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4pd8e17\admon\ADMINISTRACION\PAGO DE PROVEEDORES\"/>
    </mc:Choice>
  </mc:AlternateContent>
  <xr:revisionPtr revIDLastSave="0" documentId="13_ncr:1_{9F6CF96B-D537-43EE-9C21-E813B3FE4BFE}" xr6:coauthVersionLast="47" xr6:coauthVersionMax="47" xr10:uidLastSave="{00000000-0000-0000-0000-000000000000}"/>
  <bookViews>
    <workbookView xWindow="-60" yWindow="-60" windowWidth="28920" windowHeight="15720" xr2:uid="{0C680D76-BBE1-4CA6-93C2-15B748E1DD5B}"/>
  </bookViews>
  <sheets>
    <sheet name="02 AL 06 DE JUNIO" sheetId="5" r:id="rId1"/>
    <sheet name="09 AL 13 DE JUNIO" sheetId="6" r:id="rId2"/>
    <sheet name="16 AL 20 DE JUNIO" sheetId="7" r:id="rId3"/>
    <sheet name="23 AL 27 DE MAYO" sheetId="8" r:id="rId4"/>
    <sheet name="ACUMULADO PROVEEDORES JUN-2025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6" l="1"/>
  <c r="E5" i="5"/>
  <c r="F68" i="1"/>
  <c r="F9" i="1"/>
  <c r="D70" i="1"/>
  <c r="D69" i="1"/>
  <c r="D9" i="1"/>
  <c r="D89" i="1" l="1"/>
  <c r="D64" i="1" l="1"/>
  <c r="D63" i="1"/>
  <c r="D62" i="1"/>
  <c r="D61" i="1"/>
  <c r="D59" i="1"/>
  <c r="D58" i="1"/>
  <c r="D57" i="1"/>
  <c r="D51" i="1"/>
  <c r="D50" i="1"/>
  <c r="D44" i="1"/>
  <c r="D43" i="1"/>
  <c r="D42" i="1"/>
  <c r="D41" i="1"/>
  <c r="D36" i="1" l="1"/>
  <c r="D35" i="1"/>
  <c r="D34" i="1"/>
  <c r="D32" i="1"/>
  <c r="D31" i="1"/>
  <c r="F26" i="1"/>
  <c r="D30" i="1"/>
  <c r="D21" i="1"/>
  <c r="D20" i="1"/>
  <c r="F20" i="1"/>
  <c r="E17" i="1"/>
  <c r="D17" i="1"/>
  <c r="D14" i="8" l="1"/>
  <c r="D19" i="7"/>
  <c r="E36" i="5"/>
  <c r="F71" i="1"/>
  <c r="D71" i="1"/>
  <c r="D68" i="1" l="1"/>
  <c r="F57" i="1"/>
  <c r="D60" i="1"/>
  <c r="D49" i="1"/>
  <c r="D48" i="1"/>
  <c r="D47" i="1"/>
  <c r="D46" i="1"/>
  <c r="D45" i="1"/>
  <c r="D26" i="1" l="1"/>
  <c r="D53" i="1"/>
  <c r="D52" i="1"/>
  <c r="D24" i="1"/>
  <c r="F13" i="1" l="1"/>
  <c r="D16" i="1"/>
  <c r="D15" i="1"/>
  <c r="D11" i="1"/>
  <c r="F22" i="1" l="1"/>
  <c r="D23" i="1"/>
  <c r="F17" i="1"/>
  <c r="D18" i="1"/>
  <c r="F50" i="1"/>
  <c r="D55" i="1"/>
  <c r="D54" i="1"/>
  <c r="D29" i="1" l="1"/>
  <c r="F31" i="1"/>
  <c r="F11" i="1" l="1"/>
  <c r="F41" i="1"/>
  <c r="D67" i="1" l="1"/>
  <c r="D66" i="1"/>
  <c r="D65" i="1"/>
  <c r="D12" i="1"/>
  <c r="D22" i="1"/>
  <c r="F12" i="1" l="1"/>
  <c r="D33" i="1"/>
  <c r="F19" i="1"/>
  <c r="D19" i="1"/>
  <c r="D39" i="1" l="1"/>
  <c r="F38" i="1"/>
  <c r="D38" i="1"/>
  <c r="D8" i="1" l="1"/>
  <c r="D27" i="1"/>
  <c r="D14" i="1"/>
  <c r="D13" i="1"/>
  <c r="D28" i="1" l="1"/>
  <c r="F37" i="1"/>
  <c r="D37" i="1"/>
  <c r="F40" i="1" l="1"/>
  <c r="F8" i="1" l="1"/>
  <c r="D40" i="1"/>
  <c r="D56" i="1" l="1"/>
  <c r="D7" i="1" l="1"/>
  <c r="D25" i="1"/>
  <c r="D10" i="1" l="1"/>
  <c r="F25" i="1" l="1"/>
  <c r="F56" i="1" l="1"/>
  <c r="F10" i="1" l="1"/>
  <c r="F7" i="1"/>
</calcChain>
</file>

<file path=xl/sharedStrings.xml><?xml version="1.0" encoding="utf-8"?>
<sst xmlns="http://schemas.openxmlformats.org/spreadsheetml/2006/main" count="209" uniqueCount="88">
  <si>
    <t>PROVEEDOR</t>
  </si>
  <si>
    <t>FACTURA</t>
  </si>
  <si>
    <t>VENCIMIENTO</t>
  </si>
  <si>
    <t>DIAS VENCIDOS</t>
  </si>
  <si>
    <t>TOTAL</t>
  </si>
  <si>
    <t>OPRESA</t>
  </si>
  <si>
    <t>VULKA MINGO</t>
  </si>
  <si>
    <t>AUTO ELECTRICA FIRO</t>
  </si>
  <si>
    <t>EL CHAMBEADOR (ROSA ELVA MONTEMAYOR QUIROGA)</t>
  </si>
  <si>
    <t>ALMA DELIA TORRES ZUÑIGA ( LA VICTORIA)</t>
  </si>
  <si>
    <t>SERVICIOS DE AGUA Y DRENAJE DE MONTERREY</t>
  </si>
  <si>
    <t>TELMEX</t>
  </si>
  <si>
    <t>TELCEL</t>
  </si>
  <si>
    <t>JG FERRETERA SA DE CV</t>
  </si>
  <si>
    <t>SYEGPS</t>
  </si>
  <si>
    <t>EN EFECTIVO</t>
  </si>
  <si>
    <t>COMERCIALIZADORA DE MANGUERAS Y ARTICULOS (COMASA)</t>
  </si>
  <si>
    <t>EDUARDO LOPEZ WALLE (WISE SOLUTIONS)</t>
  </si>
  <si>
    <t>CENTRO MEDICO Y DE RADIODIAGNOSTICO LINDAVISTA (CEMER)</t>
  </si>
  <si>
    <t>Red Recolector, SA de CV</t>
  </si>
  <si>
    <t>RENTA COPIER (IMPRESORA)</t>
  </si>
  <si>
    <t>CUENTA SANTANDER PYME
CUENTA: 65-51040169-0
CLABE: 014580655104016903</t>
  </si>
  <si>
    <t>FECHA DE VENCIMIENTO</t>
  </si>
  <si>
    <t>FOLIO DE FACTURA</t>
  </si>
  <si>
    <t>IMPORTE</t>
  </si>
  <si>
    <t>ESTATUS</t>
  </si>
  <si>
    <t>THE HOME DEPOT MEXICO</t>
  </si>
  <si>
    <t>JOMAR REFACCIONARIA</t>
  </si>
  <si>
    <t>BBVA Bancomer Cuenta: 0104398637 interbancaria: 012580001043986371</t>
  </si>
  <si>
    <t>CONCEPTO: 29710 REFERENCIA: 29710</t>
  </si>
  <si>
    <t>ULTRADEF MEXICO</t>
  </si>
  <si>
    <t>Abastecedora de Oficinas, S.A. de C.V. (ADOSA)</t>
  </si>
  <si>
    <t xml:space="preserve">CONCEPTO DE PAGO: 4065132  REFERENCIA: 4065132 </t>
  </si>
  <si>
    <t>MARIA DEL ROSARIO SILVA PONCE (DIESEL INTERNATIONAL)</t>
  </si>
  <si>
    <t>A-2988</t>
  </si>
  <si>
    <t>A 31651</t>
  </si>
  <si>
    <t>D-240562</t>
  </si>
  <si>
    <t>D-240593</t>
  </si>
  <si>
    <t>SAUL HERIBERTO VAZQUEZ VILLARREAL (BIOTEK)</t>
  </si>
  <si>
    <t>VENCIMIENTOS DE PAGOS (SEMANA DEL 02 AL 06 DE JUNIO)</t>
  </si>
  <si>
    <t>VENCIMIENTOS DE PAGOS (SEMANA DEL 09 AL 13 DE JUNIO)</t>
  </si>
  <si>
    <t>VENCIMIENTOS DE PAGOS (SEMANA DEL 16 AL 20 DE JUNIO)</t>
  </si>
  <si>
    <t>VENCIMIENTOS DE PAGOS (SEMANA DEL 23 AL 27 DE JUNIO)</t>
  </si>
  <si>
    <t>VENCIMIENTO DE FACTURAS DE PROVEEDORES JUNIO 2025</t>
  </si>
  <si>
    <t>4HGHII272275</t>
  </si>
  <si>
    <t>KASE SOLUCIONES</t>
  </si>
  <si>
    <t>A 32292</t>
  </si>
  <si>
    <t>D-240826</t>
  </si>
  <si>
    <t>D-241265</t>
  </si>
  <si>
    <t>D-241308</t>
  </si>
  <si>
    <t>D-241403</t>
  </si>
  <si>
    <t>INCISO CIS</t>
  </si>
  <si>
    <t>DESCRIPCION DE UNIDAD</t>
  </si>
  <si>
    <t>NUMERO DE SERIE</t>
  </si>
  <si>
    <t>1ER PAGO</t>
  </si>
  <si>
    <t>NISSAN NP300 CHASIS CABINA</t>
  </si>
  <si>
    <t>3N6AD35C5JK845849</t>
  </si>
  <si>
    <t>TOYOTA HILUX PK DOB.CAB. / SR /</t>
  </si>
  <si>
    <t>MR0EX8DD7G0169621</t>
  </si>
  <si>
    <t>INTERNAC 4400 CHASIS CABINA 4X2</t>
  </si>
  <si>
    <t>3HAMSAZRXJL565388</t>
  </si>
  <si>
    <t>INTERNAC 4700 CHASIS CABINA 6CIL.</t>
  </si>
  <si>
    <t>1HTGLATT3XH587164</t>
  </si>
  <si>
    <t>INTERNAC 4200 CHASIS CABINA 6/8C.</t>
  </si>
  <si>
    <t>3HTMPAFN03N576269</t>
  </si>
  <si>
    <t>KENWORTH T-460 / 480 CHASIS</t>
  </si>
  <si>
    <t>3BK5HM8XXRF373817</t>
  </si>
  <si>
    <t>INTERNAC 7400 VOLTEO 6CIL.STD.</t>
  </si>
  <si>
    <t>3HSCUAPR0AN223022</t>
  </si>
  <si>
    <t>DODGE RAM 4000 CHAS.CAB. 5.7 4X4</t>
  </si>
  <si>
    <t>3C7WRAKT0HG506998</t>
  </si>
  <si>
    <t>1HTSCABR8XH610342</t>
  </si>
  <si>
    <t>KENWORTH T-380 CHASIS CABINA</t>
  </si>
  <si>
    <t>3BK4LJ9X6PF335831</t>
  </si>
  <si>
    <t>KENWORTH T-370 CHASIS CABINA</t>
  </si>
  <si>
    <t>3BKHLN9X7KF316688</t>
  </si>
  <si>
    <t>INTERNAC 4900 CHASIS CABINA 6X4</t>
  </si>
  <si>
    <t>1HTGLATT0XH639687</t>
  </si>
  <si>
    <t>VOLVO CHASIS CABINA VL E 4X2 6CIL.</t>
  </si>
  <si>
    <t>YV2E4CCA64B379649</t>
  </si>
  <si>
    <t>INTERNAC 9200/MV607</t>
  </si>
  <si>
    <t>2FZHAZA5X3AL76320</t>
  </si>
  <si>
    <t>PAGO DE FLOTILLA INBURSA</t>
  </si>
  <si>
    <t>FRC-1059</t>
  </si>
  <si>
    <t>IZZI</t>
  </si>
  <si>
    <t>A-3082</t>
  </si>
  <si>
    <t>A-3074</t>
  </si>
  <si>
    <t>SEGUROS INBURSA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</si>
</sst>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;[Black]\-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ptos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2" fillId="3" borderId="12" xfId="0" applyNumberFormat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44" fontId="2" fillId="0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44" fontId="2" fillId="0" borderId="23" xfId="1" applyFont="1" applyFill="1" applyBorder="1" applyAlignment="1">
      <alignment horizontal="center" vertical="center"/>
    </xf>
    <xf numFmtId="8" fontId="0" fillId="0" borderId="0" xfId="0" applyNumberFormat="1"/>
    <xf numFmtId="14" fontId="2" fillId="0" borderId="34" xfId="0" applyNumberFormat="1" applyFont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/>
    </xf>
    <xf numFmtId="14" fontId="2" fillId="0" borderId="36" xfId="0" applyNumberFormat="1" applyFont="1" applyBorder="1" applyAlignment="1">
      <alignment horizontal="center" vertical="center"/>
    </xf>
    <xf numFmtId="14" fontId="2" fillId="0" borderId="37" xfId="0" applyNumberFormat="1" applyFont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/>
    </xf>
    <xf numFmtId="14" fontId="2" fillId="0" borderId="39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44" fontId="2" fillId="0" borderId="30" xfId="1" applyFont="1" applyFill="1" applyBorder="1" applyAlignment="1">
      <alignment horizontal="right" vertical="center"/>
    </xf>
    <xf numFmtId="44" fontId="2" fillId="0" borderId="30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44" fontId="2" fillId="0" borderId="10" xfId="1" applyFont="1" applyFill="1" applyBorder="1" applyAlignment="1">
      <alignment horizontal="center" vertical="center"/>
    </xf>
    <xf numFmtId="44" fontId="2" fillId="3" borderId="19" xfId="0" applyNumberFormat="1" applyFont="1" applyFill="1" applyBorder="1" applyAlignment="1">
      <alignment horizontal="center" vertical="center"/>
    </xf>
    <xf numFmtId="44" fontId="2" fillId="3" borderId="26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2" fillId="0" borderId="7" xfId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 wrapText="1"/>
    </xf>
    <xf numFmtId="15" fontId="7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center" vertical="center" wrapText="1"/>
    </xf>
    <xf numFmtId="44" fontId="2" fillId="4" borderId="30" xfId="1" applyFont="1" applyFill="1" applyBorder="1" applyAlignment="1">
      <alignment horizontal="center" vertical="center"/>
    </xf>
    <xf numFmtId="14" fontId="2" fillId="0" borderId="42" xfId="0" applyNumberFormat="1" applyFont="1" applyBorder="1" applyAlignment="1">
      <alignment horizontal="center" vertical="center"/>
    </xf>
    <xf numFmtId="44" fontId="2" fillId="0" borderId="33" xfId="1" applyFont="1" applyFill="1" applyBorder="1" applyAlignment="1">
      <alignment horizontal="center" vertical="center"/>
    </xf>
    <xf numFmtId="44" fontId="2" fillId="3" borderId="29" xfId="0" applyNumberFormat="1" applyFont="1" applyFill="1" applyBorder="1" applyAlignment="1">
      <alignment horizontal="center" vertical="center"/>
    </xf>
    <xf numFmtId="16" fontId="2" fillId="5" borderId="28" xfId="0" applyNumberFormat="1" applyFont="1" applyFill="1" applyBorder="1" applyAlignment="1">
      <alignment horizontal="center" vertical="center"/>
    </xf>
    <xf numFmtId="44" fontId="2" fillId="3" borderId="28" xfId="0" applyNumberFormat="1" applyFont="1" applyFill="1" applyBorder="1" applyAlignment="1">
      <alignment vertical="center"/>
    </xf>
    <xf numFmtId="14" fontId="2" fillId="0" borderId="4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6" borderId="12" xfId="0" applyNumberFormat="1" applyFont="1" applyFill="1" applyBorder="1" applyAlignment="1">
      <alignment wrapText="1"/>
    </xf>
    <xf numFmtId="8" fontId="2" fillId="0" borderId="4" xfId="1" applyNumberFormat="1" applyFont="1" applyFill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/>
    </xf>
    <xf numFmtId="44" fontId="2" fillId="0" borderId="45" xfId="1" applyFont="1" applyFill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/>
    </xf>
    <xf numFmtId="14" fontId="2" fillId="0" borderId="46" xfId="0" applyNumberFormat="1" applyFont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8" fontId="2" fillId="0" borderId="9" xfId="1" applyNumberFormat="1" applyFont="1" applyFill="1" applyBorder="1" applyAlignment="1">
      <alignment horizontal="center" vertical="center"/>
    </xf>
    <xf numFmtId="44" fontId="2" fillId="3" borderId="11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4" fontId="2" fillId="0" borderId="50" xfId="0" applyNumberFormat="1" applyFont="1" applyBorder="1" applyAlignment="1">
      <alignment horizontal="center" vertical="center"/>
    </xf>
    <xf numFmtId="0" fontId="2" fillId="9" borderId="29" xfId="0" applyFont="1" applyFill="1" applyBorder="1"/>
    <xf numFmtId="44" fontId="2" fillId="0" borderId="7" xfId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44" fontId="2" fillId="4" borderId="9" xfId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/>
    </xf>
    <xf numFmtId="44" fontId="2" fillId="3" borderId="9" xfId="0" applyNumberFormat="1" applyFont="1" applyFill="1" applyBorder="1"/>
    <xf numFmtId="8" fontId="2" fillId="0" borderId="4" xfId="6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164" fontId="3" fillId="0" borderId="51" xfId="0" applyNumberFormat="1" applyFont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44" fontId="2" fillId="0" borderId="3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right" vertical="center"/>
    </xf>
    <xf numFmtId="8" fontId="2" fillId="0" borderId="9" xfId="6" applyNumberFormat="1" applyFont="1" applyFill="1" applyBorder="1" applyAlignment="1">
      <alignment horizontal="center" vertical="center"/>
    </xf>
    <xf numFmtId="44" fontId="2" fillId="3" borderId="9" xfId="1" applyFont="1" applyFill="1" applyBorder="1"/>
    <xf numFmtId="44" fontId="2" fillId="3" borderId="25" xfId="0" applyNumberFormat="1" applyFont="1" applyFill="1" applyBorder="1"/>
    <xf numFmtId="44" fontId="2" fillId="0" borderId="9" xfId="1" applyFont="1" applyBorder="1"/>
    <xf numFmtId="0" fontId="8" fillId="6" borderId="9" xfId="0" applyFont="1" applyFill="1" applyBorder="1" applyAlignment="1">
      <alignment horizontal="center" vertical="center"/>
    </xf>
    <xf numFmtId="44" fontId="2" fillId="3" borderId="26" xfId="0" applyNumberFormat="1" applyFont="1" applyFill="1" applyBorder="1" applyAlignment="1">
      <alignment horizontal="center" vertical="center"/>
    </xf>
    <xf numFmtId="44" fontId="2" fillId="3" borderId="27" xfId="0" applyNumberFormat="1" applyFont="1" applyFill="1" applyBorder="1" applyAlignment="1">
      <alignment horizontal="center" vertical="center"/>
    </xf>
    <xf numFmtId="44" fontId="2" fillId="3" borderId="28" xfId="0" applyNumberFormat="1" applyFont="1" applyFill="1" applyBorder="1" applyAlignment="1">
      <alignment horizontal="center" vertical="center"/>
    </xf>
    <xf numFmtId="44" fontId="2" fillId="3" borderId="26" xfId="1" applyFont="1" applyFill="1" applyBorder="1" applyAlignment="1">
      <alignment horizontal="center" vertical="center"/>
    </xf>
    <xf numFmtId="44" fontId="2" fillId="3" borderId="27" xfId="1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6" borderId="29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4" fontId="2" fillId="3" borderId="26" xfId="0" applyNumberFormat="1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0" borderId="53" xfId="0" applyNumberFormat="1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4" fontId="2" fillId="4" borderId="18" xfId="1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44" fontId="2" fillId="0" borderId="25" xfId="1" applyFont="1" applyFill="1" applyBorder="1" applyAlignment="1">
      <alignment horizontal="center" vertical="center"/>
    </xf>
    <xf numFmtId="44" fontId="1" fillId="0" borderId="30" xfId="1" applyFont="1" applyFill="1" applyBorder="1" applyAlignment="1">
      <alignment horizontal="right" vertical="center"/>
    </xf>
    <xf numFmtId="44" fontId="2" fillId="0" borderId="15" xfId="1" applyFont="1" applyFill="1" applyBorder="1" applyAlignment="1">
      <alignment horizontal="right" vertical="center"/>
    </xf>
    <xf numFmtId="44" fontId="2" fillId="3" borderId="28" xfId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44" fontId="0" fillId="0" borderId="9" xfId="1" applyFont="1" applyBorder="1"/>
    <xf numFmtId="0" fontId="6" fillId="6" borderId="9" xfId="0" applyFont="1" applyFill="1" applyBorder="1" applyAlignment="1">
      <alignment horizontal="center" vertical="center"/>
    </xf>
    <xf numFmtId="164" fontId="6" fillId="6" borderId="9" xfId="0" applyNumberFormat="1" applyFont="1" applyFill="1" applyBorder="1" applyAlignment="1">
      <alignment horizontal="center" vertical="center"/>
    </xf>
    <xf numFmtId="44" fontId="6" fillId="6" borderId="9" xfId="1" applyFont="1" applyFill="1" applyBorder="1"/>
    <xf numFmtId="0" fontId="6" fillId="6" borderId="9" xfId="0" applyFont="1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16" fontId="2" fillId="5" borderId="5" xfId="0" applyNumberFormat="1" applyFont="1" applyFill="1" applyBorder="1" applyAlignment="1">
      <alignment horizontal="center" vertical="center"/>
    </xf>
    <xf numFmtId="14" fontId="2" fillId="0" borderId="55" xfId="0" applyNumberFormat="1" applyFont="1" applyBorder="1" applyAlignment="1">
      <alignment horizontal="center" vertical="center"/>
    </xf>
    <xf numFmtId="8" fontId="2" fillId="0" borderId="23" xfId="6" applyNumberFormat="1" applyFont="1" applyFill="1" applyBorder="1" applyAlignment="1">
      <alignment horizontal="center" vertical="center"/>
    </xf>
    <xf numFmtId="44" fontId="2" fillId="3" borderId="8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8" fontId="2" fillId="3" borderId="12" xfId="0" applyNumberFormat="1" applyFont="1" applyFill="1" applyBorder="1" applyAlignment="1">
      <alignment horizontal="center" vertical="center"/>
    </xf>
    <xf numFmtId="44" fontId="2" fillId="3" borderId="23" xfId="0" applyNumberFormat="1" applyFont="1" applyFill="1" applyBorder="1" applyAlignment="1">
      <alignment horizontal="center" vertical="center"/>
    </xf>
    <xf numFmtId="44" fontId="2" fillId="3" borderId="15" xfId="0" applyNumberFormat="1" applyFont="1" applyFill="1" applyBorder="1" applyAlignment="1">
      <alignment horizontal="center" vertical="center"/>
    </xf>
    <xf numFmtId="44" fontId="2" fillId="3" borderId="18" xfId="0" applyNumberFormat="1" applyFont="1" applyFill="1" applyBorder="1" applyAlignment="1">
      <alignment horizontal="center" vertical="center"/>
    </xf>
    <xf numFmtId="16" fontId="2" fillId="0" borderId="9" xfId="0" applyNumberFormat="1" applyFont="1" applyFill="1" applyBorder="1" applyAlignment="1">
      <alignment horizontal="center" vertical="center"/>
    </xf>
    <xf numFmtId="0" fontId="12" fillId="0" borderId="9" xfId="0" applyFont="1" applyBorder="1"/>
    <xf numFmtId="0" fontId="12" fillId="0" borderId="9" xfId="0" applyFont="1" applyBorder="1" applyAlignment="1">
      <alignment horizontal="center"/>
    </xf>
  </cellXfs>
  <cellStyles count="9">
    <cellStyle name="Moneda" xfId="1" builtinId="4"/>
    <cellStyle name="Moneda 2" xfId="3" xr:uid="{EDB933BE-1C71-4B31-A88E-9500F69721D9}"/>
    <cellStyle name="Moneda 2 2" xfId="5" xr:uid="{52F005BE-2B70-4FD3-ABEC-186C4782B047}"/>
    <cellStyle name="Moneda 2 3" xfId="8" xr:uid="{21F0E60A-0FF4-4384-9014-9915B3531DB5}"/>
    <cellStyle name="Moneda 3" xfId="2" xr:uid="{AD509A15-D8EB-4B2F-8FC6-AD38516B982A}"/>
    <cellStyle name="Moneda 3 2" xfId="7" xr:uid="{2D4BCCB9-1CA4-4548-ABFB-BD42A36A4B6C}"/>
    <cellStyle name="Moneda 4" xfId="4" xr:uid="{7F74A5C5-A0EF-49BC-831A-6F1990302D21}"/>
    <cellStyle name="Moneda 5" xfId="6" xr:uid="{11A6C403-58F8-46A1-A172-5FEDC902742D}"/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4C4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9184-F515-4A05-A559-B7ADE414ED2A}">
  <dimension ref="B2:G36"/>
  <sheetViews>
    <sheetView showGridLines="0" tabSelected="1" workbookViewId="0">
      <selection activeCell="G10" sqref="G10"/>
    </sheetView>
  </sheetViews>
  <sheetFormatPr baseColWidth="10" defaultRowHeight="15" x14ac:dyDescent="0.25"/>
  <cols>
    <col min="2" max="2" width="23.7109375" bestFit="1" customWidth="1"/>
    <col min="3" max="3" width="59.140625" bestFit="1" customWidth="1"/>
    <col min="4" max="4" width="19.140625" bestFit="1" customWidth="1"/>
    <col min="5" max="5" width="12.5703125" bestFit="1" customWidth="1"/>
    <col min="6" max="6" width="10.5703125" bestFit="1" customWidth="1"/>
    <col min="7" max="7" width="48.140625" bestFit="1" customWidth="1"/>
  </cols>
  <sheetData>
    <row r="2" spans="2:7" x14ac:dyDescent="0.25">
      <c r="B2" s="89" t="s">
        <v>39</v>
      </c>
      <c r="C2" s="89"/>
      <c r="D2" s="89"/>
      <c r="E2" s="89"/>
      <c r="F2" s="89"/>
    </row>
    <row r="3" spans="2:7" x14ac:dyDescent="0.25">
      <c r="B3" s="89"/>
      <c r="C3" s="89"/>
      <c r="D3" s="89"/>
      <c r="E3" s="89"/>
      <c r="F3" s="89"/>
    </row>
    <row r="4" spans="2:7" x14ac:dyDescent="0.25">
      <c r="B4" s="61" t="s">
        <v>22</v>
      </c>
      <c r="C4" s="61" t="s">
        <v>0</v>
      </c>
      <c r="D4" s="61" t="s">
        <v>23</v>
      </c>
      <c r="E4" s="61" t="s">
        <v>24</v>
      </c>
      <c r="F4" s="61" t="s">
        <v>25</v>
      </c>
    </row>
    <row r="5" spans="2:7" x14ac:dyDescent="0.25">
      <c r="B5" s="104">
        <v>45774</v>
      </c>
      <c r="C5" s="105" t="s">
        <v>33</v>
      </c>
      <c r="D5" s="106" t="s">
        <v>35</v>
      </c>
      <c r="E5" s="64">
        <f>64543.56-32271.78</f>
        <v>32271.78</v>
      </c>
      <c r="F5" s="64"/>
    </row>
    <row r="6" spans="2:7" x14ac:dyDescent="0.25">
      <c r="B6" s="104">
        <v>45814</v>
      </c>
      <c r="C6" s="105" t="s">
        <v>33</v>
      </c>
      <c r="D6" s="106" t="s">
        <v>46</v>
      </c>
      <c r="E6" s="64">
        <v>8735.9599999999991</v>
      </c>
      <c r="F6" s="64"/>
    </row>
    <row r="7" spans="2:7" x14ac:dyDescent="0.25">
      <c r="B7" s="104">
        <v>45776</v>
      </c>
      <c r="C7" s="105" t="s">
        <v>9</v>
      </c>
      <c r="D7" s="106" t="s">
        <v>34</v>
      </c>
      <c r="E7" s="64">
        <v>1603.7</v>
      </c>
      <c r="F7" s="64"/>
    </row>
    <row r="8" spans="2:7" x14ac:dyDescent="0.25">
      <c r="B8" s="104">
        <v>45809</v>
      </c>
      <c r="C8" s="105" t="s">
        <v>14</v>
      </c>
      <c r="D8" s="106">
        <v>87031</v>
      </c>
      <c r="E8" s="64">
        <v>2296.8000000000002</v>
      </c>
      <c r="F8" s="64"/>
    </row>
    <row r="9" spans="2:7" ht="15.75" thickBot="1" x14ac:dyDescent="0.3">
      <c r="B9" s="104">
        <v>45816</v>
      </c>
      <c r="C9" s="105" t="s">
        <v>45</v>
      </c>
      <c r="D9" s="106">
        <v>5413</v>
      </c>
      <c r="E9" s="64">
        <v>14527.84</v>
      </c>
      <c r="F9" s="64"/>
    </row>
    <row r="10" spans="2:7" ht="15.75" thickBot="1" x14ac:dyDescent="0.3">
      <c r="B10" s="104">
        <v>45816</v>
      </c>
      <c r="C10" s="105" t="s">
        <v>31</v>
      </c>
      <c r="D10" s="106">
        <v>7043197</v>
      </c>
      <c r="E10" s="64">
        <v>4003.94</v>
      </c>
      <c r="F10" s="64"/>
      <c r="G10" s="72" t="s">
        <v>32</v>
      </c>
    </row>
    <row r="11" spans="2:7" x14ac:dyDescent="0.25">
      <c r="B11" s="104">
        <v>45779</v>
      </c>
      <c r="C11" s="105" t="s">
        <v>6</v>
      </c>
      <c r="D11" s="106">
        <v>3003</v>
      </c>
      <c r="E11" s="75">
        <v>4094.8</v>
      </c>
      <c r="F11" s="64"/>
    </row>
    <row r="12" spans="2:7" x14ac:dyDescent="0.25">
      <c r="B12" s="104">
        <v>45786</v>
      </c>
      <c r="C12" s="105" t="s">
        <v>6</v>
      </c>
      <c r="D12" s="106">
        <v>3034</v>
      </c>
      <c r="E12" s="75">
        <v>568</v>
      </c>
      <c r="F12" s="64"/>
    </row>
    <row r="13" spans="2:7" x14ac:dyDescent="0.25">
      <c r="B13" s="104">
        <v>45792</v>
      </c>
      <c r="C13" s="105" t="s">
        <v>6</v>
      </c>
      <c r="D13" s="106">
        <v>3061</v>
      </c>
      <c r="E13" s="75">
        <v>3364</v>
      </c>
      <c r="F13" s="64"/>
    </row>
    <row r="14" spans="2:7" x14ac:dyDescent="0.25">
      <c r="B14" s="104">
        <v>45799</v>
      </c>
      <c r="C14" s="105" t="s">
        <v>6</v>
      </c>
      <c r="D14" s="106">
        <v>3091</v>
      </c>
      <c r="E14" s="75">
        <v>1102</v>
      </c>
      <c r="F14" s="64"/>
    </row>
    <row r="15" spans="2:7" x14ac:dyDescent="0.25">
      <c r="B15" s="104">
        <v>45806</v>
      </c>
      <c r="C15" s="105" t="s">
        <v>6</v>
      </c>
      <c r="D15" s="106">
        <v>3118</v>
      </c>
      <c r="E15" s="75">
        <v>603.20000000000005</v>
      </c>
      <c r="F15" s="64"/>
    </row>
    <row r="16" spans="2:7" x14ac:dyDescent="0.25">
      <c r="B16" s="104">
        <v>45813</v>
      </c>
      <c r="C16" s="105" t="s">
        <v>6</v>
      </c>
      <c r="D16" s="106">
        <v>3148</v>
      </c>
      <c r="E16" s="75">
        <v>290</v>
      </c>
      <c r="F16" s="64"/>
    </row>
    <row r="17" spans="2:6" x14ac:dyDescent="0.25">
      <c r="B17" s="104">
        <v>45807</v>
      </c>
      <c r="C17" s="107" t="s">
        <v>7</v>
      </c>
      <c r="D17" s="106">
        <v>86092</v>
      </c>
      <c r="E17" s="64">
        <v>9101.0400000000009</v>
      </c>
      <c r="F17" s="64"/>
    </row>
    <row r="18" spans="2:6" x14ac:dyDescent="0.25">
      <c r="B18" s="104">
        <v>45807</v>
      </c>
      <c r="C18" s="107" t="s">
        <v>7</v>
      </c>
      <c r="D18" s="106">
        <v>86122</v>
      </c>
      <c r="E18" s="64">
        <v>1314.81</v>
      </c>
      <c r="F18" s="64"/>
    </row>
    <row r="19" spans="2:6" x14ac:dyDescent="0.25">
      <c r="B19" s="104">
        <v>45810</v>
      </c>
      <c r="C19" s="107" t="s">
        <v>7</v>
      </c>
      <c r="D19" s="106">
        <v>86188</v>
      </c>
      <c r="E19" s="64">
        <v>1800.71</v>
      </c>
      <c r="F19" s="64"/>
    </row>
    <row r="20" spans="2:6" x14ac:dyDescent="0.25">
      <c r="B20" s="104">
        <v>45814</v>
      </c>
      <c r="C20" s="107" t="s">
        <v>7</v>
      </c>
      <c r="D20" s="106">
        <v>86326</v>
      </c>
      <c r="E20" s="64">
        <v>5569.19</v>
      </c>
      <c r="F20" s="64"/>
    </row>
    <row r="21" spans="2:6" x14ac:dyDescent="0.25">
      <c r="B21" s="104">
        <v>45812</v>
      </c>
      <c r="C21" s="107" t="s">
        <v>7</v>
      </c>
      <c r="D21" s="106">
        <v>86243</v>
      </c>
      <c r="E21" s="64">
        <v>6438</v>
      </c>
      <c r="F21" s="64"/>
    </row>
    <row r="22" spans="2:6" x14ac:dyDescent="0.25">
      <c r="B22" s="104">
        <v>45816</v>
      </c>
      <c r="C22" s="107" t="s">
        <v>7</v>
      </c>
      <c r="D22" s="106">
        <v>86437</v>
      </c>
      <c r="E22" s="64">
        <v>3079.8</v>
      </c>
      <c r="F22" s="64"/>
    </row>
    <row r="23" spans="2:6" x14ac:dyDescent="0.25">
      <c r="B23" s="104">
        <v>45807</v>
      </c>
      <c r="C23" s="105" t="s">
        <v>16</v>
      </c>
      <c r="D23" s="106" t="s">
        <v>36</v>
      </c>
      <c r="E23" s="64">
        <v>447.06</v>
      </c>
      <c r="F23" s="64"/>
    </row>
    <row r="24" spans="2:6" x14ac:dyDescent="0.25">
      <c r="B24" s="104">
        <v>45807</v>
      </c>
      <c r="C24" s="105" t="s">
        <v>16</v>
      </c>
      <c r="D24" s="106" t="s">
        <v>37</v>
      </c>
      <c r="E24" s="64">
        <v>3320.04</v>
      </c>
      <c r="F24" s="64"/>
    </row>
    <row r="25" spans="2:6" x14ac:dyDescent="0.25">
      <c r="B25" s="104">
        <v>45813</v>
      </c>
      <c r="C25" s="105" t="s">
        <v>16</v>
      </c>
      <c r="D25" s="106" t="s">
        <v>47</v>
      </c>
      <c r="E25" s="64">
        <v>1960.03</v>
      </c>
      <c r="F25" s="64"/>
    </row>
    <row r="26" spans="2:6" x14ac:dyDescent="0.25">
      <c r="B26" s="104">
        <v>45807</v>
      </c>
      <c r="C26" s="105" t="s">
        <v>13</v>
      </c>
      <c r="D26" s="106">
        <v>65506</v>
      </c>
      <c r="E26" s="84">
        <v>3743.19</v>
      </c>
      <c r="F26" s="64"/>
    </row>
    <row r="27" spans="2:6" x14ac:dyDescent="0.25">
      <c r="B27" s="104">
        <v>45809</v>
      </c>
      <c r="C27" s="105" t="s">
        <v>13</v>
      </c>
      <c r="D27" s="106">
        <v>65535</v>
      </c>
      <c r="E27" s="84">
        <v>178</v>
      </c>
      <c r="F27" s="64"/>
    </row>
    <row r="28" spans="2:6" x14ac:dyDescent="0.25">
      <c r="B28" s="104">
        <v>45810</v>
      </c>
      <c r="C28" s="105" t="s">
        <v>13</v>
      </c>
      <c r="D28" s="106">
        <v>65553</v>
      </c>
      <c r="E28" s="84">
        <v>312</v>
      </c>
      <c r="F28" s="64"/>
    </row>
    <row r="29" spans="2:6" x14ac:dyDescent="0.25">
      <c r="B29" s="104">
        <v>45810</v>
      </c>
      <c r="C29" s="105" t="s">
        <v>13</v>
      </c>
      <c r="D29" s="106">
        <v>65554</v>
      </c>
      <c r="E29" s="84">
        <v>225</v>
      </c>
      <c r="F29" s="64"/>
    </row>
    <row r="30" spans="2:6" x14ac:dyDescent="0.25">
      <c r="B30" s="104">
        <v>45813</v>
      </c>
      <c r="C30" s="105" t="s">
        <v>13</v>
      </c>
      <c r="D30" s="106">
        <v>65602</v>
      </c>
      <c r="E30" s="84">
        <v>5807.3</v>
      </c>
      <c r="F30" s="64"/>
    </row>
    <row r="31" spans="2:6" x14ac:dyDescent="0.25">
      <c r="B31" s="104">
        <v>45813</v>
      </c>
      <c r="C31" s="105" t="s">
        <v>13</v>
      </c>
      <c r="D31" s="106">
        <v>65613</v>
      </c>
      <c r="E31" s="84">
        <v>1240.8599999999999</v>
      </c>
      <c r="F31" s="64"/>
    </row>
    <row r="32" spans="2:6" x14ac:dyDescent="0.25">
      <c r="B32" s="104">
        <v>45812</v>
      </c>
      <c r="C32" s="105" t="s">
        <v>27</v>
      </c>
      <c r="D32" s="106">
        <v>301524</v>
      </c>
      <c r="E32" s="64">
        <v>3143.98</v>
      </c>
      <c r="F32" s="64"/>
    </row>
    <row r="33" spans="2:6" x14ac:dyDescent="0.25">
      <c r="B33" s="104">
        <v>45812</v>
      </c>
      <c r="C33" s="105" t="s">
        <v>27</v>
      </c>
      <c r="D33" s="106">
        <v>301576</v>
      </c>
      <c r="E33" s="64">
        <v>4694.71</v>
      </c>
      <c r="F33" s="64"/>
    </row>
    <row r="34" spans="2:6" x14ac:dyDescent="0.25">
      <c r="B34" s="104">
        <v>45812</v>
      </c>
      <c r="C34" s="105" t="s">
        <v>5</v>
      </c>
      <c r="D34" s="106">
        <v>13245</v>
      </c>
      <c r="E34" s="64">
        <v>11742.74</v>
      </c>
      <c r="F34" s="64"/>
    </row>
    <row r="35" spans="2:6" x14ac:dyDescent="0.25">
      <c r="B35" s="104">
        <v>45813</v>
      </c>
      <c r="C35" s="105" t="s">
        <v>84</v>
      </c>
      <c r="D35" s="152"/>
      <c r="E35" s="85">
        <v>810.01</v>
      </c>
      <c r="F35" s="64"/>
    </row>
    <row r="36" spans="2:6" x14ac:dyDescent="0.25">
      <c r="E36" s="77">
        <f>SUM(E5:E35)</f>
        <v>138390.49000000002</v>
      </c>
    </row>
  </sheetData>
  <mergeCells count="1">
    <mergeCell ref="B2:F3"/>
  </mergeCells>
  <conditionalFormatting sqref="D30:D31 D20 D6 D16">
    <cfRule type="duplicateValues" dxfId="13" priority="4"/>
  </conditionalFormatting>
  <conditionalFormatting sqref="D32:D35 D12:D15 D17:D18 D23:D26">
    <cfRule type="duplicateValues" dxfId="12" priority="5"/>
  </conditionalFormatting>
  <conditionalFormatting sqref="D9">
    <cfRule type="duplicateValues" dxfId="11" priority="1"/>
  </conditionalFormatting>
  <conditionalFormatting sqref="D10">
    <cfRule type="duplicateValues" dxfId="1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98C1-BBD4-45FE-AC16-02537E1A3518}">
  <dimension ref="A2:E28"/>
  <sheetViews>
    <sheetView showGridLines="0" workbookViewId="0">
      <selection activeCell="D28" sqref="D28"/>
    </sheetView>
  </sheetViews>
  <sheetFormatPr baseColWidth="10" defaultRowHeight="15" x14ac:dyDescent="0.25"/>
  <cols>
    <col min="1" max="1" width="23.7109375" bestFit="1" customWidth="1"/>
    <col min="2" max="2" width="57.42578125" bestFit="1" customWidth="1"/>
    <col min="3" max="3" width="19.140625" bestFit="1" customWidth="1"/>
    <col min="4" max="4" width="12.5703125" bestFit="1" customWidth="1"/>
    <col min="5" max="5" width="34.140625" bestFit="1" customWidth="1"/>
  </cols>
  <sheetData>
    <row r="2" spans="1:5" x14ac:dyDescent="0.25">
      <c r="A2" s="89" t="s">
        <v>40</v>
      </c>
      <c r="B2" s="89"/>
      <c r="C2" s="89"/>
      <c r="D2" s="89"/>
      <c r="E2" s="89"/>
    </row>
    <row r="3" spans="1:5" x14ac:dyDescent="0.25">
      <c r="A3" s="89"/>
      <c r="B3" s="89"/>
      <c r="C3" s="89"/>
      <c r="D3" s="89"/>
      <c r="E3" s="89"/>
    </row>
    <row r="4" spans="1:5" x14ac:dyDescent="0.25">
      <c r="A4" s="61" t="s">
        <v>22</v>
      </c>
      <c r="B4" s="61" t="s">
        <v>0</v>
      </c>
      <c r="C4" s="61" t="s">
        <v>23</v>
      </c>
      <c r="D4" s="61" t="s">
        <v>24</v>
      </c>
      <c r="E4" s="61"/>
    </row>
    <row r="5" spans="1:5" x14ac:dyDescent="0.25">
      <c r="A5" s="63">
        <v>45819</v>
      </c>
      <c r="B5" s="105" t="s">
        <v>5</v>
      </c>
      <c r="C5" s="106">
        <v>13253</v>
      </c>
      <c r="D5" s="64">
        <v>23107.89</v>
      </c>
      <c r="E5" s="64"/>
    </row>
    <row r="6" spans="1:5" x14ac:dyDescent="0.25">
      <c r="A6" s="63">
        <v>45822</v>
      </c>
      <c r="B6" s="105" t="s">
        <v>12</v>
      </c>
      <c r="C6" s="152"/>
      <c r="D6" s="85">
        <v>7143.32</v>
      </c>
      <c r="E6" s="64"/>
    </row>
    <row r="7" spans="1:5" x14ac:dyDescent="0.25">
      <c r="A7" s="63">
        <v>45820</v>
      </c>
      <c r="B7" s="107" t="s">
        <v>7</v>
      </c>
      <c r="C7" s="106">
        <v>86562</v>
      </c>
      <c r="D7" s="64">
        <v>1144.05</v>
      </c>
      <c r="E7" s="64"/>
    </row>
    <row r="8" spans="1:5" x14ac:dyDescent="0.25">
      <c r="A8" s="63">
        <v>45820</v>
      </c>
      <c r="B8" s="105" t="s">
        <v>20</v>
      </c>
      <c r="C8" s="106" t="s">
        <v>83</v>
      </c>
      <c r="D8" s="64">
        <v>2563.92</v>
      </c>
      <c r="E8" s="64"/>
    </row>
    <row r="9" spans="1:5" x14ac:dyDescent="0.25">
      <c r="A9" s="63">
        <v>45821</v>
      </c>
      <c r="B9" s="105" t="s">
        <v>8</v>
      </c>
      <c r="C9" s="106">
        <v>42418</v>
      </c>
      <c r="D9" s="64">
        <v>3333.84</v>
      </c>
      <c r="E9" s="64"/>
    </row>
    <row r="10" spans="1:5" x14ac:dyDescent="0.25">
      <c r="A10" s="63">
        <v>45822</v>
      </c>
      <c r="B10" s="105" t="s">
        <v>16</v>
      </c>
      <c r="C10" s="106" t="s">
        <v>48</v>
      </c>
      <c r="D10" s="64">
        <v>904.83</v>
      </c>
      <c r="E10" s="64"/>
    </row>
    <row r="11" spans="1:5" x14ac:dyDescent="0.25">
      <c r="A11" s="63">
        <v>45823</v>
      </c>
      <c r="B11" s="105" t="s">
        <v>16</v>
      </c>
      <c r="C11" s="106" t="s">
        <v>49</v>
      </c>
      <c r="D11" s="64">
        <v>642.66999999999996</v>
      </c>
      <c r="E11" s="64"/>
    </row>
    <row r="12" spans="1:5" x14ac:dyDescent="0.25">
      <c r="A12" s="63">
        <v>45823</v>
      </c>
      <c r="B12" s="105" t="s">
        <v>13</v>
      </c>
      <c r="C12" s="106">
        <v>65896</v>
      </c>
      <c r="D12" s="84">
        <v>1240.8599999999999</v>
      </c>
      <c r="E12" s="64"/>
    </row>
    <row r="13" spans="1:5" x14ac:dyDescent="0.25">
      <c r="A13" s="63">
        <v>45823</v>
      </c>
      <c r="B13" s="105" t="s">
        <v>45</v>
      </c>
      <c r="C13" s="106">
        <v>5451</v>
      </c>
      <c r="D13" s="64">
        <v>17516</v>
      </c>
      <c r="E13" s="64"/>
    </row>
    <row r="14" spans="1:5" x14ac:dyDescent="0.25">
      <c r="A14" s="63">
        <v>45818</v>
      </c>
      <c r="B14" s="153" t="s">
        <v>87</v>
      </c>
      <c r="C14" s="154">
        <v>20643635</v>
      </c>
      <c r="D14" s="88">
        <v>4821.45</v>
      </c>
      <c r="E14" s="133" t="s">
        <v>55</v>
      </c>
    </row>
    <row r="15" spans="1:5" x14ac:dyDescent="0.25">
      <c r="A15" s="63">
        <v>45818</v>
      </c>
      <c r="B15" s="153" t="s">
        <v>87</v>
      </c>
      <c r="C15" s="154">
        <v>20643653</v>
      </c>
      <c r="D15" s="88">
        <v>5786.03</v>
      </c>
      <c r="E15" s="133" t="s">
        <v>57</v>
      </c>
    </row>
    <row r="16" spans="1:5" x14ac:dyDescent="0.25">
      <c r="A16" s="63">
        <v>45818</v>
      </c>
      <c r="B16" s="153" t="s">
        <v>87</v>
      </c>
      <c r="C16" s="154">
        <v>20643662</v>
      </c>
      <c r="D16" s="88">
        <v>13788.61</v>
      </c>
      <c r="E16" s="133" t="s">
        <v>59</v>
      </c>
    </row>
    <row r="17" spans="1:5" x14ac:dyDescent="0.25">
      <c r="A17" s="63">
        <v>45818</v>
      </c>
      <c r="B17" s="153" t="s">
        <v>87</v>
      </c>
      <c r="C17" s="154">
        <v>20643671</v>
      </c>
      <c r="D17" s="88">
        <v>5910.84</v>
      </c>
      <c r="E17" s="133" t="s">
        <v>61</v>
      </c>
    </row>
    <row r="18" spans="1:5" x14ac:dyDescent="0.25">
      <c r="A18" s="63">
        <v>45818</v>
      </c>
      <c r="B18" s="153" t="s">
        <v>87</v>
      </c>
      <c r="C18" s="154">
        <v>20643680</v>
      </c>
      <c r="D18" s="88">
        <v>6990.74</v>
      </c>
      <c r="E18" s="133" t="s">
        <v>63</v>
      </c>
    </row>
    <row r="19" spans="1:5" x14ac:dyDescent="0.25">
      <c r="A19" s="63">
        <v>45818</v>
      </c>
      <c r="B19" s="153" t="s">
        <v>87</v>
      </c>
      <c r="C19" s="154">
        <v>20643699</v>
      </c>
      <c r="D19" s="88">
        <v>12431.42</v>
      </c>
      <c r="E19" s="133" t="s">
        <v>65</v>
      </c>
    </row>
    <row r="20" spans="1:5" x14ac:dyDescent="0.25">
      <c r="A20" s="63">
        <v>45818</v>
      </c>
      <c r="B20" s="153" t="s">
        <v>87</v>
      </c>
      <c r="C20" s="154">
        <v>20643706</v>
      </c>
      <c r="D20" s="88">
        <v>18180.71</v>
      </c>
      <c r="E20" s="133" t="s">
        <v>67</v>
      </c>
    </row>
    <row r="21" spans="1:5" x14ac:dyDescent="0.25">
      <c r="A21" s="63">
        <v>45818</v>
      </c>
      <c r="B21" s="153" t="s">
        <v>87</v>
      </c>
      <c r="C21" s="154">
        <v>20643715</v>
      </c>
      <c r="D21" s="88">
        <v>6996.6</v>
      </c>
      <c r="E21" s="133" t="s">
        <v>69</v>
      </c>
    </row>
    <row r="22" spans="1:5" x14ac:dyDescent="0.25">
      <c r="A22" s="63">
        <v>45818</v>
      </c>
      <c r="B22" s="153" t="s">
        <v>87</v>
      </c>
      <c r="C22" s="154">
        <v>20643724</v>
      </c>
      <c r="D22" s="88">
        <v>5910.84</v>
      </c>
      <c r="E22" s="133" t="s">
        <v>61</v>
      </c>
    </row>
    <row r="23" spans="1:5" x14ac:dyDescent="0.25">
      <c r="A23" s="63">
        <v>45818</v>
      </c>
      <c r="B23" s="153" t="s">
        <v>87</v>
      </c>
      <c r="C23" s="154">
        <v>20643733</v>
      </c>
      <c r="D23" s="88">
        <v>17089.439999999999</v>
      </c>
      <c r="E23" s="133" t="s">
        <v>72</v>
      </c>
    </row>
    <row r="24" spans="1:5" x14ac:dyDescent="0.25">
      <c r="A24" s="63">
        <v>45818</v>
      </c>
      <c r="B24" s="153" t="s">
        <v>87</v>
      </c>
      <c r="C24" s="154">
        <v>20643742</v>
      </c>
      <c r="D24" s="88">
        <v>10166.5</v>
      </c>
      <c r="E24" s="133" t="s">
        <v>74</v>
      </c>
    </row>
    <row r="25" spans="1:5" x14ac:dyDescent="0.25">
      <c r="A25" s="63">
        <v>45818</v>
      </c>
      <c r="B25" s="153" t="s">
        <v>87</v>
      </c>
      <c r="C25" s="154">
        <v>20643804</v>
      </c>
      <c r="D25" s="88">
        <v>7821.96</v>
      </c>
      <c r="E25" s="133" t="s">
        <v>76</v>
      </c>
    </row>
    <row r="26" spans="1:5" x14ac:dyDescent="0.25">
      <c r="A26" s="63">
        <v>45818</v>
      </c>
      <c r="B26" s="153" t="s">
        <v>87</v>
      </c>
      <c r="C26" s="154">
        <v>20643877</v>
      </c>
      <c r="D26" s="88">
        <v>8794.25</v>
      </c>
      <c r="E26" s="133" t="s">
        <v>78</v>
      </c>
    </row>
    <row r="27" spans="1:5" x14ac:dyDescent="0.25">
      <c r="A27" s="63">
        <v>45818</v>
      </c>
      <c r="B27" s="153" t="s">
        <v>87</v>
      </c>
      <c r="C27" s="154">
        <v>20643886</v>
      </c>
      <c r="D27" s="88">
        <v>24630.959999999999</v>
      </c>
      <c r="E27" s="133" t="s">
        <v>80</v>
      </c>
    </row>
    <row r="28" spans="1:5" x14ac:dyDescent="0.25">
      <c r="D28" s="77">
        <f>SUM(D5:D27)</f>
        <v>206917.72999999998</v>
      </c>
    </row>
  </sheetData>
  <mergeCells count="1">
    <mergeCell ref="A2:E3"/>
  </mergeCells>
  <conditionalFormatting sqref="C5:C13">
    <cfRule type="duplicateValues" dxfId="9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529D-F2EE-43AF-88A3-157A950BB6AD}">
  <dimension ref="A4:F19"/>
  <sheetViews>
    <sheetView showGridLines="0" workbookViewId="0">
      <selection activeCell="A17" sqref="A17"/>
    </sheetView>
  </sheetViews>
  <sheetFormatPr baseColWidth="10" defaultRowHeight="15" x14ac:dyDescent="0.25"/>
  <cols>
    <col min="1" max="1" width="23.7109375" bestFit="1" customWidth="1"/>
    <col min="2" max="2" width="57.42578125" bestFit="1" customWidth="1"/>
    <col min="3" max="3" width="19.140625" bestFit="1" customWidth="1"/>
    <col min="4" max="4" width="12.5703125" bestFit="1" customWidth="1"/>
    <col min="5" max="5" width="9.5703125" bestFit="1" customWidth="1"/>
    <col min="6" max="6" width="48.28515625" customWidth="1"/>
  </cols>
  <sheetData>
    <row r="4" spans="1:5" x14ac:dyDescent="0.25">
      <c r="A4" s="89" t="s">
        <v>41</v>
      </c>
      <c r="B4" s="89"/>
      <c r="C4" s="89"/>
      <c r="D4" s="89"/>
      <c r="E4" s="89"/>
    </row>
    <row r="5" spans="1:5" x14ac:dyDescent="0.25">
      <c r="A5" s="89"/>
      <c r="B5" s="89"/>
      <c r="C5" s="89"/>
      <c r="D5" s="89"/>
      <c r="E5" s="89"/>
    </row>
    <row r="6" spans="1:5" x14ac:dyDescent="0.25">
      <c r="A6" s="61" t="s">
        <v>22</v>
      </c>
      <c r="B6" s="61" t="s">
        <v>0</v>
      </c>
      <c r="C6" s="61" t="s">
        <v>23</v>
      </c>
      <c r="D6" s="61" t="s">
        <v>24</v>
      </c>
      <c r="E6" s="61" t="s">
        <v>25</v>
      </c>
    </row>
    <row r="7" spans="1:5" x14ac:dyDescent="0.25">
      <c r="A7" s="106"/>
      <c r="B7" s="105" t="s">
        <v>10</v>
      </c>
      <c r="C7" s="104">
        <v>45824</v>
      </c>
      <c r="D7" s="68">
        <v>7230</v>
      </c>
      <c r="E7" s="64"/>
    </row>
    <row r="8" spans="1:5" x14ac:dyDescent="0.25">
      <c r="A8" s="106"/>
      <c r="B8" s="105" t="s">
        <v>11</v>
      </c>
      <c r="C8" s="104">
        <v>45824</v>
      </c>
      <c r="D8" s="64">
        <v>399</v>
      </c>
      <c r="E8" s="64"/>
    </row>
    <row r="9" spans="1:5" x14ac:dyDescent="0.25">
      <c r="A9" s="106">
        <v>86752</v>
      </c>
      <c r="B9" s="107" t="s">
        <v>7</v>
      </c>
      <c r="C9" s="104">
        <v>45826</v>
      </c>
      <c r="D9" s="64">
        <v>986</v>
      </c>
      <c r="E9" s="64"/>
    </row>
    <row r="10" spans="1:5" x14ac:dyDescent="0.25">
      <c r="A10" s="106">
        <v>42472</v>
      </c>
      <c r="B10" s="105" t="s">
        <v>8</v>
      </c>
      <c r="C10" s="104">
        <v>45826</v>
      </c>
      <c r="D10" s="64">
        <v>3197.83</v>
      </c>
      <c r="E10" s="84"/>
    </row>
    <row r="11" spans="1:5" x14ac:dyDescent="0.25">
      <c r="A11" s="106">
        <v>42597</v>
      </c>
      <c r="B11" s="105" t="s">
        <v>8</v>
      </c>
      <c r="C11" s="104">
        <v>45829</v>
      </c>
      <c r="D11" s="64">
        <v>2946.98</v>
      </c>
      <c r="E11" s="84"/>
    </row>
    <row r="12" spans="1:5" x14ac:dyDescent="0.25">
      <c r="A12" s="106">
        <v>65912</v>
      </c>
      <c r="B12" s="105" t="s">
        <v>13</v>
      </c>
      <c r="C12" s="104">
        <v>45826</v>
      </c>
      <c r="D12" s="84">
        <v>454.3</v>
      </c>
      <c r="E12" s="84"/>
    </row>
    <row r="13" spans="1:5" x14ac:dyDescent="0.25">
      <c r="A13" s="106">
        <v>66058</v>
      </c>
      <c r="B13" s="105" t="s">
        <v>13</v>
      </c>
      <c r="C13" s="104">
        <v>45829</v>
      </c>
      <c r="D13" s="84">
        <v>1035</v>
      </c>
      <c r="E13" s="84"/>
    </row>
    <row r="14" spans="1:5" x14ac:dyDescent="0.25">
      <c r="A14" s="106">
        <v>13273</v>
      </c>
      <c r="B14" s="105" t="s">
        <v>5</v>
      </c>
      <c r="C14" s="104">
        <v>45826</v>
      </c>
      <c r="D14" s="64">
        <v>11683.4</v>
      </c>
      <c r="E14" s="84"/>
    </row>
    <row r="15" spans="1:5" x14ac:dyDescent="0.25">
      <c r="A15" s="106" t="s">
        <v>86</v>
      </c>
      <c r="B15" s="105" t="s">
        <v>9</v>
      </c>
      <c r="C15" s="104">
        <v>45827</v>
      </c>
      <c r="D15" s="64">
        <v>2575.1999999999998</v>
      </c>
      <c r="E15" s="84"/>
    </row>
    <row r="16" spans="1:5" ht="15.75" thickBot="1" x14ac:dyDescent="0.3">
      <c r="A16" s="106" t="s">
        <v>50</v>
      </c>
      <c r="B16" s="105" t="s">
        <v>16</v>
      </c>
      <c r="C16" s="104">
        <v>45827</v>
      </c>
      <c r="D16" s="64">
        <v>533.23</v>
      </c>
      <c r="E16" s="84"/>
    </row>
    <row r="17" spans="1:6" ht="15.75" thickBot="1" x14ac:dyDescent="0.3">
      <c r="A17" s="152"/>
      <c r="B17" s="105" t="s">
        <v>19</v>
      </c>
      <c r="C17" s="104">
        <v>45828</v>
      </c>
      <c r="D17" s="64">
        <v>2604.1999999999998</v>
      </c>
      <c r="E17" s="84"/>
      <c r="F17" s="72" t="s">
        <v>29</v>
      </c>
    </row>
    <row r="18" spans="1:6" x14ac:dyDescent="0.25">
      <c r="A18" s="106" t="s">
        <v>44</v>
      </c>
      <c r="B18" s="105" t="s">
        <v>26</v>
      </c>
      <c r="C18" s="104">
        <v>45828</v>
      </c>
      <c r="D18" s="64">
        <v>13652.32</v>
      </c>
      <c r="E18" s="84"/>
    </row>
    <row r="19" spans="1:6" x14ac:dyDescent="0.25">
      <c r="D19" s="86">
        <f>SUM(D7:D18)</f>
        <v>47297.46</v>
      </c>
    </row>
  </sheetData>
  <mergeCells count="1">
    <mergeCell ref="A4:E5"/>
  </mergeCells>
  <conditionalFormatting sqref="A7:A18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85FC-2A73-41EF-B355-B99DC2E3BCC9}">
  <dimension ref="A2:E14"/>
  <sheetViews>
    <sheetView showGridLines="0" workbookViewId="0">
      <selection activeCell="D23" sqref="D23"/>
    </sheetView>
  </sheetViews>
  <sheetFormatPr baseColWidth="10" defaultRowHeight="15" x14ac:dyDescent="0.25"/>
  <cols>
    <col min="1" max="1" width="23.7109375" bestFit="1" customWidth="1"/>
    <col min="2" max="2" width="57.42578125" bestFit="1" customWidth="1"/>
    <col min="3" max="3" width="19.140625" bestFit="1" customWidth="1"/>
    <col min="4" max="4" width="12.5703125" bestFit="1" customWidth="1"/>
    <col min="5" max="5" width="9.5703125" bestFit="1" customWidth="1"/>
    <col min="6" max="6" width="34.42578125" bestFit="1" customWidth="1"/>
  </cols>
  <sheetData>
    <row r="2" spans="1:5" x14ac:dyDescent="0.25">
      <c r="A2" s="89" t="s">
        <v>42</v>
      </c>
      <c r="B2" s="89"/>
      <c r="C2" s="89"/>
      <c r="D2" s="89"/>
      <c r="E2" s="89"/>
    </row>
    <row r="3" spans="1:5" x14ac:dyDescent="0.25">
      <c r="A3" s="89"/>
      <c r="B3" s="89"/>
      <c r="C3" s="89"/>
      <c r="D3" s="89"/>
      <c r="E3" s="89"/>
    </row>
    <row r="4" spans="1:5" x14ac:dyDescent="0.25">
      <c r="A4" s="61" t="s">
        <v>22</v>
      </c>
      <c r="B4" s="61" t="s">
        <v>0</v>
      </c>
      <c r="C4" s="61" t="s">
        <v>23</v>
      </c>
      <c r="D4" s="61" t="s">
        <v>24</v>
      </c>
      <c r="E4" s="61" t="s">
        <v>25</v>
      </c>
    </row>
    <row r="5" spans="1:5" x14ac:dyDescent="0.25">
      <c r="A5" s="104">
        <v>45833</v>
      </c>
      <c r="B5" s="105" t="s">
        <v>9</v>
      </c>
      <c r="C5" s="106" t="s">
        <v>85</v>
      </c>
      <c r="D5" s="64">
        <v>661.2</v>
      </c>
      <c r="E5" s="64"/>
    </row>
    <row r="6" spans="1:5" x14ac:dyDescent="0.25">
      <c r="A6" s="104">
        <v>45833</v>
      </c>
      <c r="B6" s="105" t="s">
        <v>17</v>
      </c>
      <c r="C6" s="106"/>
      <c r="D6" s="64">
        <v>15612.5</v>
      </c>
      <c r="E6" s="64"/>
    </row>
    <row r="7" spans="1:5" x14ac:dyDescent="0.25">
      <c r="A7" s="104">
        <v>45833</v>
      </c>
      <c r="B7" s="105" t="s">
        <v>5</v>
      </c>
      <c r="C7" s="106">
        <v>13282</v>
      </c>
      <c r="D7" s="64">
        <v>18663.240000000002</v>
      </c>
      <c r="E7" s="84"/>
    </row>
    <row r="8" spans="1:5" x14ac:dyDescent="0.25">
      <c r="A8" s="104">
        <v>45838</v>
      </c>
      <c r="B8" s="105" t="s">
        <v>5</v>
      </c>
      <c r="C8" s="106">
        <v>13296</v>
      </c>
      <c r="D8" s="64">
        <v>22288.01</v>
      </c>
      <c r="E8" s="84"/>
    </row>
    <row r="9" spans="1:5" x14ac:dyDescent="0.25">
      <c r="A9" s="104">
        <v>45836</v>
      </c>
      <c r="B9" s="107" t="s">
        <v>7</v>
      </c>
      <c r="C9" s="106">
        <v>87201</v>
      </c>
      <c r="D9" s="64">
        <v>730.8</v>
      </c>
      <c r="E9" s="84"/>
    </row>
    <row r="10" spans="1:5" x14ac:dyDescent="0.25">
      <c r="A10" s="104">
        <v>45837</v>
      </c>
      <c r="B10" s="107" t="s">
        <v>7</v>
      </c>
      <c r="C10" s="106">
        <v>87269</v>
      </c>
      <c r="D10" s="64">
        <v>1493.15</v>
      </c>
      <c r="E10" s="84"/>
    </row>
    <row r="11" spans="1:5" x14ac:dyDescent="0.25">
      <c r="A11" s="104">
        <v>45840</v>
      </c>
      <c r="B11" s="107" t="s">
        <v>7</v>
      </c>
      <c r="C11" s="106">
        <v>87365</v>
      </c>
      <c r="D11" s="64">
        <v>316</v>
      </c>
      <c r="E11" s="64"/>
    </row>
    <row r="12" spans="1:5" x14ac:dyDescent="0.25">
      <c r="A12" s="104">
        <v>45837</v>
      </c>
      <c r="B12" s="105" t="s">
        <v>8</v>
      </c>
      <c r="C12" s="106">
        <v>42576</v>
      </c>
      <c r="D12" s="64">
        <v>4960.74</v>
      </c>
      <c r="E12" s="64"/>
    </row>
    <row r="13" spans="1:5" x14ac:dyDescent="0.25">
      <c r="A13" s="104">
        <v>45837</v>
      </c>
      <c r="B13" s="105" t="s">
        <v>27</v>
      </c>
      <c r="C13" s="106">
        <v>32292</v>
      </c>
      <c r="D13" s="64">
        <v>1599.5</v>
      </c>
      <c r="E13" s="64"/>
    </row>
    <row r="14" spans="1:5" x14ac:dyDescent="0.25">
      <c r="D14" s="87">
        <f>SUM(D5:D13)</f>
        <v>66325.14</v>
      </c>
    </row>
  </sheetData>
  <mergeCells count="1">
    <mergeCell ref="A2:E3"/>
  </mergeCells>
  <conditionalFormatting sqref="C5:C7 C9:C10 C12">
    <cfRule type="duplicateValues" dxfId="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A4BC-9C82-410B-813D-85C132313924}">
  <dimension ref="A1:M89"/>
  <sheetViews>
    <sheetView showGridLines="0"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59.140625" style="1" bestFit="1" customWidth="1"/>
    <col min="2" max="2" width="36.7109375" style="1" bestFit="1" customWidth="1"/>
    <col min="3" max="3" width="14.5703125" style="1" bestFit="1" customWidth="1"/>
    <col min="4" max="4" width="14.7109375" style="10" bestFit="1" customWidth="1"/>
    <col min="5" max="5" width="13.7109375" style="1" bestFit="1" customWidth="1"/>
    <col min="6" max="6" width="15" style="1" customWidth="1"/>
    <col min="7" max="7" width="55.7109375" bestFit="1" customWidth="1"/>
    <col min="8" max="8" width="12.85546875" bestFit="1" customWidth="1"/>
    <col min="9" max="9" width="12.28515625" bestFit="1" customWidth="1"/>
    <col min="10" max="10" width="41.140625" bestFit="1" customWidth="1"/>
    <col min="12" max="12" width="19.140625" bestFit="1" customWidth="1"/>
    <col min="14" max="14" width="15" bestFit="1" customWidth="1"/>
  </cols>
  <sheetData>
    <row r="1" spans="1:7" ht="15.75" thickBot="1" x14ac:dyDescent="0.3"/>
    <row r="2" spans="1:7" x14ac:dyDescent="0.25">
      <c r="A2" s="98" t="s">
        <v>43</v>
      </c>
      <c r="B2" s="99"/>
      <c r="C2" s="99"/>
      <c r="D2" s="99"/>
      <c r="E2" s="99"/>
      <c r="F2" s="100"/>
    </row>
    <row r="3" spans="1:7" ht="15.75" thickBot="1" x14ac:dyDescent="0.3">
      <c r="A3" s="101"/>
      <c r="B3" s="102"/>
      <c r="C3" s="102"/>
      <c r="D3" s="102"/>
      <c r="E3" s="102"/>
      <c r="F3" s="103"/>
    </row>
    <row r="4" spans="1:7" ht="15.75" thickBot="1" x14ac:dyDescent="0.3"/>
    <row r="5" spans="1:7" ht="15.75" thickBot="1" x14ac:dyDescent="0.3">
      <c r="A5" s="2" t="s">
        <v>0</v>
      </c>
      <c r="B5" s="3" t="s">
        <v>1</v>
      </c>
      <c r="C5" s="4" t="s">
        <v>2</v>
      </c>
      <c r="D5" s="11" t="s">
        <v>3</v>
      </c>
      <c r="E5" s="5" t="s">
        <v>4</v>
      </c>
    </row>
    <row r="6" spans="1:7" ht="15.75" thickBot="1" x14ac:dyDescent="0.3">
      <c r="A6" s="9"/>
      <c r="B6" s="9"/>
      <c r="C6" s="9"/>
      <c r="D6" s="12"/>
      <c r="E6" s="9"/>
    </row>
    <row r="7" spans="1:7" ht="15.75" thickBot="1" x14ac:dyDescent="0.3">
      <c r="A7" s="108" t="s">
        <v>10</v>
      </c>
      <c r="B7" s="74"/>
      <c r="C7" s="56">
        <v>45824</v>
      </c>
      <c r="D7" s="13">
        <f t="shared" ref="D7:D67" ca="1" si="0">TODAY()-C7</f>
        <v>-12</v>
      </c>
      <c r="E7" s="58">
        <v>7230</v>
      </c>
      <c r="F7" s="6">
        <f t="shared" ref="F7:F10" si="1">+E7</f>
        <v>7230</v>
      </c>
      <c r="G7" s="20" t="s">
        <v>15</v>
      </c>
    </row>
    <row r="8" spans="1:7" ht="15.75" thickBot="1" x14ac:dyDescent="0.3">
      <c r="A8" s="109" t="s">
        <v>12</v>
      </c>
      <c r="B8" s="142"/>
      <c r="C8" s="143">
        <v>45822</v>
      </c>
      <c r="D8" s="18">
        <f t="shared" ca="1" si="0"/>
        <v>-10</v>
      </c>
      <c r="E8" s="144">
        <v>7143.32</v>
      </c>
      <c r="F8" s="145">
        <f>+E8</f>
        <v>7143.32</v>
      </c>
    </row>
    <row r="9" spans="1:7" ht="15.75" thickBot="1" x14ac:dyDescent="0.3">
      <c r="A9" s="110" t="s">
        <v>84</v>
      </c>
      <c r="B9" s="76"/>
      <c r="C9" s="146">
        <v>45813</v>
      </c>
      <c r="D9" s="147">
        <f t="shared" ca="1" si="0"/>
        <v>-1</v>
      </c>
      <c r="E9" s="78">
        <v>810.01</v>
      </c>
      <c r="F9" s="148">
        <f>+E9</f>
        <v>810.01</v>
      </c>
    </row>
    <row r="10" spans="1:7" ht="15.75" thickBot="1" x14ac:dyDescent="0.3">
      <c r="A10" s="109" t="s">
        <v>11</v>
      </c>
      <c r="B10" s="70"/>
      <c r="C10" s="71">
        <v>45824</v>
      </c>
      <c r="D10" s="22">
        <f t="shared" ca="1" si="0"/>
        <v>-12</v>
      </c>
      <c r="E10" s="7">
        <v>399</v>
      </c>
      <c r="F10" s="69">
        <f t="shared" si="1"/>
        <v>399</v>
      </c>
      <c r="G10" s="20" t="s">
        <v>15</v>
      </c>
    </row>
    <row r="11" spans="1:7" ht="15.75" thickBot="1" x14ac:dyDescent="0.3">
      <c r="A11" s="110" t="s">
        <v>31</v>
      </c>
      <c r="B11" s="74">
        <v>7043197</v>
      </c>
      <c r="C11" s="56">
        <v>45816</v>
      </c>
      <c r="D11" s="18">
        <f t="shared" ref="D11:D12" ca="1" si="2">TODAY()-C11</f>
        <v>-4</v>
      </c>
      <c r="E11" s="8">
        <v>4003.94</v>
      </c>
      <c r="F11" s="6">
        <f>+E11</f>
        <v>4003.94</v>
      </c>
      <c r="G11" s="72" t="s">
        <v>32</v>
      </c>
    </row>
    <row r="12" spans="1:7" ht="15.75" thickBot="1" x14ac:dyDescent="0.3">
      <c r="A12" s="113" t="s">
        <v>26</v>
      </c>
      <c r="B12" s="66" t="s">
        <v>44</v>
      </c>
      <c r="C12" s="59">
        <v>45828</v>
      </c>
      <c r="D12" s="14">
        <f t="shared" ca="1" si="2"/>
        <v>-16</v>
      </c>
      <c r="E12" s="45">
        <v>13652.32</v>
      </c>
      <c r="F12" s="111">
        <f>SUM(E12:E12)</f>
        <v>13652.32</v>
      </c>
    </row>
    <row r="13" spans="1:7" x14ac:dyDescent="0.25">
      <c r="A13" s="114" t="s">
        <v>8</v>
      </c>
      <c r="B13" s="36">
        <v>42418</v>
      </c>
      <c r="C13" s="30">
        <v>45821</v>
      </c>
      <c r="D13" s="14">
        <f t="shared" ca="1" si="0"/>
        <v>-9</v>
      </c>
      <c r="E13" s="45">
        <v>3333.84</v>
      </c>
      <c r="F13" s="90">
        <f>SUM(E13:E16)</f>
        <v>14439.39</v>
      </c>
    </row>
    <row r="14" spans="1:7" x14ac:dyDescent="0.25">
      <c r="A14" s="115"/>
      <c r="B14" s="35">
        <v>42472</v>
      </c>
      <c r="C14" s="29">
        <v>45826</v>
      </c>
      <c r="D14" s="15">
        <f t="shared" ca="1" si="0"/>
        <v>-14</v>
      </c>
      <c r="E14" s="41">
        <v>3197.83</v>
      </c>
      <c r="F14" s="91"/>
    </row>
    <row r="15" spans="1:7" x14ac:dyDescent="0.25">
      <c r="A15" s="115"/>
      <c r="B15" s="35">
        <v>42597</v>
      </c>
      <c r="C15" s="29">
        <v>45829</v>
      </c>
      <c r="D15" s="15">
        <f t="shared" ca="1" si="0"/>
        <v>-17</v>
      </c>
      <c r="E15" s="41">
        <v>2946.98</v>
      </c>
      <c r="F15" s="91"/>
    </row>
    <row r="16" spans="1:7" ht="15.75" thickBot="1" x14ac:dyDescent="0.3">
      <c r="A16" s="115"/>
      <c r="B16" s="79">
        <v>42576</v>
      </c>
      <c r="C16" s="26">
        <v>45837</v>
      </c>
      <c r="D16" s="22">
        <f t="shared" ca="1" si="0"/>
        <v>-25</v>
      </c>
      <c r="E16" s="7">
        <v>4960.74</v>
      </c>
      <c r="F16" s="91"/>
    </row>
    <row r="17" spans="1:13" x14ac:dyDescent="0.25">
      <c r="A17" s="114" t="s">
        <v>33</v>
      </c>
      <c r="B17" s="36" t="s">
        <v>35</v>
      </c>
      <c r="C17" s="30">
        <v>45774</v>
      </c>
      <c r="D17" s="14">
        <f t="shared" ca="1" si="0"/>
        <v>38</v>
      </c>
      <c r="E17" s="45">
        <f>64543.56-32271.78</f>
        <v>32271.78</v>
      </c>
      <c r="F17" s="90">
        <f>SUM(E17:E18)</f>
        <v>41007.74</v>
      </c>
    </row>
    <row r="18" spans="1:13" ht="15.75" thickBot="1" x14ac:dyDescent="0.3">
      <c r="A18" s="117"/>
      <c r="B18" s="37" t="s">
        <v>46</v>
      </c>
      <c r="C18" s="31">
        <v>45814</v>
      </c>
      <c r="D18" s="21">
        <f t="shared" ref="D18" ca="1" si="3">TODAY()-C18</f>
        <v>-2</v>
      </c>
      <c r="E18" s="40">
        <v>8735.9599999999991</v>
      </c>
      <c r="F18" s="92"/>
    </row>
    <row r="19" spans="1:13" ht="15.75" thickBot="1" x14ac:dyDescent="0.3">
      <c r="A19" s="116" t="s">
        <v>30</v>
      </c>
      <c r="B19" s="37"/>
      <c r="C19" s="31"/>
      <c r="D19" s="21">
        <f t="shared" ref="D19:D24" ca="1" si="4">TODAY()-C19</f>
        <v>45812</v>
      </c>
      <c r="E19" s="40"/>
      <c r="F19" s="42">
        <f>+E19</f>
        <v>0</v>
      </c>
    </row>
    <row r="20" spans="1:13" x14ac:dyDescent="0.25">
      <c r="A20" s="114" t="s">
        <v>45</v>
      </c>
      <c r="B20" s="36">
        <v>5413</v>
      </c>
      <c r="C20" s="30">
        <v>45816</v>
      </c>
      <c r="D20" s="14">
        <f t="shared" ca="1" si="0"/>
        <v>-4</v>
      </c>
      <c r="E20" s="45">
        <v>14527.84</v>
      </c>
      <c r="F20" s="90">
        <f>SUM(E20:E21)</f>
        <v>32043.84</v>
      </c>
    </row>
    <row r="21" spans="1:13" ht="15.75" thickBot="1" x14ac:dyDescent="0.3">
      <c r="A21" s="115"/>
      <c r="B21" s="79">
        <v>5451</v>
      </c>
      <c r="C21" s="26">
        <v>45823</v>
      </c>
      <c r="D21" s="22">
        <f t="shared" ca="1" si="0"/>
        <v>-11</v>
      </c>
      <c r="E21" s="7">
        <v>17516</v>
      </c>
      <c r="F21" s="91"/>
    </row>
    <row r="22" spans="1:13" ht="15" customHeight="1" x14ac:dyDescent="0.25">
      <c r="A22" s="114" t="s">
        <v>27</v>
      </c>
      <c r="B22" s="36">
        <v>301524</v>
      </c>
      <c r="C22" s="30">
        <v>45812</v>
      </c>
      <c r="D22" s="14">
        <f t="shared" ca="1" si="4"/>
        <v>0</v>
      </c>
      <c r="E22" s="45">
        <v>3143.98</v>
      </c>
      <c r="F22" s="90">
        <f>SUM(E22:E24)</f>
        <v>9438.19</v>
      </c>
      <c r="G22" s="95" t="s">
        <v>28</v>
      </c>
    </row>
    <row r="23" spans="1:13" ht="15" customHeight="1" x14ac:dyDescent="0.25">
      <c r="A23" s="115"/>
      <c r="B23" s="35">
        <v>301576</v>
      </c>
      <c r="C23" s="29">
        <v>45812</v>
      </c>
      <c r="D23" s="15">
        <f t="shared" ca="1" si="4"/>
        <v>0</v>
      </c>
      <c r="E23" s="41">
        <v>4694.71</v>
      </c>
      <c r="F23" s="91"/>
      <c r="G23" s="96"/>
    </row>
    <row r="24" spans="1:13" ht="15" customHeight="1" thickBot="1" x14ac:dyDescent="0.3">
      <c r="A24" s="117"/>
      <c r="B24" s="37">
        <v>32292</v>
      </c>
      <c r="C24" s="31">
        <v>45837</v>
      </c>
      <c r="D24" s="21">
        <f t="shared" ca="1" si="4"/>
        <v>-25</v>
      </c>
      <c r="E24" s="40">
        <v>1599.5</v>
      </c>
      <c r="F24" s="92"/>
      <c r="G24" s="97"/>
    </row>
    <row r="25" spans="1:13" ht="15.75" thickBot="1" x14ac:dyDescent="0.3">
      <c r="A25" s="116" t="s">
        <v>14</v>
      </c>
      <c r="B25" s="37">
        <v>87031</v>
      </c>
      <c r="C25" s="31">
        <v>45809</v>
      </c>
      <c r="D25" s="21">
        <f t="shared" ca="1" si="0"/>
        <v>3</v>
      </c>
      <c r="E25" s="40">
        <v>2296.8000000000002</v>
      </c>
      <c r="F25" s="42">
        <f>+E25</f>
        <v>2296.8000000000002</v>
      </c>
    </row>
    <row r="26" spans="1:13" x14ac:dyDescent="0.25">
      <c r="A26" s="114" t="s">
        <v>5</v>
      </c>
      <c r="B26" s="66">
        <v>13245</v>
      </c>
      <c r="C26" s="59">
        <v>45812</v>
      </c>
      <c r="D26" s="14">
        <f t="shared" ref="D26" ca="1" si="5">TODAY()-C26</f>
        <v>0</v>
      </c>
      <c r="E26" s="45">
        <v>11742.74</v>
      </c>
      <c r="F26" s="90">
        <f>SUM(E26:E30)</f>
        <v>87485.28</v>
      </c>
    </row>
    <row r="27" spans="1:13" x14ac:dyDescent="0.25">
      <c r="A27" s="115"/>
      <c r="B27" s="70">
        <v>13253</v>
      </c>
      <c r="C27" s="118">
        <v>45819</v>
      </c>
      <c r="D27" s="15">
        <f t="shared" ca="1" si="0"/>
        <v>-7</v>
      </c>
      <c r="E27" s="62">
        <v>23107.89</v>
      </c>
      <c r="F27" s="91"/>
      <c r="J27" s="46"/>
      <c r="K27" s="47"/>
      <c r="L27" s="47"/>
      <c r="M27" s="48"/>
    </row>
    <row r="28" spans="1:13" x14ac:dyDescent="0.25">
      <c r="A28" s="115"/>
      <c r="B28" s="67">
        <v>13273</v>
      </c>
      <c r="C28" s="65">
        <v>45826</v>
      </c>
      <c r="D28" s="15">
        <f t="shared" ca="1" si="0"/>
        <v>-14</v>
      </c>
      <c r="E28" s="41">
        <v>11683.4</v>
      </c>
      <c r="F28" s="91"/>
      <c r="J28" s="46"/>
      <c r="K28" s="47"/>
      <c r="L28" s="47"/>
      <c r="M28" s="48"/>
    </row>
    <row r="29" spans="1:13" x14ac:dyDescent="0.25">
      <c r="A29" s="115"/>
      <c r="B29" s="81">
        <v>13282</v>
      </c>
      <c r="C29" s="55">
        <v>45833</v>
      </c>
      <c r="D29" s="16">
        <f t="shared" ca="1" si="0"/>
        <v>-21</v>
      </c>
      <c r="E29" s="39">
        <v>18663.240000000002</v>
      </c>
      <c r="F29" s="91"/>
      <c r="J29" s="46"/>
      <c r="K29" s="47"/>
      <c r="L29" s="47"/>
      <c r="M29" s="48"/>
    </row>
    <row r="30" spans="1:13" ht="15.75" thickBot="1" x14ac:dyDescent="0.3">
      <c r="A30" s="117"/>
      <c r="B30" s="119">
        <v>13296</v>
      </c>
      <c r="C30" s="50">
        <v>45838</v>
      </c>
      <c r="D30" s="21">
        <f t="shared" ca="1" si="0"/>
        <v>-26</v>
      </c>
      <c r="E30" s="40">
        <v>22288.01</v>
      </c>
      <c r="F30" s="92"/>
      <c r="J30" s="46"/>
      <c r="K30" s="47"/>
      <c r="L30" s="47"/>
      <c r="M30" s="48"/>
    </row>
    <row r="31" spans="1:13" x14ac:dyDescent="0.25">
      <c r="A31" s="121" t="s">
        <v>6</v>
      </c>
      <c r="B31" s="66">
        <v>3003</v>
      </c>
      <c r="C31" s="59">
        <v>45779</v>
      </c>
      <c r="D31" s="14">
        <f t="shared" ca="1" si="0"/>
        <v>33</v>
      </c>
      <c r="E31" s="60">
        <v>4094.8</v>
      </c>
      <c r="F31" s="90">
        <f>SUM(E31:E36)</f>
        <v>10022</v>
      </c>
      <c r="J31" s="46"/>
      <c r="K31" s="47"/>
      <c r="L31" s="47"/>
      <c r="M31" s="48"/>
    </row>
    <row r="32" spans="1:13" x14ac:dyDescent="0.25">
      <c r="A32" s="122"/>
      <c r="B32" s="67">
        <v>3034</v>
      </c>
      <c r="C32" s="65">
        <v>45786</v>
      </c>
      <c r="D32" s="15">
        <f t="shared" ca="1" si="0"/>
        <v>26</v>
      </c>
      <c r="E32" s="19">
        <v>568</v>
      </c>
      <c r="F32" s="91"/>
      <c r="J32" s="46"/>
      <c r="K32" s="47"/>
      <c r="L32" s="47"/>
      <c r="M32" s="48"/>
    </row>
    <row r="33" spans="1:13" x14ac:dyDescent="0.25">
      <c r="A33" s="123"/>
      <c r="B33" s="81">
        <v>3061</v>
      </c>
      <c r="C33" s="55">
        <v>45792</v>
      </c>
      <c r="D33" s="16">
        <f t="shared" ref="D33:D34" ca="1" si="6">TODAY()-C33</f>
        <v>20</v>
      </c>
      <c r="E33" s="49">
        <v>3364</v>
      </c>
      <c r="F33" s="91"/>
      <c r="J33" s="46"/>
      <c r="K33" s="47"/>
      <c r="L33" s="47"/>
      <c r="M33" s="48"/>
    </row>
    <row r="34" spans="1:13" x14ac:dyDescent="0.25">
      <c r="A34" s="124"/>
      <c r="B34" s="67">
        <v>3091</v>
      </c>
      <c r="C34" s="65">
        <v>45799</v>
      </c>
      <c r="D34" s="15">
        <f t="shared" ca="1" si="6"/>
        <v>13</v>
      </c>
      <c r="E34" s="19">
        <v>1102</v>
      </c>
      <c r="F34" s="91"/>
      <c r="J34" s="46"/>
      <c r="K34" s="47"/>
      <c r="L34" s="47"/>
      <c r="M34" s="48"/>
    </row>
    <row r="35" spans="1:13" x14ac:dyDescent="0.25">
      <c r="A35" s="124"/>
      <c r="B35" s="81">
        <v>3118</v>
      </c>
      <c r="C35" s="55">
        <v>45806</v>
      </c>
      <c r="D35" s="16">
        <f t="shared" ref="D35:D36" ca="1" si="7">TODAY()-C35</f>
        <v>6</v>
      </c>
      <c r="E35" s="49">
        <v>603.20000000000005</v>
      </c>
      <c r="F35" s="91"/>
      <c r="J35" s="46"/>
      <c r="K35" s="47"/>
      <c r="L35" s="47"/>
      <c r="M35" s="48"/>
    </row>
    <row r="36" spans="1:13" ht="15.75" thickBot="1" x14ac:dyDescent="0.3">
      <c r="A36" s="125"/>
      <c r="B36" s="119">
        <v>3148</v>
      </c>
      <c r="C36" s="50">
        <v>45813</v>
      </c>
      <c r="D36" s="21">
        <f t="shared" ca="1" si="7"/>
        <v>-1</v>
      </c>
      <c r="E36" s="120">
        <v>290</v>
      </c>
      <c r="F36" s="92"/>
      <c r="J36" s="46"/>
      <c r="K36" s="47"/>
      <c r="L36" s="47"/>
      <c r="M36" s="48"/>
    </row>
    <row r="37" spans="1:13" ht="15.75" thickBot="1" x14ac:dyDescent="0.3">
      <c r="A37" s="116" t="s">
        <v>19</v>
      </c>
      <c r="B37" s="53"/>
      <c r="C37" s="31">
        <v>45828</v>
      </c>
      <c r="D37" s="21">
        <f t="shared" ca="1" si="0"/>
        <v>-16</v>
      </c>
      <c r="E37" s="51">
        <v>2604.1999999999998</v>
      </c>
      <c r="F37" s="54">
        <f>+E37</f>
        <v>2604.1999999999998</v>
      </c>
      <c r="G37" s="72" t="s">
        <v>29</v>
      </c>
    </row>
    <row r="38" spans="1:13" ht="15.75" thickBot="1" x14ac:dyDescent="0.3">
      <c r="A38" s="114" t="s">
        <v>18</v>
      </c>
      <c r="B38" s="36"/>
      <c r="C38" s="30"/>
      <c r="D38" s="14">
        <f t="shared" ca="1" si="0"/>
        <v>45812</v>
      </c>
      <c r="E38" s="60"/>
      <c r="F38" s="90">
        <f>+E38+E39</f>
        <v>0</v>
      </c>
    </row>
    <row r="39" spans="1:13" ht="15.75" thickBot="1" x14ac:dyDescent="0.3">
      <c r="A39" s="117"/>
      <c r="B39" s="36"/>
      <c r="C39" s="26"/>
      <c r="D39" s="17">
        <f t="shared" ca="1" si="0"/>
        <v>45812</v>
      </c>
      <c r="E39" s="39"/>
      <c r="F39" s="92"/>
    </row>
    <row r="40" spans="1:13" ht="15.75" thickBot="1" x14ac:dyDescent="0.3">
      <c r="A40" s="112" t="s">
        <v>17</v>
      </c>
      <c r="B40" s="33"/>
      <c r="C40" s="27">
        <v>45833</v>
      </c>
      <c r="D40" s="18">
        <f t="shared" ca="1" si="0"/>
        <v>-21</v>
      </c>
      <c r="E40" s="23">
        <v>15612.5</v>
      </c>
      <c r="F40" s="43">
        <f>+E40</f>
        <v>15612.5</v>
      </c>
    </row>
    <row r="41" spans="1:13" x14ac:dyDescent="0.25">
      <c r="A41" s="114" t="s">
        <v>13</v>
      </c>
      <c r="B41" s="36">
        <v>65506</v>
      </c>
      <c r="C41" s="59">
        <v>45807</v>
      </c>
      <c r="D41" s="14">
        <f t="shared" ca="1" si="0"/>
        <v>5</v>
      </c>
      <c r="E41" s="73">
        <v>3743.19</v>
      </c>
      <c r="F41" s="90">
        <f>SUM(E41:E49)</f>
        <v>14236.510000000002</v>
      </c>
      <c r="G41" s="24"/>
    </row>
    <row r="42" spans="1:13" x14ac:dyDescent="0.25">
      <c r="A42" s="115"/>
      <c r="B42" s="34">
        <v>65535</v>
      </c>
      <c r="C42" s="55">
        <v>45809</v>
      </c>
      <c r="D42" s="16">
        <f t="shared" ca="1" si="0"/>
        <v>3</v>
      </c>
      <c r="E42" s="38">
        <v>178</v>
      </c>
      <c r="F42" s="91"/>
      <c r="G42" s="24"/>
    </row>
    <row r="43" spans="1:13" x14ac:dyDescent="0.25">
      <c r="A43" s="115"/>
      <c r="B43" s="34">
        <v>65553</v>
      </c>
      <c r="C43" s="55">
        <v>45810</v>
      </c>
      <c r="D43" s="16">
        <f t="shared" ca="1" si="0"/>
        <v>2</v>
      </c>
      <c r="E43" s="38">
        <v>312</v>
      </c>
      <c r="F43" s="91"/>
      <c r="G43" s="24"/>
    </row>
    <row r="44" spans="1:13" x14ac:dyDescent="0.25">
      <c r="A44" s="115"/>
      <c r="B44" s="34">
        <v>65554</v>
      </c>
      <c r="C44" s="55">
        <v>45810</v>
      </c>
      <c r="D44" s="16">
        <f t="shared" ref="D44" ca="1" si="8">TODAY()-C44</f>
        <v>2</v>
      </c>
      <c r="E44" s="38">
        <v>225</v>
      </c>
      <c r="F44" s="91"/>
      <c r="G44" s="24"/>
    </row>
    <row r="45" spans="1:13" x14ac:dyDescent="0.25">
      <c r="A45" s="115"/>
      <c r="B45" s="34">
        <v>65602</v>
      </c>
      <c r="C45" s="55">
        <v>45813</v>
      </c>
      <c r="D45" s="16">
        <f t="shared" ref="D45:D51" ca="1" si="9">TODAY()-C45</f>
        <v>-1</v>
      </c>
      <c r="E45" s="128">
        <v>5807.3</v>
      </c>
      <c r="F45" s="91"/>
      <c r="G45" s="24"/>
    </row>
    <row r="46" spans="1:13" x14ac:dyDescent="0.25">
      <c r="A46" s="115"/>
      <c r="B46" s="34">
        <v>65613</v>
      </c>
      <c r="C46" s="55">
        <v>45813</v>
      </c>
      <c r="D46" s="16">
        <f t="shared" ca="1" si="9"/>
        <v>-1</v>
      </c>
      <c r="E46" s="38">
        <v>1240.8599999999999</v>
      </c>
      <c r="F46" s="91"/>
      <c r="G46" s="24"/>
    </row>
    <row r="47" spans="1:13" x14ac:dyDescent="0.25">
      <c r="A47" s="115"/>
      <c r="B47" s="34">
        <v>65896</v>
      </c>
      <c r="C47" s="55">
        <v>45823</v>
      </c>
      <c r="D47" s="16">
        <f t="shared" ca="1" si="9"/>
        <v>-11</v>
      </c>
      <c r="E47" s="38">
        <v>1240.8599999999999</v>
      </c>
      <c r="F47" s="91"/>
      <c r="G47" s="24"/>
    </row>
    <row r="48" spans="1:13" x14ac:dyDescent="0.25">
      <c r="A48" s="115"/>
      <c r="B48" s="34">
        <v>65912</v>
      </c>
      <c r="C48" s="55">
        <v>45826</v>
      </c>
      <c r="D48" s="16">
        <f t="shared" ca="1" si="9"/>
        <v>-14</v>
      </c>
      <c r="E48" s="38">
        <v>454.3</v>
      </c>
      <c r="F48" s="91"/>
      <c r="G48" s="24"/>
    </row>
    <row r="49" spans="1:7" ht="15.75" thickBot="1" x14ac:dyDescent="0.3">
      <c r="A49" s="115"/>
      <c r="B49" s="79">
        <v>66058</v>
      </c>
      <c r="C49" s="71">
        <v>45829</v>
      </c>
      <c r="D49" s="22">
        <f t="shared" ca="1" si="9"/>
        <v>-17</v>
      </c>
      <c r="E49" s="129">
        <v>1035</v>
      </c>
      <c r="F49" s="91"/>
      <c r="G49" s="24"/>
    </row>
    <row r="50" spans="1:7" x14ac:dyDescent="0.25">
      <c r="A50" s="114" t="s">
        <v>16</v>
      </c>
      <c r="B50" s="36" t="s">
        <v>36</v>
      </c>
      <c r="C50" s="30">
        <v>45807</v>
      </c>
      <c r="D50" s="14">
        <f t="shared" ca="1" si="9"/>
        <v>5</v>
      </c>
      <c r="E50" s="45">
        <v>447.06</v>
      </c>
      <c r="F50" s="93">
        <f>SUM(E50:E55)</f>
        <v>7807.8600000000006</v>
      </c>
    </row>
    <row r="51" spans="1:7" x14ac:dyDescent="0.25">
      <c r="A51" s="115"/>
      <c r="B51" s="34" t="s">
        <v>37</v>
      </c>
      <c r="C51" s="28">
        <v>45807</v>
      </c>
      <c r="D51" s="16">
        <f t="shared" ca="1" si="9"/>
        <v>5</v>
      </c>
      <c r="E51" s="39">
        <v>3320.04</v>
      </c>
      <c r="F51" s="94"/>
    </row>
    <row r="52" spans="1:7" x14ac:dyDescent="0.25">
      <c r="A52" s="115"/>
      <c r="B52" s="34" t="s">
        <v>47</v>
      </c>
      <c r="C52" s="28">
        <v>45813</v>
      </c>
      <c r="D52" s="16">
        <f t="shared" ref="D52:D53" ca="1" si="10">TODAY()-C52</f>
        <v>-1</v>
      </c>
      <c r="E52" s="39">
        <v>1960.03</v>
      </c>
      <c r="F52" s="94"/>
    </row>
    <row r="53" spans="1:7" x14ac:dyDescent="0.25">
      <c r="A53" s="115"/>
      <c r="B53" s="34" t="s">
        <v>48</v>
      </c>
      <c r="C53" s="28">
        <v>45822</v>
      </c>
      <c r="D53" s="16">
        <f t="shared" ca="1" si="10"/>
        <v>-10</v>
      </c>
      <c r="E53" s="39">
        <v>904.83</v>
      </c>
      <c r="F53" s="94"/>
    </row>
    <row r="54" spans="1:7" x14ac:dyDescent="0.25">
      <c r="A54" s="115"/>
      <c r="B54" s="34" t="s">
        <v>49</v>
      </c>
      <c r="C54" s="28">
        <v>45823</v>
      </c>
      <c r="D54" s="16">
        <f t="shared" ca="1" si="0"/>
        <v>-11</v>
      </c>
      <c r="E54" s="39">
        <v>642.66999999999996</v>
      </c>
      <c r="F54" s="94"/>
    </row>
    <row r="55" spans="1:7" ht="15.75" thickBot="1" x14ac:dyDescent="0.3">
      <c r="A55" s="117"/>
      <c r="B55" s="37" t="s">
        <v>50</v>
      </c>
      <c r="C55" s="31">
        <v>45827</v>
      </c>
      <c r="D55" s="21">
        <f t="shared" ca="1" si="0"/>
        <v>-15</v>
      </c>
      <c r="E55" s="40">
        <v>533.23</v>
      </c>
      <c r="F55" s="130"/>
    </row>
    <row r="56" spans="1:7" ht="45.75" thickBot="1" x14ac:dyDescent="0.3">
      <c r="A56" s="108" t="s">
        <v>20</v>
      </c>
      <c r="B56" s="32" t="s">
        <v>83</v>
      </c>
      <c r="C56" s="25">
        <v>45820</v>
      </c>
      <c r="D56" s="13">
        <f t="shared" ca="1" si="0"/>
        <v>-8</v>
      </c>
      <c r="E56" s="8">
        <v>2563.92</v>
      </c>
      <c r="F56" s="52">
        <f>+E56</f>
        <v>2563.92</v>
      </c>
      <c r="G56" s="57" t="s">
        <v>21</v>
      </c>
    </row>
    <row r="57" spans="1:7" x14ac:dyDescent="0.25">
      <c r="A57" s="131" t="s">
        <v>7</v>
      </c>
      <c r="B57" s="34">
        <v>86092</v>
      </c>
      <c r="C57" s="28">
        <v>45807</v>
      </c>
      <c r="D57" s="15">
        <f t="shared" ref="D57:D59" ca="1" si="11">TODAY()-C57</f>
        <v>5</v>
      </c>
      <c r="E57" s="39">
        <v>9101.0400000000009</v>
      </c>
      <c r="F57" s="91">
        <f>SUM(E57:E67)</f>
        <v>31973.55</v>
      </c>
      <c r="G57" s="44"/>
    </row>
    <row r="58" spans="1:7" x14ac:dyDescent="0.25">
      <c r="A58" s="132"/>
      <c r="B58" s="34">
        <v>86122</v>
      </c>
      <c r="C58" s="28">
        <v>45807</v>
      </c>
      <c r="D58" s="16">
        <f t="shared" ca="1" si="11"/>
        <v>5</v>
      </c>
      <c r="E58" s="39">
        <v>1314.81</v>
      </c>
      <c r="F58" s="91"/>
      <c r="G58" s="44"/>
    </row>
    <row r="59" spans="1:7" x14ac:dyDescent="0.25">
      <c r="A59" s="132"/>
      <c r="B59" s="35">
        <v>86188</v>
      </c>
      <c r="C59" s="29">
        <v>45810</v>
      </c>
      <c r="D59" s="15">
        <f t="shared" ca="1" si="11"/>
        <v>2</v>
      </c>
      <c r="E59" s="41">
        <v>1800.71</v>
      </c>
      <c r="F59" s="91"/>
      <c r="G59" s="44"/>
    </row>
    <row r="60" spans="1:7" x14ac:dyDescent="0.25">
      <c r="A60" s="132"/>
      <c r="B60" s="34">
        <v>86243</v>
      </c>
      <c r="C60" s="28">
        <v>45812</v>
      </c>
      <c r="D60" s="16">
        <f t="shared" ca="1" si="0"/>
        <v>0</v>
      </c>
      <c r="E60" s="39">
        <v>6438</v>
      </c>
      <c r="F60" s="91"/>
      <c r="G60" s="44"/>
    </row>
    <row r="61" spans="1:7" x14ac:dyDescent="0.25">
      <c r="A61" s="132"/>
      <c r="B61" s="34">
        <v>86326</v>
      </c>
      <c r="C61" s="28">
        <v>45814</v>
      </c>
      <c r="D61" s="16">
        <f t="shared" ref="D61:D64" ca="1" si="12">TODAY()-C61</f>
        <v>-2</v>
      </c>
      <c r="E61" s="39">
        <v>5569.19</v>
      </c>
      <c r="F61" s="91"/>
      <c r="G61" s="44"/>
    </row>
    <row r="62" spans="1:7" x14ac:dyDescent="0.25">
      <c r="A62" s="132"/>
      <c r="B62" s="34">
        <v>86437</v>
      </c>
      <c r="C62" s="28">
        <v>45816</v>
      </c>
      <c r="D62" s="16">
        <f t="shared" ca="1" si="12"/>
        <v>-4</v>
      </c>
      <c r="E62" s="39">
        <v>3079.8</v>
      </c>
      <c r="F62" s="91"/>
      <c r="G62" s="44"/>
    </row>
    <row r="63" spans="1:7" x14ac:dyDescent="0.25">
      <c r="A63" s="132"/>
      <c r="B63" s="34">
        <v>86562</v>
      </c>
      <c r="C63" s="28">
        <v>45820</v>
      </c>
      <c r="D63" s="16">
        <f t="shared" ca="1" si="12"/>
        <v>-8</v>
      </c>
      <c r="E63" s="39">
        <v>1144.05</v>
      </c>
      <c r="F63" s="91"/>
      <c r="G63" s="44"/>
    </row>
    <row r="64" spans="1:7" x14ac:dyDescent="0.25">
      <c r="A64" s="132"/>
      <c r="B64" s="34">
        <v>86752</v>
      </c>
      <c r="C64" s="28">
        <v>45826</v>
      </c>
      <c r="D64" s="16">
        <f t="shared" ca="1" si="12"/>
        <v>-14</v>
      </c>
      <c r="E64" s="39">
        <v>986</v>
      </c>
      <c r="F64" s="91"/>
      <c r="G64" s="44"/>
    </row>
    <row r="65" spans="1:7" x14ac:dyDescent="0.25">
      <c r="A65" s="132"/>
      <c r="B65" s="34">
        <v>87201</v>
      </c>
      <c r="C65" s="28">
        <v>45836</v>
      </c>
      <c r="D65" s="15">
        <f t="shared" ca="1" si="0"/>
        <v>-24</v>
      </c>
      <c r="E65" s="39">
        <v>730.8</v>
      </c>
      <c r="F65" s="91"/>
      <c r="G65" s="44"/>
    </row>
    <row r="66" spans="1:7" x14ac:dyDescent="0.25">
      <c r="A66" s="132"/>
      <c r="B66" s="34">
        <v>87269</v>
      </c>
      <c r="C66" s="28">
        <v>45837</v>
      </c>
      <c r="D66" s="16">
        <f t="shared" ca="1" si="0"/>
        <v>-25</v>
      </c>
      <c r="E66" s="39">
        <v>1493.15</v>
      </c>
      <c r="F66" s="91"/>
      <c r="G66" s="44"/>
    </row>
    <row r="67" spans="1:7" ht="15.75" thickBot="1" x14ac:dyDescent="0.3">
      <c r="A67" s="132"/>
      <c r="B67" s="79">
        <v>87365</v>
      </c>
      <c r="C67" s="26">
        <v>45840</v>
      </c>
      <c r="D67" s="80">
        <f t="shared" ca="1" si="0"/>
        <v>-28</v>
      </c>
      <c r="E67" s="7">
        <v>316</v>
      </c>
      <c r="F67" s="91"/>
      <c r="G67" s="44"/>
    </row>
    <row r="68" spans="1:7" x14ac:dyDescent="0.25">
      <c r="A68" s="114" t="s">
        <v>9</v>
      </c>
      <c r="B68" s="36" t="s">
        <v>34</v>
      </c>
      <c r="C68" s="30">
        <v>45776</v>
      </c>
      <c r="D68" s="14">
        <f t="shared" ref="D68" ca="1" si="13">TODAY()-C68</f>
        <v>36</v>
      </c>
      <c r="E68" s="126">
        <v>1603.7</v>
      </c>
      <c r="F68" s="149">
        <f>+E68+E69+E70</f>
        <v>4840.0999999999995</v>
      </c>
    </row>
    <row r="69" spans="1:7" x14ac:dyDescent="0.25">
      <c r="A69" s="115"/>
      <c r="B69" s="34" t="s">
        <v>86</v>
      </c>
      <c r="C69" s="28">
        <v>45827</v>
      </c>
      <c r="D69" s="16">
        <f t="shared" ref="D69:D70" ca="1" si="14">TODAY()-C69</f>
        <v>-15</v>
      </c>
      <c r="E69" s="127">
        <v>2575.1999999999998</v>
      </c>
      <c r="F69" s="150"/>
    </row>
    <row r="70" spans="1:7" ht="15.75" thickBot="1" x14ac:dyDescent="0.3">
      <c r="A70" s="115"/>
      <c r="B70" s="34" t="s">
        <v>85</v>
      </c>
      <c r="C70" s="28">
        <v>45833</v>
      </c>
      <c r="D70" s="16">
        <f t="shared" ca="1" si="14"/>
        <v>-21</v>
      </c>
      <c r="E70" s="127">
        <v>661.2</v>
      </c>
      <c r="F70" s="151"/>
    </row>
    <row r="71" spans="1:7" ht="15.75" thickBot="1" x14ac:dyDescent="0.3">
      <c r="A71" s="82" t="s">
        <v>38</v>
      </c>
      <c r="B71" s="32"/>
      <c r="C71" s="25"/>
      <c r="D71" s="13">
        <f t="shared" ref="D71" ca="1" si="15">TODAY()-C71</f>
        <v>45812</v>
      </c>
      <c r="E71" s="83"/>
      <c r="F71" s="6">
        <f>SUM(E71:E71)</f>
        <v>0</v>
      </c>
    </row>
    <row r="73" spans="1:7" x14ac:dyDescent="0.25">
      <c r="A73" s="136" t="s">
        <v>82</v>
      </c>
      <c r="B73" s="136"/>
      <c r="C73" s="136"/>
      <c r="D73" s="136"/>
      <c r="E73" s="136"/>
    </row>
    <row r="74" spans="1:7" x14ac:dyDescent="0.25">
      <c r="A74" s="137" t="s">
        <v>52</v>
      </c>
      <c r="B74" s="138" t="s">
        <v>53</v>
      </c>
      <c r="C74" s="139" t="s">
        <v>51</v>
      </c>
      <c r="D74" s="141" t="s">
        <v>54</v>
      </c>
      <c r="E74" s="141" t="s">
        <v>2</v>
      </c>
    </row>
    <row r="75" spans="1:7" x14ac:dyDescent="0.25">
      <c r="A75" s="133" t="s">
        <v>55</v>
      </c>
      <c r="B75" s="133" t="s">
        <v>56</v>
      </c>
      <c r="C75" s="134">
        <v>20643635</v>
      </c>
      <c r="D75" s="135">
        <v>4821.45</v>
      </c>
      <c r="E75" s="140">
        <v>45818</v>
      </c>
    </row>
    <row r="76" spans="1:7" x14ac:dyDescent="0.25">
      <c r="A76" s="133" t="s">
        <v>57</v>
      </c>
      <c r="B76" s="133" t="s">
        <v>58</v>
      </c>
      <c r="C76" s="134">
        <v>20643653</v>
      </c>
      <c r="D76" s="135">
        <v>5786.03</v>
      </c>
      <c r="E76" s="140">
        <v>45818</v>
      </c>
    </row>
    <row r="77" spans="1:7" x14ac:dyDescent="0.25">
      <c r="A77" s="133" t="s">
        <v>59</v>
      </c>
      <c r="B77" s="133" t="s">
        <v>60</v>
      </c>
      <c r="C77" s="134">
        <v>20643662</v>
      </c>
      <c r="D77" s="135">
        <v>13788.61</v>
      </c>
      <c r="E77" s="140">
        <v>45818</v>
      </c>
    </row>
    <row r="78" spans="1:7" x14ac:dyDescent="0.25">
      <c r="A78" s="133" t="s">
        <v>61</v>
      </c>
      <c r="B78" s="133" t="s">
        <v>62</v>
      </c>
      <c r="C78" s="134">
        <v>20643671</v>
      </c>
      <c r="D78" s="135">
        <v>5910.84</v>
      </c>
      <c r="E78" s="140">
        <v>45818</v>
      </c>
    </row>
    <row r="79" spans="1:7" x14ac:dyDescent="0.25">
      <c r="A79" s="133" t="s">
        <v>63</v>
      </c>
      <c r="B79" s="133" t="s">
        <v>64</v>
      </c>
      <c r="C79" s="134">
        <v>20643680</v>
      </c>
      <c r="D79" s="135">
        <v>6990.74</v>
      </c>
      <c r="E79" s="140">
        <v>45818</v>
      </c>
    </row>
    <row r="80" spans="1:7" x14ac:dyDescent="0.25">
      <c r="A80" s="133" t="s">
        <v>65</v>
      </c>
      <c r="B80" s="133" t="s">
        <v>66</v>
      </c>
      <c r="C80" s="134">
        <v>20643699</v>
      </c>
      <c r="D80" s="135">
        <v>12431.42</v>
      </c>
      <c r="E80" s="140">
        <v>45818</v>
      </c>
    </row>
    <row r="81" spans="1:5" x14ac:dyDescent="0.25">
      <c r="A81" s="133" t="s">
        <v>67</v>
      </c>
      <c r="B81" s="133" t="s">
        <v>68</v>
      </c>
      <c r="C81" s="134">
        <v>20643706</v>
      </c>
      <c r="D81" s="135">
        <v>18180.71</v>
      </c>
      <c r="E81" s="140">
        <v>45818</v>
      </c>
    </row>
    <row r="82" spans="1:5" x14ac:dyDescent="0.25">
      <c r="A82" s="133" t="s">
        <v>69</v>
      </c>
      <c r="B82" s="133" t="s">
        <v>70</v>
      </c>
      <c r="C82" s="134">
        <v>20643715</v>
      </c>
      <c r="D82" s="135">
        <v>6996.6</v>
      </c>
      <c r="E82" s="140">
        <v>45818</v>
      </c>
    </row>
    <row r="83" spans="1:5" x14ac:dyDescent="0.25">
      <c r="A83" s="133" t="s">
        <v>61</v>
      </c>
      <c r="B83" s="133" t="s">
        <v>71</v>
      </c>
      <c r="C83" s="134">
        <v>20643724</v>
      </c>
      <c r="D83" s="135">
        <v>5910.84</v>
      </c>
      <c r="E83" s="140">
        <v>45818</v>
      </c>
    </row>
    <row r="84" spans="1:5" x14ac:dyDescent="0.25">
      <c r="A84" s="133" t="s">
        <v>72</v>
      </c>
      <c r="B84" s="133" t="s">
        <v>73</v>
      </c>
      <c r="C84" s="134">
        <v>20643733</v>
      </c>
      <c r="D84" s="135">
        <v>17089.439999999999</v>
      </c>
      <c r="E84" s="140">
        <v>45818</v>
      </c>
    </row>
    <row r="85" spans="1:5" x14ac:dyDescent="0.25">
      <c r="A85" s="133" t="s">
        <v>74</v>
      </c>
      <c r="B85" s="133" t="s">
        <v>75</v>
      </c>
      <c r="C85" s="134">
        <v>20643742</v>
      </c>
      <c r="D85" s="135">
        <v>10166.5</v>
      </c>
      <c r="E85" s="140">
        <v>45818</v>
      </c>
    </row>
    <row r="86" spans="1:5" x14ac:dyDescent="0.25">
      <c r="A86" s="133" t="s">
        <v>76</v>
      </c>
      <c r="B86" s="133" t="s">
        <v>77</v>
      </c>
      <c r="C86" s="134">
        <v>20643804</v>
      </c>
      <c r="D86" s="135">
        <v>7821.96</v>
      </c>
      <c r="E86" s="140">
        <v>45818</v>
      </c>
    </row>
    <row r="87" spans="1:5" x14ac:dyDescent="0.25">
      <c r="A87" s="133" t="s">
        <v>78</v>
      </c>
      <c r="B87" s="133" t="s">
        <v>79</v>
      </c>
      <c r="C87" s="134">
        <v>20643877</v>
      </c>
      <c r="D87" s="135">
        <v>8794.25</v>
      </c>
      <c r="E87" s="140">
        <v>45818</v>
      </c>
    </row>
    <row r="88" spans="1:5" x14ac:dyDescent="0.25">
      <c r="A88" s="133" t="s">
        <v>80</v>
      </c>
      <c r="B88" s="133" t="s">
        <v>81</v>
      </c>
      <c r="C88" s="134">
        <v>20643886</v>
      </c>
      <c r="D88" s="135">
        <v>24630.959999999999</v>
      </c>
      <c r="E88" s="140">
        <v>45818</v>
      </c>
    </row>
    <row r="89" spans="1:5" x14ac:dyDescent="0.25">
      <c r="D89" s="86">
        <f>SUM(D75:D88)</f>
        <v>149320.35</v>
      </c>
    </row>
  </sheetData>
  <mergeCells count="25">
    <mergeCell ref="A68:A70"/>
    <mergeCell ref="G22:G24"/>
    <mergeCell ref="F22:F24"/>
    <mergeCell ref="A22:A24"/>
    <mergeCell ref="A73:E73"/>
    <mergeCell ref="F68:F70"/>
    <mergeCell ref="A13:A16"/>
    <mergeCell ref="A2:F3"/>
    <mergeCell ref="F13:F16"/>
    <mergeCell ref="A31:A36"/>
    <mergeCell ref="A17:A18"/>
    <mergeCell ref="F17:F18"/>
    <mergeCell ref="A20:A21"/>
    <mergeCell ref="F20:F21"/>
    <mergeCell ref="A26:A30"/>
    <mergeCell ref="F26:F30"/>
    <mergeCell ref="A57:A67"/>
    <mergeCell ref="F38:F39"/>
    <mergeCell ref="F50:F55"/>
    <mergeCell ref="A38:A39"/>
    <mergeCell ref="F41:F49"/>
    <mergeCell ref="A50:A55"/>
    <mergeCell ref="F57:F67"/>
    <mergeCell ref="A41:A49"/>
    <mergeCell ref="F31:F36"/>
  </mergeCells>
  <conditionalFormatting sqref="B40">
    <cfRule type="duplicateValues" dxfId="6" priority="98"/>
  </conditionalFormatting>
  <conditionalFormatting sqref="I1:I1048576">
    <cfRule type="duplicateValues" dxfId="5" priority="8"/>
  </conditionalFormatting>
  <conditionalFormatting sqref="I38:I40 I26:I30">
    <cfRule type="duplicateValues" dxfId="4" priority="194"/>
  </conditionalFormatting>
  <conditionalFormatting sqref="B31:B36">
    <cfRule type="duplicateValues" dxfId="3" priority="251"/>
  </conditionalFormatting>
  <conditionalFormatting sqref="B41:B49">
    <cfRule type="duplicateValues" dxfId="2" priority="263"/>
  </conditionalFormatting>
  <conditionalFormatting sqref="B89:B1048576 B72 B1 B4:B6 B40 B26:B30 B10:B18 B50:B67">
    <cfRule type="duplicateValues" dxfId="1" priority="264"/>
  </conditionalFormatting>
  <conditionalFormatting sqref="D89 D74:E74">
    <cfRule type="duplicateValues" dxfId="0" priority="28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02 AL 06 DE JUNIO</vt:lpstr>
      <vt:lpstr>09 AL 13 DE JUNIO</vt:lpstr>
      <vt:lpstr>16 AL 20 DE JUNIO</vt:lpstr>
      <vt:lpstr>23 AL 27 DE MAYO</vt:lpstr>
      <vt:lpstr>ACUMULADO PROVEEDORES JUN-2025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Carlos Rodriguez</cp:lastModifiedBy>
  <cp:lastPrinted>2024-03-11T15:30:17Z</cp:lastPrinted>
  <dcterms:created xsi:type="dcterms:W3CDTF">2024-01-02T15:44:40Z</dcterms:created>
  <dcterms:modified xsi:type="dcterms:W3CDTF">2025-06-05T00:47:54Z</dcterms:modified>
</cp:coreProperties>
</file>