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arina Flores\Desktop\KARCLTS\INVERMEX RG\2025\BANCOS\"/>
    </mc:Choice>
  </mc:AlternateContent>
  <bookViews>
    <workbookView xWindow="0" yWindow="0" windowWidth="28800" windowHeight="12210" tabRatio="780" firstSheet="2" activeTab="2"/>
  </bookViews>
  <sheets>
    <sheet name="16643561" sheetId="8" state="hidden" r:id="rId1"/>
    <sheet name="14350722" sheetId="7" state="hidden" r:id="rId2"/>
    <sheet name="BAJIO16643561" sheetId="1" r:id="rId3"/>
    <sheet name="Hoja1" sheetId="12" r:id="rId4"/>
    <sheet name="BAJIO14350722" sheetId="4" r:id="rId5"/>
    <sheet name="SANTANDER" sheetId="10" r:id="rId6"/>
    <sheet name="BANCOMER" sheetId="11" r:id="rId7"/>
    <sheet name="SANTANDER REL" sheetId="6" state="hidden" r:id="rId8"/>
  </sheets>
  <externalReferences>
    <externalReference r:id="rId9"/>
  </externalReferences>
  <definedNames>
    <definedName name="_xlnm._FilterDatabase" localSheetId="1" hidden="1">'14350722'!$A$2:$P$289</definedName>
    <definedName name="_xlnm._FilterDatabase" localSheetId="0" hidden="1">'16643561'!$A$2:$N$483</definedName>
    <definedName name="_xlnm._FilterDatabase" localSheetId="4" hidden="1">BAJIO14350722!$A$5:$I$19</definedName>
    <definedName name="_xlnm._FilterDatabase" localSheetId="2" hidden="1">BAJIO16643561!$A$4:$J$167</definedName>
    <definedName name="_xlnm._FilterDatabase" localSheetId="6" hidden="1">BANCOMER!$A$5:$I$53</definedName>
    <definedName name="_xlnm._FilterDatabase" localSheetId="5" hidden="1">SANTANDER!$I$1:$I$223</definedName>
    <definedName name="_xlnm._FilterDatabase" localSheetId="7" hidden="1">'SANTANDER REL'!$A$2:$O$403</definedName>
    <definedName name="_xlnm.Print_Area" localSheetId="2">BAJIO16643561!#REF!</definedName>
  </definedNames>
  <calcPr calcId="162913"/>
</workbook>
</file>

<file path=xl/calcChain.xml><?xml version="1.0" encoding="utf-8"?>
<calcChain xmlns="http://schemas.openxmlformats.org/spreadsheetml/2006/main">
  <c r="I11" i="12" l="1"/>
  <c r="D83" i="11"/>
  <c r="C83" i="11"/>
  <c r="C177" i="1" l="1"/>
  <c r="C179" i="1" s="1"/>
  <c r="D179" i="1"/>
  <c r="C46" i="4"/>
  <c r="C47" i="4" s="1"/>
  <c r="C48" i="4" s="1"/>
  <c r="D47" i="4"/>
  <c r="E47" i="4"/>
  <c r="F47" i="4"/>
  <c r="G47" i="4"/>
  <c r="C82" i="11"/>
  <c r="D82" i="11"/>
  <c r="E4" i="10" l="1"/>
  <c r="E5" i="10" l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<sst xmlns="http://schemas.openxmlformats.org/spreadsheetml/2006/main" count="529" uniqueCount="336">
  <si>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</si>
  <si>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</si>
  <si>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</si>
  <si>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</si>
  <si>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</si>
  <si>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</si>
  <si>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</si>
  <si>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</si>
  <si>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</si>
  <si>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</si>
  <si>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</si>
  <si>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</si>
  <si>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</si>
  <si>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</si>
  <si>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</si>
  <si>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</si>
  <si>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</si>
  <si>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</si>
  <si>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</si>
  <si>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</si>
  <si>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</si>
  <si>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</si>
  <si>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</si>
  <si>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</si>
  <si>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</si>
  <si>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</si>
  <si>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</si>
  <si>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</si>
  <si>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</si>
  <si>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</si>
  <si>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</si>
  <si>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</si>
  <si>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</si>
  <si>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</si>
  <si>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</si>
  <si>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</si>
  <si>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</si>
  <si>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</si>
  <si>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PAGO CLIENTE KANDELIUM</t>
  </si>
  <si>
    <t>F9510 9541 9651 9652</t>
  </si>
  <si>
    <t>SPEI Recibido: | Institucion contraparte: BBVA MEXICO Ordenante: CONSTRUCTORA INVERME X SA DE CV Cuenta Ordenante: 012580001188248945  |  RFC Ordenante: CIN980312AX4 | Referencia: 106250 | Hora: 12:06:26 | Clave de Rastreo: BNET01002506020049313008 Concepto del Pago: traspaso entre cuentas propias | Recibo # 202354322</t>
  </si>
  <si>
    <t>Compra - Disposicion por POS por (3,883.28) mxn en 5161020003513506 VIVA AEROBUS CIB Tarjeta Sub:0 Unit:0000000 Com:1621762 | Recibo # 9798633032322</t>
  </si>
  <si>
    <t>SPEI Enviado: | Hora: 10:08:36 por (3,000.00) mxn | $ 1.20 IVA Comisión | $7.50 Comisión | SANTANDER #014849655025927676 | Beneficiario GASOLINERA LAS PALMAS SA DE CV Aut. | LOURDES ANABEL CORTES GUE | Recibo # 1173277020788</t>
  </si>
  <si>
    <t>SPEI Enviado: | Institucion Receptora: BBVA MEXICO | Beneficiario: SYEGPS SA DE CV (Dato no verificado por esta institucion) | Cuenta Beneficiario: 012580001023438946 RFC Beneficiario: ND | Referencia: 20625 | Hora: 17:01:08 | Clave de Rastreo: BB3035627020423 Concepto del Pago: 83552 por (2,296.80) mxn | $ 1.20 IVA Comisión | $7.50 Comisión | BBVA MEXICO #012580001023438946 | Beneficiario SYEGPS SA DE CV Aut. | Rafael Deveza Mendez | Recibo # 3035627020423</t>
  </si>
  <si>
    <t>SPEI Enviado: | Hora: 18:05:08 por (10,000.00) mxn | $ 1.20 IVA Comisión | $7.50 Comisión | SANTANDER #014180655089201314 | Beneficiario GASNGO MEXICO SA DE CV Aut. | Rafael Deveza Mendez | Recibo # 547874020643</t>
  </si>
  <si>
    <t>Retiro de Recursos por (2,000.00) mxn para deposito en la cuenta 14344048 Cheqsi-1 | Suc. snagust PRESTAMO Aut. 156261 | GPO LOURDES ANABEL | Beneficiario | RH INNOVACION COMERCIAL E IND | Hora: 08:40:52 | Recibo # 158664031649</t>
  </si>
  <si>
    <t>F9630 9577 9578 9708 9741 9799</t>
  </si>
  <si>
    <t>F9637 9638</t>
  </si>
  <si>
    <t>F9636</t>
  </si>
  <si>
    <t>F9284</t>
  </si>
  <si>
    <t>F9644</t>
  </si>
  <si>
    <t>PAGO CLIENTE NEMAK</t>
  </si>
  <si>
    <t>PAGO CLIENTE EMPACADORA SUPREMO</t>
  </si>
  <si>
    <t>PAGO CLIENTE SIGMA ALIMENTOS</t>
  </si>
  <si>
    <t>LUIS CASTILLO</t>
  </si>
  <si>
    <t>F9601</t>
  </si>
  <si>
    <t>F9529 9568 9573</t>
  </si>
  <si>
    <t>SPEI Recibido: | Institucion contraparte: CITI MEXICO Ordenante: VOPAK MEXICO SA DE CV Cuenta Ordenante: 124180000101370121  |  RFC Ordenante: VME881019MC8 | Referencia: 156369 | Hora: 15:27:18 | Clave de Rastreo: 1973CD756DCA56C9 Concepto del Pago: PNUM2501261147 9674 B8880B11 5AC7 4PNUM2 | Recibo # 202805175</t>
  </si>
  <si>
    <t>SPEI Enviado: | Institucion Receptora: SANTANDER | Beneficiario: GASNGO MEXICO SA DE CV (Dato no verificado por esta institucion) | Cuenta Beneficiario: 014180655089201314 RFC Beneficiario: ND | Referencia: 40625 | Hora: 17:56:06 | Clave de Rastreo: BB3087044020443 Concepto del Pago: FC00376949 por (15,000.00) mxn | $ 1.20 IVA Comisión | $7.50 Comisión | SANTANDER #014180655089201314 | Beneficiario GASNGO MEXICO SA DE CV Aut. | LOURDES ANABEL CORTES GUE | Recibo # 3087044020443</t>
  </si>
  <si>
    <t>VERACRUZ</t>
  </si>
  <si>
    <t>F9674</t>
  </si>
  <si>
    <t>SPEI Enviado: | Institucion Receptora: SANTANDER | Beneficiario: GASNGO MEXICO SA DE CV (Dato no verificado por esta institucion) | Cuenta Beneficiario: 014180655089201314 RFC Beneficiario: ND | Referencia: 30625 | Hora: 17:16:36 | Clave de Rastreo: BB1176190020733 Concepto del Pago: FC00376949 por (10,000.00) mxn | $ 1.20 IVA Comisión | $7.50 Comisión | SANTANDER #014180655089201314 | Beneficiario GASNGO MEXICO SA DE CV Aut. | Rafael Deveza Mendez | Recibo # 1176190020733</t>
  </si>
  <si>
    <t>SPEI Enviado: | Institucion Receptora: SANTANDER | Beneficiario: LOURDES ANABEL CORTES GUEVARA (Dato no verificado por esta institucion) | Cuenta Beneficiario: 014813605622827016 RFC Beneficiario: ND | Referencia: 30625 | Hora: 18:03:32 | Clave de Rastreo: BB1148913020778 Concepto del Pago: DEVOLUCION DE PRESTAMO por (40,000.00) mxn | $ 1.20 IVA Comisión | $7.50 Comisión | SANTANDER #014813605622827016 | Beneficiario LOURDES ANABEL CORTES GUEVARA Aut. | LOURDES ANABEL CORTES GUE | Recibo # 1148913020778</t>
  </si>
  <si>
    <t>SPEI Enviado: | Institucion Receptora: SANTANDER | Beneficiario: JOSE RAFAEL DEVEZA MENDEZ (Dato no verificado por esta institucion) | Cuenta Beneficiario: 014813605623614558 RFC Beneficiario: ND | Referencia: 30625 | Hora: 18:04:52 | Clave de Rastreo: BB516787020698 Concepto del Pago: DEVOLUCION DE PRESTAMO por (20,000.00) mxn | $ 1.20 IVA Comisión | $7.50 Comisión | SANTANDER #014813605623614558 | Beneficiario JOSE RAFAEL DEVEZA MENDEZ Aut. | LOURDES ANABEL CORTES GUE | Recibo # 516787020698</t>
  </si>
  <si>
    <t>Compra - Disposicion por POS por (519.00) mxn en AUTOZONE 7160 | 03jun2025 RFC AME 970109GW0 Tarjeta 5161020002592329 | Recibo # 9846723032322</t>
  </si>
  <si>
    <t>Compra - Disposicion por POS por (394.40) mxn en REFACC DIRESA | 03jun2025 RFC SAC 910531IA5 Tarjeta 5161020002592329 | Recibo # 9846724032322</t>
  </si>
  <si>
    <t>Compra - Disposicion por POS por (498.80) mxn en CENT PARTES MONTERREY | 03jun2025 RFC CPM 870309HZ5 Tarjeta 5161020002592329 | Recibo # 9846725032322</t>
  </si>
  <si>
    <t>Compra - Disposicion por POS por (1,505.00) mxn en FERRE SISVER FRAMBOYA | 04jun2025 RFC SIS 171110I68 Tarjeta 5161020004593853 | Recibo # 9868109032322</t>
  </si>
  <si>
    <t>Devolución de SPEI: | Institucion contraparte: BBVA MEXICO Ordenante: PLANOS Y COSNTRCCIONES FORTEX SA DE CV Cuenta Ordenante: 012580001239870864  |  RFC Ordenante: No informado | Hora: 18:20:56 | Clave de Rastreo: BB2085591018852 Concepto del Pago: PAGO DE FACTURA | Motivo de la Devolución: CUENTA BLOQUEADA | Recibo # 202984007</t>
  </si>
  <si>
    <t>SPEI Enviado: | Hora: 18:30:18 por (15,000.00) mxn | $ 1.20 IVA Comisión | $7.50 Comisión | SANTANDER #014180655089201314 | Beneficiario GASNGO MEXICO SA DE CV Aut. | Rafael Deveza Mendez | Recibo # 615672020668</t>
  </si>
  <si>
    <t>Compra - Disposicion por POS por (810.00) mxn en IZZI MTY ATM 1 | 05jun2025 RFC CCM 010816UK4 Tarjeta 5161020004593846 | Recibo # 9888087032322</t>
  </si>
  <si>
    <t>Compra - Disposicion por POS por (5,380.08) mxn en PIPAS Y TANQUES REFACC | 05jun2025 RFC PTR 180212HP2 Tarjeta 5161020003513506 | Recibo # 9888088032322</t>
  </si>
  <si>
    <t>Compra - Disposicion por POS por (420.00) mxn en MERPAGO*FERRETERIAJGC | 05jun2025 RFC MAG 2105031W3 Tarjeta 5161020002592329 | Recibo # 9888089032322</t>
  </si>
  <si>
    <t>SPEI Enviado: | Hora: 11:09:40 por (65,500.00) mxn | $ 1.20 IVA Comisión | $7.50 Comisión | BANREGIO #058580145511300118 | Beneficiario PLANOS Y CONSTRUCCIONES FORTEX Aut. | LOURDES ANABEL CORTES GUE | Recibo # 3943450018532</t>
  </si>
  <si>
    <t>Documento Pagado en Efectivo por (646.20) mxn numero de cheque 0000084 | Recibo # 10848036619</t>
  </si>
  <si>
    <t>F9612 9623 9642 9647</t>
  </si>
  <si>
    <t>F9679</t>
  </si>
  <si>
    <t>F9735 9749</t>
  </si>
  <si>
    <t>F9657</t>
  </si>
  <si>
    <t>PAGO CLIENTE PRESAJET</t>
  </si>
  <si>
    <t>F9328</t>
  </si>
  <si>
    <t>PAGO CLIENTE PREFAB</t>
  </si>
  <si>
    <t>F9755</t>
  </si>
  <si>
    <t>PAGO CLIENTE ALTERIVER</t>
  </si>
  <si>
    <t>F9665 9687</t>
  </si>
  <si>
    <t>SPEI Enviado: | Institucion Receptora: BANAMEX | Beneficiario: FLORES SAN VICENTE KARINA (Dato no verificado por esta institucion) | Cuenta Beneficiario: 002813701125931852 RFC Beneficiario: ND | Referencia: 50625 | Hora: 15:03:10 | Clave de Rastreo: BB1152780020778 Concepto del Pago: PAGO por (7,800.00) mxn | $ 1.20 IVA Comisión | $7.50 Comisión | BANAMEX #002813701125931852 | Beneficiario FLORES SAN VICENTE KARINA Aut. | LOURDES ANABEL CORTES GUE | Recibo # 1152780020778</t>
  </si>
  <si>
    <t>SPEI Enviado: | Institucion Receptora: SANTANDER | Beneficiario: MRO GUZCER SAS DE CV (Dato no verificado por esta institucion) | Cuenta Beneficiario: 014580655103942379 RFC Beneficiario: ND | Referencia: 60625 | Hora: 08:54:24 | Clave de Rastreo: BB616307020668 Concepto del Pago: ANTICIPO por (4,222.63) mxn | $ 1.20 IVA Comisión | $7.50 Comisión | SANTANDER #014580655103942379 | Beneficiario MRO GUZCER SAS DE CV Aut. | LOURDES ANABEL CORTES GUE | Recibo # 616307020668</t>
  </si>
  <si>
    <t>SPEI Enviado: | Institucion Receptora: SANTANDER | Beneficiario: GASNGO MEXICO SA DE CV (Dato no verificado por esta institucion) | Cuenta Beneficiario: 014180655089201314 RFC Beneficiario: ND | Referencia: 60625 | Hora: 15:53:14 | Clave de Rastreo: BB7509960018692 Concepto del Pago: FC00376949 por (30,000.00) mxn | $ 1.20 IVA Comisión | $7.50 Comisión | SANTANDER #014180655089201314 | Beneficiario GASNGO MEXICO SA DE CV Aut. | LOURDES ANABEL CORTES GUE | Recibo # 7509960018692</t>
  </si>
  <si>
    <t>SPEI Enviado: | Institucion Receptora: SANTANDER | Beneficiario: GASOLINERA LAS PALMAS SA DE CV (Dato no verificado por esta institucion) | Cuenta Beneficiario: 014849655025927676 RFC Beneficiario: ND | Referencia: 60625 | Hora: 15:54:46 | Clave de Rastreo: BB1179610020798 Concepto del Pago: PAGO DE FACTURA por (3,000.00) mxn | $ 1.20 IVA Comisión | $7.50 Comisión | SANTANDER #014849655025927676 | Beneficiario GASOLINERA LAS PALMAS SA DE CV Aut. | LOURDES ANABEL CORTES GUE | Recibo # 1179610020798</t>
  </si>
  <si>
    <t>SPEI Recibido: | Institucion contraparte: HSBC Ordenante: CGL DE MEXICO SA DE CV Cuenta Ordenante: 021180040619574297  |  RFC Ordenante: CME8909276S1 | Referencia: 9551200 | Hora: 08:24:18 | Clave de Rastreo: HSB5284851 Concepto del Pago: 2000050854.11212 | Recibo # 203370996</t>
  </si>
  <si>
    <t>PAGO CLIENTE COMERCIALIZACION DE SOLUCIONES EMPRESARIALES</t>
  </si>
  <si>
    <t>LAURA ENRIQUEZ</t>
  </si>
  <si>
    <t>F9864</t>
  </si>
  <si>
    <t>PUE</t>
  </si>
  <si>
    <t>F9823 9824</t>
  </si>
  <si>
    <t>F9870</t>
  </si>
  <si>
    <t>PAGO CLIENTE J&amp;J LUBRICANTES</t>
  </si>
  <si>
    <t>F9845</t>
  </si>
  <si>
    <t>SPEI Enviado: | Institucion Receptora: BANORTE | Beneficiario: CENTRO DE RADIODIAGNOSTICO LIN (Dato no verificado por esta institucion) | Cuenta Beneficiario: 072580005140142546 RFC Beneficiario: ND | Referencia: 60625 | Hora: 16:01:36 | Clave de Rastreo: BB1207222020723 Concepto del Pago: F 4128 por (1,446.52) mxn | $ 1.20 IVA Comisión | $7.50 Comisión | BANORTE #072580005140142546 | Beneficiario CENTRO DE RADIODIAGNOSTICO LIN Aut. | LOURDES ANABEL CORTES GUE | Recibo # 1207222020723</t>
  </si>
  <si>
    <t>SPEI Enviado: | Institucion Receptora: BANORTE | Beneficiario: OPERADORA DE RELLENOS SANITARI (Dato no verificado por esta institucion) | Cuenta Beneficiario: 072580001540593184 RFC Beneficiario: ND | Referencia: 60625 | Hora: 16:05:30 | Clave de Rastreo: BB617019020678 Concepto del Pago: F 13245 por (11,742.74) mxn | $ 1.20 IVA Comisión | $7.50 Comisión | BANORTE #072580001540593184 | Beneficiario OPERADORA DE RELLENOS SANITARI Aut. | LOURDES ANABEL CORTES GUE | Recibo # 617019020678</t>
  </si>
  <si>
    <t>SPEI Enviado: | Institucion Receptora: BANORTE | Beneficiario: SILVA PONCE MARIA DEL ROSARIO (Dato no verificado por esta institucion) | Cuenta Beneficiario: 072580005780174372 RFC Beneficiario: ND | Referencia: 60625 | Hora: 20:13:00 | Clave de Rastreo: BB1200094020743 Concepto del Pago: A 31651 por (32,271.78) mxn | $ 1.20 IVA Comisión | $7.50 Comisión | BANORTE #072580005780174372 | Beneficiario SILVA PONCE MARIA DEL ROSARIO Aut. | LOURDES ANABEL CORTES GUE | Recibo # 1200094020743</t>
  </si>
  <si>
    <t>Compra - Disposicion por POS por (5,842.68) mxn en HOTEL SAFI CENTRO C1 | 06jun2025 RFC DOP 091111C81 Tarjeta 5161020003513506 | Recibo # 9908155032322</t>
  </si>
  <si>
    <t>Compra - Disposicion por POS por (8,978.40) mxn en CENT PARTES MONTERREY | 07jun2025 RFC CPM 870309HZ5 Tarjeta 5161020002592329 | Recibo # 9928045032322</t>
  </si>
  <si>
    <t>Compra - Disposicion por POS por (1,456.37) mxn en CONTRAP Y PARCHES MTY2 | 07jun2025 RFC CPA 010503C54 Tarjeta 5161020002592329 | Recibo # 9928046032322</t>
  </si>
  <si>
    <t>Documento Pagado en Efectivo por (358.20) mxn numero de cheque 0000088 | Recibo # 71278025739</t>
  </si>
  <si>
    <t>SPEI Recibido: | Institucion contraparte: CITI MEXICO Ordenante: E FACTOR DIEZ SAPI DE CV SOFOM ENR Cuenta Ordenante: 124180008778046314  |  RFC Ordenante: FDI0906152A1 | Referencia: 514970 | Hora: 17:06:18 | Clave de Rastreo: 19756F1C5386CA64 Concepto del Pago: 334823CBC178 | Recibo # 203472725</t>
  </si>
  <si>
    <t>SPEI Enviado: | Institucion Receptora: SANTANDER | Beneficiario: MRO GUZCER SAS DE CV (Dato no verificado por esta institucion) | Cuenta Beneficiario: 014580655103942379 RFC Beneficiario: ND | Referencia: 90625 | Hora: 17:12:40 | Clave de Rastreo: BB623044020678 Concepto del Pago: fact 121 overoles tyvek por (8,792.80) mxn | $ 1.20 IVA Comisión | $7.50 Comisión | SANTANDER #014580655103942379 | Beneficiario MRO GUZCER SAS DE CV Aut. | Rafael Deveza Mendez | Recibo # 623044020678</t>
  </si>
  <si>
    <t>SPEI Enviado: | Institucion Receptora: SANTANDER | Beneficiario: MRO GUZCER SAS DE CV (Dato no verificado por esta institucion) | Cuenta Beneficiario: 014580655103942379 RFC Beneficiario: ND | Referencia: 90625 | Hora: 17:17:20 | Clave de Rastreo: BB1200107020738 Concepto del Pago: FACT 120 uniformes por (4,222.63) mxn | $ 1.20 IVA Comisión | $7.50 Comisión | SANTANDER #014580655103942379 | Beneficiario MRO GUZCER SAS DE CV Aut. | Rafael Deveza Mendez | Recibo # 1200107020738</t>
  </si>
  <si>
    <t>SPEI Enviado: | Hora: 18:07:36 por (20,000.00) mxn | $ 1.20 IVA Comisión | $7.50 Comisión | SANTANDER #014180655089201314 | Beneficiario GASNGO MEXICO SA DE CV Aut. | Rafael Deveza Mendez | Recibo # 636936020633</t>
  </si>
  <si>
    <t>SPEI Enviado: | Institucion Receptora: SANTANDER | Beneficiario: GASOLINERA LAS PALMAS SA DE CV (Dato no verificado por esta institucion) | Cuenta Beneficiario: 014849655025927676 RFC Beneficiario: ND | Referencia: 100625 | Hora: 14:17:30 | Clave de Rastreo: BB569960020638 Concepto del Pago: PAGO DE FACTURA por (3,000.00) mxn | $ 1.20 IVA Comisión | $7.50 Comisión | SANTANDER #014849655025927676 | Beneficiario GASOLINERA LAS PALMAS SA DE CV Aut. | LOURDES ANABEL CORTES GUE | Recibo # 569960020638</t>
  </si>
  <si>
    <t>SPEI Enviado: | Hora: 18:24:10 por (18,000.00) mxn | $ 1.20 IVA Comisión | $7.50 Comisión | SANTANDER #014180655089201314 | Beneficiario GASNGO MEXICO SA DE CV Aut. | LOURDES ANABEL CORTES GUE | Recibo # 2097065018852</t>
  </si>
  <si>
    <t>Compra - Disposicion por POS por (464.00) mxn en DIST BIRLO Y TOR ERGAR | 10jun2025 RFC DBT 900709BL6 Tarjeta 5161020002592329 | Recibo # 9992164032322</t>
  </si>
  <si>
    <t>Compra - Disposicion por POS por (147,958.26) mxn en SEG INB MTY SAN NICOLA | 10jun2025 RFC SIN 9408027L7 Tarjeta 5161020004593846 | Recibo # 9992165032322</t>
  </si>
  <si>
    <t>Compra - Disposicion por POS por (9,300.00) mxn en OAKLAND STORE MTY MAHE | 10jun2025 RFC LOBH9509097D0 Tarjeta 5161020002592329 | Recibo # 9992166032322</t>
  </si>
  <si>
    <t>PAGO CLIENTE PINTURAS OSEL</t>
  </si>
  <si>
    <t>PAGO CLIENTE LM TRANSPORTACIONES</t>
  </si>
  <si>
    <t>F9730 9761</t>
  </si>
  <si>
    <t>F9699</t>
  </si>
  <si>
    <t>F9714</t>
  </si>
  <si>
    <t>F9584</t>
  </si>
  <si>
    <t>SPEI Enviado: | Hora: 18:49:18 por (15,000.00) mxn | $ 1.20 IVA Comisión | $7.50 Comisión | SANTANDER #014180655089201314 | Beneficiario GASNGO MEXICO SA DE CV Aut. | Rafael Deveza Mendez | Recibo # 3078283020413</t>
  </si>
  <si>
    <t>F9776 9789 9802</t>
  </si>
  <si>
    <t>F9293 9325 9337 9372</t>
  </si>
  <si>
    <t>F9639</t>
  </si>
  <si>
    <t>SPEI Enviado: | Institucion Receptora: HSBC | Beneficiario: PACCAR FINANCIAL MEXICO SA DE (Dato no verificado por esta institucion) | Cuenta Beneficiario: 021180550300076882 RFC Beneficiario: ND | Referencia: 5503 | Hora: 17:34:14 | Clave de Rastreo: BB1225157020718 Concepto del Pago: 3170740025 por (68,822.09) mxn | $ 1.20 IVA Comisión | $7.50 Comisión | HSBC #021180550300076882 | Beneficiario PACCAR FINANCIAL MEXICO SA DE Aut. | LOURDES ANABEL CORTES GUE | Recibo # 1225157020718</t>
  </si>
  <si>
    <t>IVA Comisión por Transferencia - Envío ; (SPEI; Banca por Internet) | Número de Referencia: BB1225157020718       REF. 5503 | Número de Autorización: 1216094020718</t>
  </si>
  <si>
    <t>Compra - Disposicion por POS por (1,362.09) mxn en SEG INB MTY FELIX GALV | 12jun2025 RFC SIN 9408027L7 Tarjeta 5161020004593846 | Recibo # 30966032322</t>
  </si>
  <si>
    <t>Compra - Disposicion por POS por (594.00) mxn en AUTOZONE 7160 | 12jun2025 RFC AME 970109GW0 Tarjeta 5161020002592329 | Recibo # 30967032322</t>
  </si>
  <si>
    <t>Compra - Disposicion por POS por (3,748.25) mxn en 5161020003513506 VIVA AEROBUS CIB Tarjeta Sub:0 Unit:0000000 Com:1621762 | Recibo # 30968032322</t>
  </si>
  <si>
    <t>Compra - Disposicion por POS por (3,238.07) mxn en 5161020003513506 VIVA AEROBUS CIB Tarjeta Sub:0 Unit:0000000 Com:1621762 | Recibo # 30969032322</t>
  </si>
  <si>
    <t>SPEI Enviado: | Hora: 10:21:08 por (194,000.00) mxn | $ 1.20 IVA Comisión | $7.50 Comisión | BANREGIO #058580145511300118 | Beneficiario PLANOS Y CONSTRUCCIONES FORTEX Aut. | LOURDES ANABEL CORTES GUE | Recibo # 538412020703</t>
  </si>
  <si>
    <t xml:space="preserve">F9653, 9667, 9668, 9677, 9684
</t>
  </si>
  <si>
    <t>F9769, 9780, 9795</t>
  </si>
  <si>
    <t>F9727</t>
  </si>
  <si>
    <t>PAGO CLIENTE TOSTADAS Y BOTANAS PREMIUN</t>
  </si>
  <si>
    <t>PAGO CLIENTE METALIA MS</t>
  </si>
  <si>
    <t>F9675</t>
  </si>
  <si>
    <t>F9890</t>
  </si>
  <si>
    <t>F9682 9715</t>
  </si>
  <si>
    <t>SPEI Enviado: | Institucion Receptora: SANTANDER | Beneficiario: GASNGO MEXICO SA DE CV (Dato no verificado por esta institucion) | Cuenta Beneficiario: 014180655089201314 RFC Beneficiario: ND | Referencia: 130625 | Hora: 17:50:18 | Clave de Rastreo: BB1173093020778 Concepto del Pago: FC00376949 por (25,000.00) mxn | $ 1.20 IVA Comisión | $7.50 Comisión | SANTANDER #014180655089201314 | Beneficiario GASNGO MEXICO SA DE CV Aut. | LOURDES ANABEL CORTES GUE | Recibo # 1173093020778</t>
  </si>
  <si>
    <t>SPEI Enviado: | Institucion Receptora: SANTANDER | Beneficiario: NAVA TORRES ALIS DENNISE (Dato no verificado por esta institucion) | Cuenta Beneficiario: 5579100131141176 RFC Beneficiario: ND | Referencia: 140625 | Hora: 08:20:40 | Clave de Rastreo: BB3460152020323 Concepto del Pago: PENSION ALIMENTICIA por (1,350.00) mxn | $ 1.20 IVA Comisión | $7.50 Comisión | SANTANDER #5579100131141176 | Beneficiario NAVA TORRES ALIS DENNISE Aut. | LOURDES ANABEL CORTES GUE | Recibo # 3460152020323</t>
  </si>
  <si>
    <t>SPEI Enviado: | Institucion Receptora: BBVA MEXICO | Beneficiario: SKYLIFT SA DE CV (Dato no verificado por esta institucion) | Cuenta Beneficiario: 012580001245270704 RFC Beneficiario: SKY121016E3A | Referencia: 140625 | Hora: 09:36:58 | Clave de Rastreo: BB1198152020793 Concepto del Pago: FACT 6251 por (6,960.00) mxn | $ 1.20 IVA Comisión | $7.50 Comisión | BBVA MEXICO #012580001245270704 | Beneficiario SKYLIFT SA DE CV Aut. | LOURDES ANABEL CORTES GUE | Recibo # 1198152020793</t>
  </si>
  <si>
    <t>SPEI Enviado: | Institucion Receptora: BANORTE | Beneficiario: OPERADORA DE RELLENOS SANITARI (Dato no verificado por esta institucion) | Cuenta Beneficiario: 072580001540593184 RFC Beneficiario: ND | Referencia: 14065 | Hora: 10:31:40 | Clave de Rastreo: BB3155244018380 Concepto del Pago: F13245 por (11,742.74) mxn | $ 1.20 IVA Comisión | $7.50 Comisión | BANORTE #072580001540593184 | Beneficiario OPERADORA DE RELLENOS SANITARI Aut. | LOURDES ANABEL CORTES GUE | Recibo # 3155244018380</t>
  </si>
  <si>
    <t>Compra - Disposicion por POS por (1,631.98) mxn en UNITAM UNIFORMES | 14jun2025 RFC UTA 820628TV3 Tarjeta 5161020003513506 | Recibo # 69480032322</t>
  </si>
  <si>
    <t>Compra - Disposicion por POS por (3,161.60) mxn en MENTA 1*AUTOELECTRICA | 14jun2025 RFC KIP 220324BR7 Tarjeta 5161020004593846 | Recibo # 69481032322</t>
  </si>
  <si>
    <t>Documento Pagado en Efectivo por (780.60) mxn numero de cheque 0000087 | Recibo # 9303036867</t>
  </si>
  <si>
    <t>SPEI Enviado: | Institucion Receptora: SANTANDER | Beneficiario: MRO GUZCER SAS DE CV (Dato no verificado por esta institucion) | Cuenta Beneficiario: 014580655103942379 RFC Beneficiario: ND | Referencia: 160625 | Hora: 10:56:46 | Clave de Rastreo: BB1235492020718 Concepto del Pago: PAGO DE FACTURA 123 por (9,149.04) mxn | $ 1.20 IVA Comisión | $7.50 Comisión | SANTANDER #014580655103942379 | Beneficiario MRO GUZCER SAS DE CV Aut. | Rafael Deveza Mendez | Recibo # 1235492020718</t>
  </si>
  <si>
    <t>SPEI Recibido: | Institucion contraparte: BBVA MEXICO Ordenante: CONSTRUCTORA INVERME X SA DE CV Cuenta Ordenante: 012580001188248945  |  RFC Ordenante: CIN980312AX4 | Referencia: 160625 | Hora: 13:39:26 | Clave de Rastreo: BNET01002506160027992262 Concepto del Pago: TRASPASO ENTRE CUENTAS PROPIAS INVERMEX | Recibo # 204431513</t>
  </si>
  <si>
    <t>Retiro de Recursos por (91,258.39) mxn para deposito en la cuenta 18 | -1 | Suc. bajioPago cuota obrero patronal Pago SIPARE TipoPago: | por BajioNet | PerPago:202505 | REF. RPatronal:Y7815312108 | Hora: 14:04:00 | Recibo # 10123022979</t>
  </si>
  <si>
    <t>SPEI Enviado: | Institucion Receptora: HSBC | Beneficiario: SECRETARIA DE FIANZAS Y TESORE (Dato no verificado por esta institucion) | Cuenta Beneficiario: 021180550300084609 RFC Beneficiario: ND | Referencia: 7332349 | Hora: 14:14:30 | Clave de Rastreo: BB18453020425 Concepto del Pago: 010000000000273323490646355249 por (16,918.00) mxn | $ 1.20 IVA Comisión | $7.50 Comisión | HSBC #021180550300084609 | Beneficiario SECRETARIA DE FIANZAS Y TESORE Aut. | LOURDES ANABEL CORTES GUE | Recibo # 18453020425</t>
  </si>
  <si>
    <t>SPEI Enviado: | Hora: 18:26:18 por (20,000.00) mxn | $ 1.20 IVA Comisión | $7.50 Comisión | SANTANDER #014180655089201314 | Beneficiario GASNGO MEXICO SA DE CV Aut. | LOURDES ANABEL CORTES GUE | Recibo # 1236505020753</t>
  </si>
  <si>
    <t>SPEI Recibido: | Institucion contraparte: BBVA MEXICO Ordenante: CONSTRUCTORA INVERME X SA DE CV Cuenta Ordenante: 012580001188248945  |  RFC Ordenante: CIN980312AX4 | Referencia: 1606250 | Hora: 23:52:52 | Clave de Rastreo: BNET01002506170028155504 Concepto del Pago: TASPASO ENTRE CUENTAS PROPIAS | Recibo # 204514549</t>
  </si>
  <si>
    <t>Compra - Disposicion por POS por (452.40) mxn en REFACC D I 2 | 16jun2025 RFC SIPR640821M37 Tarjeta 5161020002592329 | Recibo # 116568032322</t>
  </si>
  <si>
    <t>PAGO CLIENTE TOTO</t>
  </si>
  <si>
    <t>F9706 9725</t>
  </si>
  <si>
    <t>F9655 9628 9627 9626 9625 9698 9692 9681 9686 9685 9707 9728 9737 9726 9718 9719 9680 9747 9770 9764 9656 9803 9796 9804</t>
  </si>
  <si>
    <t>PAGO CLIENTE SISFLEX</t>
  </si>
  <si>
    <t>SPEI Recibido: | Institucion contraparte: BBVA MEXICO Ordenante: CONSTRUCTORA INVERME X SA DE CV Cuenta Ordenante: 012580001188248945  |  RFC Ordenante: CIN980312AX4 | Referencia: 1706250 | Hora: 11:14:26 | Clave de Rastreo: BNET01002506170028216977 Concepto del Pago: Traspaso entre cuentas propias invermex | Recibo # 204550913</t>
  </si>
  <si>
    <t>SPEI Enviado: | Hora: 12:05:50 por (1,966.20) mxn | $ 1.20 IVA Comisión | $7.50 Comisión | BBVA MEXICO #012580001216612993 | Beneficiario MINDLINK SA DE CV Aut. | LOURDES ANABEL CORTES GUE | Recibo # 2378940020773</t>
  </si>
  <si>
    <t>F9712</t>
  </si>
  <si>
    <t>PAGO CLIENTE CORPORACION SIERRA MADRE</t>
  </si>
  <si>
    <t>F9254 9255 9256 9257 9258 9259 9260 9261 9262 9263 9264 9265 9266</t>
  </si>
  <si>
    <t>PAGO CLIENTE RECICLADORA DE ACUMULADORES</t>
  </si>
  <si>
    <t>PAGO CLIENTE BEBIDAS MUNDIALES</t>
  </si>
  <si>
    <t>PAGO CLIENTE DISTRIBUIDORA ARCA CONTINENTAL</t>
  </si>
  <si>
    <t>PAGO CLIENTE TOSTIRICAS NIETO</t>
  </si>
  <si>
    <t>PAGO CLIENTE RAGASA</t>
  </si>
  <si>
    <t>PAGO CLIENTE VALVULAS DE CALIDAD</t>
  </si>
  <si>
    <t>PAGO CLIENTE RYDER CAPITAL</t>
  </si>
  <si>
    <t>PAGO CLIENTE GONHER DE MEXICO</t>
  </si>
  <si>
    <t xml:space="preserve">PAGO CLIENTE INST TECNOLOGICO Y D E ESTUDIOS SUPERIOR </t>
  </si>
  <si>
    <t>PAGO CLIENTE ALEN DEL NORTE</t>
  </si>
  <si>
    <t>PAGO CLIENTE NORTH POLE STAR</t>
  </si>
  <si>
    <t>PAGO CLIENTE HYUNDAI GLOVIS</t>
  </si>
  <si>
    <t>PAGO CLIENTE GRAFTECH</t>
  </si>
  <si>
    <t>SPEI Enviado: | Institucion Receptora: SANTANDER | Beneficiario: GASNGO MEXICO SA DE CV (Dato no verificado por esta institucion) | Cuenta Beneficiario: 014180655089201314 RFC Beneficiario: ND | Referencia: 170625 | Hora: 18:16:54 | Clave de Rastreo: BB1226890020743 Concepto del Pago: FC00376949 por (15,000.00) mxn | $ 1.20 IVA Comisión | $7.50 Comisión | SANTANDER #014180655089201314 | Beneficiario GASNGO MEXICO SA DE CV Aut. | LOURDES ANABEL CORTES GUE | Recibo # 1226890020743</t>
  </si>
  <si>
    <t>Compra - Disposicion por POS por (36,960.00) mxn en GRUAS MONTERREY | 17jun2025 RFC GMO 740715IF8 Tarjeta 5161020004593846 | Recibo # 141778032322</t>
  </si>
  <si>
    <t>Compra - Disposicion por POS por (2,610.16) mxn en 5161020003513506 VIVA AEROBUS Tarjeta Sub:0 Unit:0000000 Com:9387933 | Recibo # 141779032322</t>
  </si>
  <si>
    <t>Compra - Disposicion por POS por (11,618.03) mxn en HOTEL SAFI CENTRO C1 | 17jun2025 RFC DOP 091111C81 Tarjeta 5161020003513506 | Recibo # 141780032322</t>
  </si>
  <si>
    <t>SPEI Enviado: | Institucion Receptora: SANTANDER | Beneficiario: GASOLINERA LAS PALMAS SA DE CV (Dato no verificado por esta institucion) | Cuenta Beneficiario: 014849655025927676 RFC Beneficiario: ND | Referencia: 180625 | Hora: 09:42:10 | Clave de Rastreo: BB1210075020803 Concepto del Pago: PAGO DE FACTURA por (3,000.00) mxn | $ 1.20 IVA Comisión | $7.50 Comisión | SANTANDER #014849655025927676 | Beneficiario GASOLINERA LAS PALMAS SA DE CV Aut. | Rafael Deveza Mendez | Recibo # 1210075020803</t>
  </si>
  <si>
    <t>SPEI Recibido: | Institucion contraparte: SANTANDER Ordenante: JOSE RAFAEL DEVEZA MENDEZ Cuenta Ordenante: 014813605623614558  |  RFC Ordenante: DEMR690901P1A | Referencia: 180625 | Hora: 10:23:00 | Clave de Rastreo: 2025061840014SNETP000409455470 Concepto del Pago: PRESTAMO | Recibo # 204676166</t>
  </si>
  <si>
    <t>SPEI Enviado: | Institucion Receptora: HSBC | Beneficiario: PACCAR FINANCIAL MEXICO SA DE (Dato no verificado por esta institucion) | Cuenta Beneficiario: 021180550300076882 RFC Beneficiario: ND | Referencia: 180625 | Hora: 10:45:12 | Clave de Rastreo: BB552450020698 Concepto del Pago: 0202001197088 por (63,284.87) mxn | $ 1.20 IVA Comisión | $7.50 Comisión | HSBC #021180550300076882 | Beneficiario PACCAR FINANCIAL MEXICO SA DE Aut. | LOURDES ANABEL CORTES GUE | Recibo # 552450020698</t>
  </si>
  <si>
    <t>Retiro de Recursos por (2,081.62) mxn para deposito en la cuenta 37991106 Cheqsi-1 | Suc. brisas PAGO DE FACTURA Aut. 222701 | GPO LOURDES ANABEL | Beneficiario | SOLUCIONES QUIMICAS BIODEGRAD | Hora: 12:22:20 | Recibo # 183425031634</t>
  </si>
  <si>
    <t>Retiro de ATM por (200.00) mxn en Rio Medio Veracruz Mx Tarjeta 5161020004593853 | Recibo # 2779565026339</t>
  </si>
  <si>
    <t>Retiro de Recursos Pago de impuestos RFC | Pago Referenciado | Folio: 31077024276 por BajioNet | por (228,418.00) mxn |  REF. 04254ARZ900046367471 | Beneficiario | TESOFE INGRESOS FEDERALES REC | Hora: 15:23:54 | Recibo # 56581031077</t>
  </si>
  <si>
    <t>Retiro de Recursos Pago de impuestos RFC | Pago Referenciado | Folio: 31107035248 por BajioNet | por (4,784.00) mxn |  REF. 042549EI250046367417 | Beneficiario | TESOFE INGRESOS FEDERALES REC | Hora: 15:27:48 | Recibo # 78525031107</t>
  </si>
  <si>
    <t>SPEI Recibido: | Institucion contraparte: BBVA MEXICO Ordenante: CONSTRUCTORA INVERME X SA DE CV Cuenta Ordenante: 012580001188248945  |  RFC Ordenante: CIN980312AX4 | Referencia: 1806250 | Hora: 15:46:36 | Clave de Rastreo: BNET01002506180028588121 Concepto del Pago: TRASPASO ENTRE CUENTAS PROPIAS | Recibo # 204735345</t>
  </si>
  <si>
    <t>SPEI Enviado: | Institucion Receptora: BANORTE | Beneficiario: AUTOELECTRICA FIRO SA DE CV (Dato no verificado por esta institucion) | Cuenta Beneficiario: 072580005328594042 RFC Beneficiario: ND | Referencia: 180625 | Hora: 16:07:00 | Clave de Rastreo: BB1223547020738 Concepto del Pago: 86092 86122 86188 86326 86243 8643786562 por (28,447.60) mxn | $ 1.20 IVA Comisión | $7.50 Comisión | BANORTE #072580005328594042 | Beneficiario AUTOELECTRICA FIRO SA DE CV Aut. | LOURDES ANABEL CORTES GUE | Recibo # 1223547020738</t>
  </si>
  <si>
    <t>SPEI Enviado: | Institucion Receptora: BANORTE | Beneficiario: BALDEMAR GARCIA TRUJILLO (Dato no verificado por esta institucion) | Cuenta Beneficiario: 072580006957356634 RFC Beneficiario: ND | Referencia: 180525 | Hora: 16:16:14 | Clave de Rastreo: BB1228814020743 Concepto del Pago: F4333 por (2,610.00) mxn | $ 1.20 IVA Comisión | $7.50 Comisión | BANORTE #072580006957356634 | Beneficiario BALDEMAR GARCIA TRUJILLO Aut. | LOURDES ANABEL CORTES GUE | Recibo # 1228814020743</t>
  </si>
  <si>
    <t>SPEI Enviado: | Institucion Receptora: SANTANDER | Beneficiario: RENTA COPIER (Dato no verificado por esta institucion) | Cuenta Beneficiario: 014580655104016903 RFC Beneficiario: ND | Referencia: 180625 | Hora: 16:18:34 | Clave de Rastreo: BB649808020673 Concepto del Pago: F 1059 por (2,563.92) mxn | $ 1.20 IVA Comisión | $7.50 Comisión | SANTANDER #014580655104016903 | Beneficiario RENTA COPIER Aut. | LOURDES ANABEL CORTES GUE | Recibo # 649808020673</t>
  </si>
  <si>
    <t>SPEI Enviado: | Institucion Receptora: SANTANDER | Beneficiario: KASE SOLUCIONES INTEGRALES (Dato no verificado por esta institucion) | Cuenta Beneficiario: 014580655078332506 RFC Beneficiario: ND | Referencia: 180625 | Hora: 17:29:32 | Clave de Rastreo: BB2384565020773 Concepto del Pago: F5413 | F 5451 por (32,043.84) mxn | $ 1.20 IVA Comisión | $7.50 Comisión | SANTANDER #014580655078332506 | Beneficiario KASE SOLUCIONES INTEGRALES Aut. | LOURDES ANABEL CORTES GUE | Recibo # 2384565020773</t>
  </si>
  <si>
    <t>SPEI Enviado: | Institucion Receptora: SANTANDER | Beneficiario: GASNGO MEXICO SA DE CV (Dato no verificado por esta institucion) | Cuenta Beneficiario: 014180655089201314 RFC Beneficiario: ND | Referencia: 180625 | Hora: 17:37:00 | Clave de Rastreo: BB1204506020768 Concepto del Pago: FC00376949 por (8,000.00) mxn | $ 1.20 IVA Comisión | $7.50 Comisión | SANTANDER #014180655089201314 | Beneficiario GASNGO MEXICO SA DE CV Aut. | LOURDES ANABEL CORTES GUE | Recibo # 1204506020768</t>
  </si>
  <si>
    <t>SPEI Enviado: | Hora: 20:25:44 por (7,838.69) mxn | $ 1.20 IVA Comisión | $7.50 Comisión | BBVA MEXICO #012580001043986371 | Beneficiario JOMAR INDUTRIAS SA CV Aut. | LOURDES ANABEL CORTES GUE | Recibo # 549850020708</t>
  </si>
  <si>
    <t>SPEI Enviado: | Hora: 20:38:02 por (5,727.13) mxn | $ 1.20 IVA Comisión | $7.50 Comisión | BBVA MEXICO #012580001087719795 | Beneficiario COMERCIALIZADORA DE MANGUERAS Aut. | LOURDES ANABEL CORTES GUE | Recibo # 2384915020773</t>
  </si>
  <si>
    <t>SPEI Enviado: | Hora: 20:43:10 por (11,506.35) mxn | $ 1.20 IVA Comisión | $7.50 Comisión | BANREGIO #058580050474900164 | Beneficiario JG FERRETERA SA DE CV Aut. | LOURDES ANABEL CORTES GUE | Recibo # 592213020638</t>
  </si>
  <si>
    <t>SPEI Enviado: | Hora: 20:44:48 por (8,735.96) mxn | $ 1.20 IVA Comisión | $7.50 Comisión | BANORTE #072580005780174372 | Beneficiario SILVA PONCE MARIA DEL ROSARIO Aut. | LOURDES ANABEL CORTES GUE | Recibo # 660845020633</t>
  </si>
  <si>
    <t>SPEI Enviado: | Hora: 20:46:54 por (1,603.70) mxn | $ 1.20 IVA Comisión | $7.50 Comisión | BANREGIO #058580408974000161 | Beneficiario TORRES ZUIGA ALMA DELIA Aut. | LOURDES ANABEL CORTES GUE | Recibo # 1211911020803</t>
  </si>
  <si>
    <t>SPEI Enviado: | Hora: 20:50:38 por (8,026.80) mxn | $ 1.20 IVA Comisión | $7.50 Comisión | BANORTE #072580003215468416 | Beneficiario GALVAN DOMINGO Aut. | LOURDES ANABEL CORTES GUE | Recibo # 1239239020753</t>
  </si>
  <si>
    <t>Compra - Disposicion por POS por (558.00) mxn en SORIANA22 LINDA VISTA | 18jun2025 RFC TSO 991022PB6 Tarjeta 5161020003513506 | Recibo # 162669032322</t>
  </si>
  <si>
    <t>Compra - Disposicion por POS por (1,661.12) mxn en 5161020004593846 SERV ASPEL COM Tarjeta Sub:0 Unit:9033804 Com:9033804 | Recibo # 162670032322</t>
  </si>
  <si>
    <t>Compra - Disposicion por POS por (3,350.00) mxn en REFACC DESEL MARIMAR | 18jun2025 RFC DMA 070828865 Tarjeta 5161020004593853 | Recibo # 162671032322</t>
  </si>
  <si>
    <t>Compra - Disposicion por POS por (2,451.38) mxn en 5161020003513506 VIVA AEROBUS CIB Tarjeta Sub:0 Unit:0000000 Com:1621762 | Recibo # 162672032322</t>
  </si>
  <si>
    <t>SPEI Enviado: | Institucion Receptora: HSBC | Beneficiario: CARAMON RENDON GASTON (Dato no verificado por esta institucion) | Cuenta Beneficiario: 021905040648336681 RFC Beneficiario: ND | Referencia: 110625 | Hora: 22:15:24 | Clave de Rastreo: BB3078526020413 Concepto del Pago: PAGO DE FACTURA por (3,213.00) mxn | $ 1.20 IVA Comisión | $7.50 Comisión | HSBC #021905040648336681 | Beneficiario CARAMON RENDON GASTON Aut. | LOURDES ANABEL CORTES GUE | Recibo # 3078526020413</t>
  </si>
  <si>
    <t>SPEI Enviado: | Institucion Receptora: SANTANDER | Beneficiario: GASNGO MEXICO SA DE CV (Dato no verificado por esta institucion) | Cuenta Beneficiario: 014180655089201314 RFC Beneficiario: ND | Referencia: 120625 | Hora: 17:52:00 | Clave de Rastreo: BB3437434020333 Concepto del Pago: FC00376949 por (10,000.00) mxn | $ 1.20 IVA Comisión | $7.50 Comisión | SANTANDER #014180655089201314 | Beneficiario GASNGO MEXICO SA DE CV Aut. | LOURDES ANABEL CORTES GUE | Recibo # 3437434020333</t>
  </si>
  <si>
    <t>Pago de Servicios por (7,143.32) mxn Tel.Celular-TELCEL TELCEL INVERMEX | 0404448582558 | reforma-13Jun2025 | Recibo # 1083211021253</t>
  </si>
  <si>
    <t>SPEI Enviado: | Institucion Receptora: BANAMEX | Beneficiario: EMMANUEL CAZARES VIDAL (Dato no verificado por esta institucion) | Cuenta Beneficiario: 002813012978977529 RFC Beneficiario: ND | Referencia: 130625 | Hora: 14:47:08 | Clave de Rastreo: BB3059676020423 Concepto del Pago: F 685 por (2,944.08) mxn | $ 1.20 IVA Comisión | $7.50 Comisión | BANAMEX #002813012978977529 | Beneficiario EMMANUEL CAZARES VIDAL Aut. | LOURDES ANABEL CORTES GUE | Recibo # 3059676020423</t>
  </si>
  <si>
    <t>F9867</t>
  </si>
  <si>
    <t>SPEI Enviado: | Hora: 16:10:06 por (5,965.97) mxn | $ 1.20 IVA Comisión | $7.50 Comisión | BBVA MEXICO #012813001179422492 | Beneficiario UNIFORMES DE TAMPICO SA CV Aut. | Rafael Deveza Mendez | Recibo # 3167955018380</t>
  </si>
  <si>
    <t>F9811</t>
  </si>
  <si>
    <t>F9847</t>
  </si>
  <si>
    <t>SPEI Enviado: | Hora: 19:19:44 por (8,000.00) mxn | $ 1.20 IVA Comisión | $7.50 Comisión | SANTANDER #014180655089201314 | Beneficiario GASNGO MEXICO SA DE CV Aut. | Rafael Deveza Mendez | Recibo # 3122318020433</t>
  </si>
  <si>
    <t>SPEI Recibido: | Institucion contraparte: BBVA MEXICO Ordenante: CONSTRUCTORA INVERME X SA DE CV Cuenta Ordenante: 012580001188248945  |  RFC Ordenante: CIN980312AX4 | Referencia: 190625 | Hora: 23:23:46 | Clave de Rastreo: BNET01002506200028933708 Concepto del Pago: TRASPASO ENTRE CUENTAS PROPIAS INVERMEX | Recibo # 204912394</t>
  </si>
  <si>
    <t>SPEI Enviado: | Hora: 08:36:20 por (113,200.00) mxn | $ 1.20 IVA Comisión | $7.50 Comisión | BANREGIO #058580145511300118 | Beneficiario PLANOS Y CONSTRUCCIONES FORTEX Aut. | LOURDES ANABEL CORTES GUE | Recibo # 2121345018852</t>
  </si>
  <si>
    <t>SPEI Enviado: | Hora: 09:06:54 por (4,003.94) mxn | $ 1.20 IVA Comisión | $7.50 Comisión | SANTANDER #014580655069894228 | Beneficiario ABASTECEDORA DE OFICINAS SA CV Aut. | Rafael Deveza Mendez | Recibo # 1233439020748</t>
  </si>
  <si>
    <t>Compra - Disposicion por POS por (1,337.64) mxn en AUTOZONE 7160 | 19jun2025 RFC AME 970109GW0 Tarjeta 5161020002592329 | Recibo # 182245032322</t>
  </si>
  <si>
    <t>PAGO CLIENTE PCM</t>
  </si>
  <si>
    <t>F9494 F9506 F9517 F9521</t>
  </si>
  <si>
    <t>F9817</t>
  </si>
  <si>
    <t>F9691 F9697 F9704 F9721 F9723</t>
  </si>
  <si>
    <t>F9814 F9826</t>
  </si>
  <si>
    <t>PAGO CLIENTE AMIGOS DEL PATRONATO</t>
  </si>
  <si>
    <t>SPEI Enviado: | Hora: 11:58:38 por (1,407.54) mxn | $ 1.20 IVA Comisión | $7.50 Comisión | SANTANDER #014580655103942379 | Beneficiario MRO GUZCER SAS DE CV Aut. | Rafael Deveza Mendez | Recibo # 1215348020808</t>
  </si>
  <si>
    <t>SPEI Enviado: | Hora: 12:08:08 por (2,958.00) mxn | $ 1.20 IVA Comisión | $7.50 Comisión | BBVA MEXICO #012580001361321113 | Beneficiario HORTENCIA HERNANDEZ RUIZ Aut. | Rafael Deveza Mendez | Recibo # 663883020628</t>
  </si>
  <si>
    <t>PAGO CLIENTE ARCELORMITTAL</t>
  </si>
  <si>
    <t>F9743</t>
  </si>
  <si>
    <t>F9758 9765</t>
  </si>
  <si>
    <t>F9622 9654 9705 9740</t>
  </si>
  <si>
    <t>F9773</t>
  </si>
  <si>
    <t>F9907 9917 9918</t>
  </si>
  <si>
    <t>SPEI Enviado: | Institucion Receptora: BANREGIO | Beneficiario: HERNANDEZ BELTRAN MAURICIO (Dato no verificado por esta institucion) | Cuenta Beneficiario: 058580388749000173 RFC Beneficiario: HEBM930524IG2 | Referencia: 200625 | Hora: 15:26:00 | Clave de Rastreo: BB596874020638 Concepto del Pago: FACT A9503 por (40,000.05) mxn | $ 1.20 IVA Comisión | $7.50 Comisión | BANREGIO #058580388749000173 | Beneficiario HERNANDEZ BELTRAN MAURICIO Aut. | LOURDES ANABEL CORTES GUE | Recibo # 596874020638</t>
  </si>
  <si>
    <t>SPEI Enviado: | Institucion Receptora: BBVA MEXICO | Beneficiario: MINDLINK SA DE CV (Dato no verificado por esta institucion) | Cuenta Beneficiario: 012580001216612993 RFC Beneficiario: ND | Referencia: 210625 | Hora: 08:51:44 | Clave de Rastreo: BB653179020678 Concepto del Pago: CIN980312AX4 por (1,966.20) mxn | $ 1.20 IVA Comisión | $7.50 Comisión | BBVA MEXICO #012580001216612993 | Beneficiario MINDLINK SA DE CV Aut. | Rafael Deveza Mendez | Recibo # 653179020678</t>
  </si>
  <si>
    <t>Compra - Disposicion por POS por (4,821.25) mxn en 5161020003513506 VIVA AEROBUS CIB Tarjeta Sub:0 Unit:0000000 Com:1621762 | Recibo # 201209032322</t>
  </si>
  <si>
    <t>Compra - Disposicion por POS por (23,712.00) mxn en CFEDD10G1B1875 | 20jun2025 RFC CFE 370814QI0 Tarjeta 5161020004593846 | Recibo # 201210032322</t>
  </si>
  <si>
    <t>SPEI Enviado: | Institucion Receptora: SANTANDER | Beneficiario: JOSE RAFAEL DEVEZA MENDEZ (Dato no verificado por esta institucion) | Cuenta Beneficiario: 014813605623614558 RFC Beneficiario: ND | Referencia: 230625 | Hora: 13:51:26 | Clave de Rastreo: BB3130098020443 Concepto del Pago: DEVOLUC ION DE PRESTAMO por (50,000.00) mxn | $ 1.20 IVA Comisión | $7.50 Comisión | SANTANDER #014813605623614558 | Beneficiario JOSE RAFAEL DEVEZA MENDEZ Aut. | LOURDES ANABEL CORTES GUE | Recibo # 3130098020443</t>
  </si>
  <si>
    <t>SPEI Enviado: | Institucion Receptora: SANTANDER | Beneficiario: MRO GUZCER SAS DE CV (Dato no verificado por esta institucion) | Cuenta Beneficiario: 014580655103942379 RFC Beneficiario: ND | Referencia: 230625 | Hora: 16:36:52 | Clave de Rastreo: BB1246744020758 Concepto del Pago: Factura 126 por (8,792.80) mxn | $ 1.20 IVA Comisión | $7.50 Comisión | SANTANDER #014580655103942379 | Beneficiario MRO GUZCER SAS DE CV Aut. | Rafael Deveza Mendez | Recibo # 1246744020758</t>
  </si>
  <si>
    <t>SPEI Enviado: | Institucion Receptora: SANTANDER | Beneficiario: GASNGO MEXICO SA DE CV (Dato no verificado por esta institucion) | Cuenta Beneficiario: 014180655089201314 RFC Beneficiario: ND | Referencia: 230625 | Hora: 16:45:08 | Clave de Rastreo: BB603997020648 Concepto del Pago: FC00376949 por (8,000.00) mxn | $ 1.20 IVA Comisión | $7.50 Comisión | SANTANDER #014180655089201314 | Beneficiario GASNGO MEXICO SA DE CV Aut. | Rafael Deveza Mendez | Recibo # 603997020648</t>
  </si>
  <si>
    <t>SPEI Enviado: | Institucion Receptora: SANTANDER | Beneficiario: GASNGO MEXICO SA DE CV (Dato no verificado por esta institucion) | Cuenta Beneficiario: 014180655089201314 RFC Beneficiario: ND | Referencia: 240625 | Hora: 15:46:02 | Clave de Rastreo: BB1248836020723 Concepto del Pago: FC00376949 por (22,000.00) mxn | $ 1.20 IVA Comisión | $7.50 Comisión | SANTANDER #014180655089201314 | Beneficiario GASNGO MEXICO SA DE CV Aut. | Rafael Deveza Mendez | Recibo # 1248836020723</t>
  </si>
  <si>
    <t>SPEI Enviado: | Hora: 21:33:14 por (5,814.71) mxn | $ 1.20 IVA Comisión | $7.50 Comisión | BANORTE #072813005351504103 | Beneficiario IDEALEASE ORIENTE Aut. | LOURDES ANABEL CORTES GUE | Recibo # 662136020668</t>
  </si>
  <si>
    <t>Compra - Disposicion por POS por (5,804.64) mxn en FERRE EQUI HIDRAU MTY | 24jun2025 RFC EHH 071207TS8 Tarjeta 5161020002592329 | Recibo # 282538032322</t>
  </si>
  <si>
    <t>SPEI Enviado: | Hora: 12:41:20 por (7,528.40) mxn | $ 1.20 IVA Comisión | $7.50 Comisión | BANORTE #072813003235951971 | Beneficiario PALACIOS PUGA MANUEL Aut. | LOURDES ANABEL CORTES GUE | Recibo # 1193913020778</t>
  </si>
  <si>
    <t>F9746</t>
  </si>
  <si>
    <t>PAGO CLIENTE CALIDAD TOTAL EN CERAMICA</t>
  </si>
  <si>
    <t>F9875</t>
  </si>
  <si>
    <t>F9801 F9846</t>
  </si>
  <si>
    <t>PAGO CLIENTE PANASONIC</t>
  </si>
  <si>
    <t>SPEI Enviado: | Institucion Receptora: SANTANDER | Beneficiario: GASNGO MEXICO SA DE CV (Dato no verificado por esta institucion) | Cuenta Beneficiario: 014180655089201314 RFC Beneficiario: ND | Referencia: 250625 | Hora: 16:36:16 | Clave de Rastreo: BB569497020698 Concepto del Pago: FC00376949 por (12,000.00) mxn | $ 1.20 IVA Comisión | $7.50 Comisión | SANTANDER #014180655089201314 | Beneficiario GASNGO MEXICO SA DE CV Aut. | Rafael Deveza Mendez | Recibo # 569497020698</t>
  </si>
  <si>
    <t>SPEI Recibido: | Institucion contraparte: INBURSA Ordenante: SEGUROS INBURSA, S.A., GRUPO FINANCIERO Cuenta Ordenante: 036180500009395139  |  RFC Ordenante: SIN9408027L7 | Referencia: 2341723 | Hora: 17:08:30 | Clave de Rastreo: 036SEGU25062025214308507 Concepto del Pago: VALIDACION | Recibo # 205606640</t>
  </si>
  <si>
    <t>Compra - Disposicion por POS por (24,176.72) mxn en CTRAL PARTES MTY SA CV | 25jun2025 RFC CPM 870309HZ5 Tarjeta 5161020002592329 | Recibo # 301232032322</t>
  </si>
  <si>
    <t>Compra - Disposicion por POS por (2,925.24) mxn en TMR | 25jun2025 RFC TMR 9002239E7 Tarjeta 5161020002592329 | Recibo # 301233032322</t>
  </si>
  <si>
    <t>Compra - Disposicion por POS por (390.37) mxn en DIST BIRLO Y TOR ERGAR | 25jun2025 RFC DBT 900709BL6 Tarjeta 5161020002592329 | Recibo # 301234032322</t>
  </si>
  <si>
    <t>SPEI Enviado: | Institucion Receptora: SANTANDER | Beneficiario: GASOLINERA LAS PALMAS SA DE CV (Dato no verificado por esta institucion) | Cuenta Beneficiario: 014849655025927676 RFC Beneficiario: ND | Referencia: 260625 | Hora: 16:01:30 | Clave de Rastreo: BB1247283020783 Concepto del Pago: LAS PALMAS por (3,000.00) mxn | $ 1.20 IVA Comisión | $7.50 Comisión | SANTANDER #014849655025927676 | Beneficiario GASOLINERA LAS PALMAS SA DE CV Aut. | LOURDES ANABEL CORTES GUE | Recibo # 1247283020783</t>
  </si>
  <si>
    <t>SPEI Enviado: | Institucion Receptora: SANTANDER | Beneficiario: GASNGO MEXICO SA DE CV (Dato no verificado por esta institucion) | Cuenta Beneficiario: 014180655089201314 RFC Beneficiario: ND | Referencia: 260625 | Hora: 16:37:54 | Clave de Rastreo: BB1225723020798 Concepto del Pago: FC00376949 por (8,000.00) mxn | $ 1.20 IVA Comisión | $7.50 Comisión | SANTANDER #014180655089201314 | Beneficiario GASNGO MEXICO SA DE CV Aut. | Rafael Deveza Mendez | Recibo # 1225723020798</t>
  </si>
  <si>
    <t>SPEI Enviado: | Institucion Receptora: BANREGIO | Beneficiario: PLANOS Y CONSTRUCCIONES FORTEX SA DE CV (Dato no verificado por esta institucion) | Cuenta Beneficiario: 058580145511300118 RFC Beneficiario: ND | Referencia: 270625 | Hora: 12:05:24 | Clave de Rastreo: BB570449020688 Concepto del Pago: PAGO DE FACTURA por (77,000.00) mxn | $ 1.20 IVA Comisión | $7.50 Comisión | BANREGIO #058580145511300118 | Beneficiario PLANOS Y CONSTRUCCIONES FORTEX Aut. | LOURDES ANABEL CORTES GUE | Recibo # 570449020688</t>
  </si>
  <si>
    <t>SPEI Recibido: | Institucion contraparte: BBVA MEXICO Ordenante: CONSTRUCTORA INVERME X SA DE CV Cuenta Ordenante: 012580001188248945  |  RFC Ordenante: CIN980312AX4 | Referencia: 270625 | Hora: 12:26:38 | Clave de Rastreo: BNET01002506270030749338 Concepto del Pago: TRASPASO ENTRE CUENTAS PROPIAS INVERMEX | Recibo # 205870415</t>
  </si>
  <si>
    <t>SPEI Enviado: | Institucion Receptora: HSBC | Beneficiario: PACCAR FINANCIAL MEXICO SA DE (Dato no verificado por esta institucion) | Cuenta Beneficiario: 021180550300076882 RFC Beneficiario: ND | Referencia: 5503 | Hora: 13:53:52 | Clave de Rastreo: BB1259651020753 Concepto del Pago: 99994 por (100,800.00) mxn | $ 1.20 IVA Comisión | $7.50 Comisión | HSBC #021180550300076882 | Beneficiario PACCAR FINANCIAL MEXICO SA DE Aut. | LOURDES ANABEL CORTES GUE | Recibo # 1259651020753</t>
  </si>
  <si>
    <t>SPEI Enviado: | Institucion Receptora: BBVA MEXICO | Beneficiario: RUSILEJO EQUIPMENT SA DE CV (Dato no verificado por esta institucion) | Cuenta Beneficiario: 012150001191014114 RFC Beneficiario: ND | Referencia: 270625 | Hora: 16:26:34 | Clave de Rastreo: BB3205311018376 Concepto del Pago: FACT 675 por (50,000.00) mxn | $ 1.20 IVA Comisión | $7.50 Comisión | BBVA MEXICO #012150001191014114 | Beneficiario RUSILEJO EQUIPMENT SA DE CV Aut. | LOURDES ANABEL CORTES GUE | Recibo # 3205311018376</t>
  </si>
  <si>
    <t>SPEI Enviado: | Institucion Receptora: SANTANDER | Beneficiario: GASNGO MEXICO SA DE CV (Dato no verificado por esta institucion) | Cuenta Beneficiario: 014180655089201314 RFC Beneficiario: ND | Referencia: 270625 | Hora: 16:30:30 | Clave de Rastreo: BB613551020638 Concepto del Pago: FC00376949 por (25,000.00) mxn | $ 1.20 IVA Comisión | $7.50 Comisión | SANTANDER #014180655089201314 | Beneficiario GASNGO MEXICO SA DE CV Aut. | LOURDES ANABEL CORTES GUE | Recibo # 613551020638</t>
  </si>
  <si>
    <t>Compra - Disposicion por POS por (683.24) mxn en EQUIPOS Y HERRAMIENTA | 27jun2025 RFC EHH 071207TS8 Tarjeta 5161020002592329 | Recibo # 338698032322</t>
  </si>
  <si>
    <t>Compra - Disposicion por POS por (5,480.73) mxn en 5161020003513506 VIVA AEROBUS Tarjeta Sub:0 Unit:0000000 Com:9387933 | Recibo # 358449032322</t>
  </si>
  <si>
    <t>SPEI Recibido: | Institucion contraparte: BBVA MEXICO Ordenante: CONSTRUCTORA INVERME X SA DE CV Cuenta Ordenante: 012580001188248945  |  RFC Ordenante: CIN980312AX4 | Referencia: 300625 | Hora: 08:45:02 | Clave de Rastreo: BNET01002506300031326879 Concepto del Pago: TRASPASO ENTRE CUENTAS PROPIAS INVERMEX | Recibo # 206185170</t>
  </si>
  <si>
    <t>SPEI Enviado: | Hora: 08:59:10 por (232,000.00) mxn | $ 1.20 IVA Comisión | $7.50 Comisión | BANREGIO #058580145511300118 | Beneficiario PLANOS Y CONSTRUCCIONES FORTEX Aut. | LOURDES ANABEL CORTES GUE | Recibo # 1235061020763</t>
  </si>
  <si>
    <t>SPEI Enviado: | Hora: 09:02:10 por (16,653.33) mxn | $ 1.20 IVA Comisión | $7.50 Comisión | BANORTE #072580010564302766 | Beneficiario LOPEZ WALLE EDUARDO Aut. | LOURDES ANABEL CORTES GUE | Recibo # 4043892018372</t>
  </si>
  <si>
    <t>SPEI Enviado: | Hora: 09:05:24 por (9,887.91) mxn | $ 1.20 IVA Comisión | $7.50 Comisión | BANORTE #072580010564302766 | Beneficiario LOPEZ WALLE EDUARDO Aut. | LOURDES ANABEL CORTES GUE | Recibo # 619247020648</t>
  </si>
  <si>
    <t>SPEI Enviado: | Hora: 09:07:06 por (1,350.00) mxn | $ 1.20 IVA Comisión | $7.50 Comisión | SANTANDER #5579100131141176 | Beneficiario NAVA TORRES ALIS DENNISE Aut. | LOURDES ANABEL CORTES GUE | Recibo # 1256052020783</t>
  </si>
  <si>
    <t>SPEI Enviado: | Hora: 09:08:40 por (1,972.00) mxn | $ 1.20 IVA Comisión | $7.50 Comisión | BANAMEX #002813012978977529 | Beneficiario EMMANUEL CAZARES VIDAL Aut. | LOURDES ANABEL CORTES GUE | Recibo # 4001838018532</t>
  </si>
  <si>
    <t>F9831 F9876 F9882</t>
  </si>
  <si>
    <t>F9643</t>
  </si>
  <si>
    <t>PQAGO CLIENTE VALVULAS DE CALIDAD</t>
  </si>
  <si>
    <t>F9849 F9885</t>
  </si>
  <si>
    <t>F9863</t>
  </si>
  <si>
    <t>PAGO CLIENTE OMA VYMSA</t>
  </si>
  <si>
    <t>F9729 F9734 F9739 F9748 F9753 F9757</t>
  </si>
  <si>
    <t>F9587</t>
  </si>
  <si>
    <t>hersmex</t>
  </si>
  <si>
    <t>alteriver coating</t>
  </si>
  <si>
    <t>agronutrientes</t>
  </si>
  <si>
    <t>presajet</t>
  </si>
  <si>
    <t>traspaso a bajio 2</t>
  </si>
  <si>
    <t>vs  PLANOS Y COSNTRCCIONES FORTEX  sin iva xq se devolvio la transf</t>
  </si>
  <si>
    <t xml:space="preserve"> TRASPASO ENTRE CUENTAS PROPIAS bajio 1</t>
  </si>
  <si>
    <t>ADVANCE FUNDING</t>
  </si>
  <si>
    <t>VEHILINK</t>
  </si>
  <si>
    <t>LUKCONSULTORES</t>
  </si>
  <si>
    <t>FREEZMARK</t>
  </si>
  <si>
    <t>ZENITH</t>
  </si>
  <si>
    <t>ROSA ELVA MONTEMAYOR</t>
  </si>
  <si>
    <t>JG FERRETERIA</t>
  </si>
  <si>
    <t>COMERCIALZIADORA DE MANGUERAS</t>
  </si>
  <si>
    <t>ALMA DELIA TORRES ZUÑIGA</t>
  </si>
  <si>
    <t>COBRO AUTOMATICO</t>
  </si>
  <si>
    <t>TRASPASO</t>
  </si>
  <si>
    <t>TRASPASOA BANCOMER</t>
  </si>
  <si>
    <t>PRÉSTAMO</t>
  </si>
  <si>
    <t>COM BC</t>
  </si>
  <si>
    <t>IVA COM BC</t>
  </si>
  <si>
    <t>SEG IVA PRESTAMO</t>
  </si>
  <si>
    <t>PAGO NOMINA</t>
  </si>
  <si>
    <t>PSGO NOMINA</t>
  </si>
  <si>
    <t>FINIQUITO</t>
  </si>
  <si>
    <t>HOSPEDAJE VIATICOS</t>
  </si>
  <si>
    <t>PRESTAMO GRAL</t>
  </si>
  <si>
    <t>PAGO FACT 668</t>
  </si>
  <si>
    <t>RADIO PORTATIL</t>
  </si>
  <si>
    <t>GM FINANCIAL</t>
  </si>
  <si>
    <t xml:space="preserve"> RENTA</t>
  </si>
  <si>
    <t>NOMINA</t>
  </si>
  <si>
    <t>SEG VIDA</t>
  </si>
  <si>
    <t>COMPENSACIONES BCO</t>
  </si>
  <si>
    <t>E FACTOR DIEZ</t>
  </si>
  <si>
    <t>TRASPASO BAJIO 1</t>
  </si>
  <si>
    <t>OPERADORA DE RELLENO SANITARIO</t>
  </si>
  <si>
    <t>GASNGO</t>
  </si>
  <si>
    <t>HOME DEPOT</t>
  </si>
  <si>
    <t>JOMAR IND</t>
  </si>
  <si>
    <t>DOMINGO GALVAN</t>
  </si>
  <si>
    <t>AUTOELECTRICA FIRO</t>
  </si>
  <si>
    <t>ESPECIALISTAS EN PRODUCTOS DE SEGURIDAD</t>
  </si>
  <si>
    <t>TRSPASO DE BAJIO 2</t>
  </si>
  <si>
    <t>TRASPASO A BANCOMER</t>
  </si>
  <si>
    <t>agua y drenaje</t>
  </si>
  <si>
    <t>ventus domiciliadora</t>
  </si>
  <si>
    <t>pedir compl de pago</t>
  </si>
  <si>
    <t>SUELDO</t>
  </si>
  <si>
    <t>VACACIONES</t>
  </si>
  <si>
    <t>PRIMA V</t>
  </si>
  <si>
    <t>AGUINALDO</t>
  </si>
  <si>
    <t>IMPTS</t>
  </si>
  <si>
    <t>MAYO</t>
  </si>
  <si>
    <t>mayo</t>
  </si>
  <si>
    <t>ch 86 ptu</t>
  </si>
  <si>
    <t>corporacion novavision 150.00 no da complemento</t>
  </si>
  <si>
    <t>pedir fact</t>
  </si>
  <si>
    <t>no facturaron</t>
  </si>
  <si>
    <t>se pago 2549.89</t>
  </si>
  <si>
    <t>3654 se debe pagar mas</t>
  </si>
  <si>
    <t>pedir compl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</si>
</sst>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8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14" fontId="0" fillId="0" borderId="35" xfId="0" applyNumberForma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6" fontId="0" fillId="0" borderId="37" xfId="0" applyNumberForma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16" fillId="43" borderId="0" xfId="1" applyFont="1" applyFill="1" applyAlignment="1">
      <alignment horizontal="right" vertical="center"/>
    </xf>
    <xf numFmtId="43" fontId="16" fillId="43" borderId="36" xfId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0" fontId="18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16" fontId="0" fillId="45" borderId="37" xfId="0" applyNumberFormat="1" applyFill="1" applyBorder="1" applyAlignment="1">
      <alignment horizontal="center" vertical="center" wrapText="1"/>
    </xf>
    <xf numFmtId="0" fontId="16" fillId="45" borderId="0" xfId="0" applyFont="1" applyFill="1" applyAlignment="1">
      <alignment horizontal="center" vertical="center"/>
    </xf>
    <xf numFmtId="0" fontId="0" fillId="45" borderId="0" xfId="0" applyFill="1" applyAlignment="1">
      <alignment horizontal="center" vertical="center" wrapText="1"/>
    </xf>
    <xf numFmtId="0" fontId="0" fillId="45" borderId="0" xfId="0" applyFill="1" applyAlignment="1">
      <alignment horizontal="center" vertical="center"/>
    </xf>
    <xf numFmtId="16" fontId="16" fillId="0" borderId="3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44" borderId="0" xfId="1" applyFont="1" applyFill="1" applyAlignment="1">
      <alignment horizontal="right" vertical="center"/>
    </xf>
    <xf numFmtId="43" fontId="18" fillId="0" borderId="0" xfId="1" applyFont="1" applyFill="1" applyBorder="1" applyAlignment="1">
      <alignment horizontal="right" vertical="center"/>
    </xf>
    <xf numFmtId="43" fontId="18" fillId="44" borderId="0" xfId="1" applyFont="1" applyFill="1" applyBorder="1" applyAlignment="1">
      <alignment horizontal="right" vertical="center"/>
    </xf>
    <xf numFmtId="1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43" fontId="18" fillId="0" borderId="0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43" fontId="16" fillId="44" borderId="36" xfId="1" applyFont="1" applyFill="1" applyBorder="1" applyAlignment="1">
      <alignment horizontal="right" vertical="center"/>
    </xf>
    <xf numFmtId="0" fontId="0" fillId="46" borderId="36" xfId="0" applyFill="1" applyBorder="1" applyAlignment="1">
      <alignment horizontal="left" vertical="center" wrapText="1"/>
    </xf>
    <xf numFmtId="43" fontId="0" fillId="46" borderId="36" xfId="1" applyFont="1" applyFill="1" applyBorder="1" applyAlignment="1">
      <alignment horizontal="right" vertical="center"/>
    </xf>
    <xf numFmtId="43" fontId="16" fillId="46" borderId="36" xfId="1" applyFont="1" applyFill="1" applyBorder="1" applyAlignment="1">
      <alignment horizontal="right" vertical="center"/>
    </xf>
    <xf numFmtId="0" fontId="18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16" fontId="0" fillId="46" borderId="37" xfId="0" applyNumberFormat="1" applyFill="1" applyBorder="1" applyAlignment="1">
      <alignment horizontal="center" vertical="center" wrapText="1"/>
    </xf>
    <xf numFmtId="0" fontId="0" fillId="46" borderId="0" xfId="0" applyFill="1" applyAlignment="1">
      <alignment horizontal="center" vertical="center"/>
    </xf>
    <xf numFmtId="43" fontId="16" fillId="0" borderId="0" xfId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43" fontId="0" fillId="44" borderId="36" xfId="1" applyFont="1" applyFill="1" applyBorder="1" applyAlignment="1">
      <alignment horizontal="right" vertical="center"/>
    </xf>
    <xf numFmtId="14" fontId="0" fillId="0" borderId="0" xfId="1" applyNumberFormat="1" applyFont="1" applyAlignment="1">
      <alignment horizontal="right" vertical="center"/>
    </xf>
    <xf numFmtId="43" fontId="0" fillId="44" borderId="0" xfId="1" applyFont="1" applyFill="1" applyAlignment="1">
      <alignment horizontal="right" vertical="center"/>
    </xf>
    <xf numFmtId="14" fontId="0" fillId="0" borderId="0" xfId="0" applyNumberFormat="1" applyFill="1" applyAlignment="1">
      <alignment horizontal="center" vertical="center"/>
    </xf>
    <xf numFmtId="43" fontId="0" fillId="0" borderId="0" xfId="1" applyFont="1" applyFill="1" applyAlignment="1">
      <alignment horizontal="right" vertical="center"/>
    </xf>
    <xf numFmtId="43" fontId="16" fillId="47" borderId="0" xfId="1" applyFont="1" applyFill="1" applyAlignment="1">
      <alignment horizontal="right" vertical="center"/>
    </xf>
    <xf numFmtId="43" fontId="0" fillId="46" borderId="0" xfId="1" applyFont="1" applyFill="1" applyAlignment="1">
      <alignment horizontal="right" vertical="center"/>
    </xf>
    <xf numFmtId="0" fontId="0" fillId="46" borderId="0" xfId="0" applyFill="1" applyAlignment="1">
      <alignment horizontal="left" vertical="center" wrapText="1"/>
    </xf>
    <xf numFmtId="43" fontId="16" fillId="46" borderId="0" xfId="1" applyFont="1" applyFill="1" applyAlignment="1">
      <alignment horizontal="right" vertical="center"/>
    </xf>
    <xf numFmtId="0" fontId="18" fillId="46" borderId="0" xfId="0" applyFont="1" applyFill="1" applyAlignment="1">
      <alignment horizontal="center" vertical="center"/>
    </xf>
    <xf numFmtId="0" fontId="16" fillId="46" borderId="0" xfId="0" applyFont="1" applyFill="1" applyAlignment="1">
      <alignment horizontal="center" vertical="center"/>
    </xf>
    <xf numFmtId="0" fontId="0" fillId="46" borderId="0" xfId="0" applyFill="1" applyAlignment="1">
      <alignment horizontal="center" vertical="center" wrapText="1"/>
    </xf>
    <xf numFmtId="44" fontId="0" fillId="0" borderId="0" xfId="43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3" fontId="0" fillId="0" borderId="0" xfId="0" applyNumberFormat="1" applyFill="1" applyAlignment="1">
      <alignment horizontal="left" vertical="center"/>
    </xf>
    <xf numFmtId="0" fontId="0" fillId="46" borderId="0" xfId="0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10" xfId="0" applyBorder="1"/>
    <xf numFmtId="0" fontId="0" fillId="44" borderId="10" xfId="0" applyFill="1" applyBorder="1"/>
    <xf numFmtId="43" fontId="0" fillId="48" borderId="36" xfId="1" applyFont="1" applyFill="1" applyBorder="1" applyAlignment="1">
      <alignment horizontal="right" vertical="center"/>
    </xf>
    <xf numFmtId="43" fontId="16" fillId="48" borderId="36" xfId="1" applyFont="1" applyFill="1" applyBorder="1" applyAlignment="1">
      <alignment horizontal="right" vertical="center"/>
    </xf>
    <xf numFmtId="0" fontId="18" fillId="48" borderId="36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/>
    </xf>
    <xf numFmtId="0" fontId="16" fillId="48" borderId="36" xfId="0" applyFont="1" applyFill="1" applyBorder="1" applyAlignment="1">
      <alignment horizontal="center" vertical="center" wrapText="1"/>
    </xf>
    <xf numFmtId="16" fontId="0" fillId="48" borderId="37" xfId="0" applyNumberFormat="1" applyFill="1" applyBorder="1" applyAlignment="1">
      <alignment horizontal="center" vertical="center" wrapText="1"/>
    </xf>
    <xf numFmtId="0" fontId="0" fillId="48" borderId="0" xfId="0" applyFill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D5A4D"/>
      <color rgb="FFFFFF99"/>
      <color rgb="FFC10F92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4pd8e17\admon\DIRECCION\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32" t="s">
        <v>21</v>
      </c>
      <c r="H1" s="233"/>
      <c r="I1" s="233"/>
      <c r="J1" s="234" t="s">
        <v>20</v>
      </c>
      <c r="K1" s="234"/>
      <c r="L1" s="235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58290.8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36" t="s">
        <v>21</v>
      </c>
      <c r="H1" s="236"/>
      <c r="I1" s="236"/>
      <c r="J1" s="236"/>
      <c r="K1" s="237" t="s">
        <v>20</v>
      </c>
      <c r="L1" s="237"/>
      <c r="M1" s="237"/>
      <c r="N1" s="237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179"/>
  <sheetViews>
    <sheetView showGridLines="0" tabSelected="1" zoomScale="110" zoomScaleNormal="110" workbookViewId="0">
      <pane ySplit="4" topLeftCell="A125" activePane="bottomLeft" state="frozenSplit"/>
      <selection activeCell="B39" sqref="B39"/>
      <selection pane="bottomLeft" activeCell="B171" sqref="B171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3.28515625" style="4" customWidth="1"/>
    <col min="4" max="4" width="13.7109375" style="57" customWidth="1"/>
    <col min="5" max="5" width="13.140625" style="5" customWidth="1"/>
    <col min="6" max="6" width="12.28515625" style="9" customWidth="1"/>
    <col min="7" max="7" width="2.7109375" style="10" customWidth="1"/>
    <col min="8" max="8" width="19.7109375" style="1" customWidth="1"/>
    <col min="9" max="9" width="22" style="1" customWidth="1"/>
    <col min="10" max="10" width="13.42578125" style="1" customWidth="1"/>
    <col min="11" max="11" width="8.28515625" style="1" customWidth="1"/>
    <col min="12" max="12" width="16.5703125" style="214" customWidth="1"/>
    <col min="13" max="16384" width="11.42578125" style="1"/>
  </cols>
  <sheetData>
    <row r="1" spans="1:12" ht="26.25" x14ac:dyDescent="0.25">
      <c r="A1" s="238" t="s">
        <v>30</v>
      </c>
      <c r="B1" s="238"/>
      <c r="C1" s="238"/>
      <c r="D1" s="238"/>
      <c r="E1" s="238"/>
      <c r="F1" s="238"/>
      <c r="G1" s="238"/>
      <c r="H1" s="238"/>
      <c r="J1" s="1">
        <v>58290.8</v>
      </c>
    </row>
    <row r="2" spans="1:12" s="2" customFormat="1" x14ac:dyDescent="0.25">
      <c r="A2" s="239" t="s">
        <v>2</v>
      </c>
      <c r="B2" s="239"/>
      <c r="C2" s="239"/>
      <c r="D2" s="239"/>
      <c r="E2" s="239"/>
      <c r="F2" s="239"/>
      <c r="G2" s="239"/>
      <c r="H2" s="239"/>
      <c r="I2" s="140"/>
      <c r="L2" s="215"/>
    </row>
    <row r="3" spans="1:12" s="2" customFormat="1" x14ac:dyDescent="0.25">
      <c r="A3" s="240" t="s">
        <v>36</v>
      </c>
      <c r="B3" s="240"/>
      <c r="C3" s="240"/>
      <c r="D3" s="240"/>
      <c r="E3" s="240"/>
      <c r="F3" s="240"/>
      <c r="G3" s="240"/>
      <c r="H3" s="240"/>
      <c r="L3" s="215"/>
    </row>
    <row r="4" spans="1:12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  <c r="L4" s="216"/>
    </row>
    <row r="5" spans="1:12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58290.8</v>
      </c>
      <c r="F5" s="78"/>
      <c r="G5" s="79"/>
      <c r="H5" s="80"/>
      <c r="I5" s="81"/>
      <c r="L5" s="221"/>
    </row>
    <row r="6" spans="1:12" s="157" customFormat="1" ht="42.75" customHeight="1" x14ac:dyDescent="0.25">
      <c r="A6" s="155">
        <v>45809</v>
      </c>
      <c r="B6" s="154" t="s">
        <v>40</v>
      </c>
      <c r="C6" s="90"/>
      <c r="D6" s="189">
        <v>20000</v>
      </c>
      <c r="E6" s="82"/>
      <c r="F6" s="158"/>
      <c r="G6" s="159"/>
      <c r="H6" s="160"/>
      <c r="I6" s="161"/>
      <c r="L6" s="218"/>
    </row>
    <row r="7" spans="1:12" s="157" customFormat="1" ht="42.75" customHeight="1" x14ac:dyDescent="0.25">
      <c r="A7" s="155">
        <v>45810</v>
      </c>
      <c r="B7" s="154" t="s">
        <v>41</v>
      </c>
      <c r="C7" s="225">
        <v>3883.28</v>
      </c>
      <c r="D7" s="226"/>
      <c r="E7" s="225"/>
      <c r="F7" s="227"/>
      <c r="G7" s="228"/>
      <c r="H7" s="229"/>
      <c r="I7" s="230"/>
      <c r="J7" s="231"/>
      <c r="K7" s="231" t="s">
        <v>327</v>
      </c>
      <c r="L7" s="218"/>
    </row>
    <row r="8" spans="1:12" s="157" customFormat="1" ht="42.75" customHeight="1" x14ac:dyDescent="0.25">
      <c r="A8" s="155">
        <v>45810</v>
      </c>
      <c r="B8" s="154" t="s">
        <v>42</v>
      </c>
      <c r="C8" s="90">
        <v>3000</v>
      </c>
      <c r="D8" s="91"/>
      <c r="E8" s="82"/>
      <c r="F8" s="158"/>
      <c r="G8" s="159"/>
      <c r="H8" s="160"/>
      <c r="I8" s="161"/>
      <c r="K8" s="157">
        <v>101</v>
      </c>
      <c r="L8" s="218"/>
    </row>
    <row r="9" spans="1:12" s="157" customFormat="1" ht="42.75" customHeight="1" x14ac:dyDescent="0.25">
      <c r="A9" s="155">
        <v>45810</v>
      </c>
      <c r="B9" s="154" t="s">
        <v>43</v>
      </c>
      <c r="C9" s="90">
        <v>2296.8000000000002</v>
      </c>
      <c r="D9" s="91"/>
      <c r="E9" s="82"/>
      <c r="F9" s="158"/>
      <c r="G9" s="159"/>
      <c r="H9" s="160"/>
      <c r="I9" s="161"/>
      <c r="K9" s="157">
        <v>101</v>
      </c>
      <c r="L9" s="218"/>
    </row>
    <row r="10" spans="1:12" s="157" customFormat="1" ht="42.75" customHeight="1" x14ac:dyDescent="0.25">
      <c r="A10" s="155">
        <v>45810</v>
      </c>
      <c r="B10" s="154" t="s">
        <v>162</v>
      </c>
      <c r="C10" s="90"/>
      <c r="D10" s="164">
        <v>431764.14</v>
      </c>
      <c r="E10" s="82"/>
      <c r="F10" s="169">
        <v>298</v>
      </c>
      <c r="G10" s="170">
        <v>4467</v>
      </c>
      <c r="H10" s="171" t="s">
        <v>46</v>
      </c>
      <c r="I10" s="172" t="s">
        <v>37</v>
      </c>
      <c r="J10" s="157">
        <v>101</v>
      </c>
      <c r="L10" s="218"/>
    </row>
    <row r="11" spans="1:12" s="157" customFormat="1" ht="42.75" customHeight="1" x14ac:dyDescent="0.25">
      <c r="A11" s="155">
        <v>45810</v>
      </c>
      <c r="B11" s="154" t="s">
        <v>44</v>
      </c>
      <c r="C11" s="90">
        <v>10000</v>
      </c>
      <c r="D11" s="91"/>
      <c r="E11" s="82"/>
      <c r="F11" s="158"/>
      <c r="G11" s="159"/>
      <c r="H11" s="160"/>
      <c r="I11" s="161"/>
      <c r="K11" s="157">
        <v>101</v>
      </c>
      <c r="L11" s="218"/>
    </row>
    <row r="12" spans="1:12" s="157" customFormat="1" ht="24" customHeight="1" x14ac:dyDescent="0.25">
      <c r="A12" s="155">
        <v>45811</v>
      </c>
      <c r="B12" s="154" t="s">
        <v>291</v>
      </c>
      <c r="C12" s="200">
        <v>140000</v>
      </c>
      <c r="D12" s="91"/>
      <c r="E12" s="82"/>
      <c r="F12" s="158"/>
      <c r="G12" s="159"/>
      <c r="H12" s="160"/>
      <c r="I12" s="161"/>
      <c r="K12" s="157">
        <v>102</v>
      </c>
      <c r="L12" s="218"/>
    </row>
    <row r="13" spans="1:12" s="157" customFormat="1" ht="42.75" customHeight="1" x14ac:dyDescent="0.25">
      <c r="A13" s="155">
        <v>45811</v>
      </c>
      <c r="B13" s="154" t="s">
        <v>45</v>
      </c>
      <c r="C13" s="90">
        <v>2000</v>
      </c>
      <c r="D13" s="91"/>
      <c r="E13" s="82"/>
      <c r="F13" s="158"/>
      <c r="G13" s="159"/>
      <c r="H13" s="160"/>
      <c r="I13" s="161"/>
      <c r="K13" s="157">
        <v>102</v>
      </c>
      <c r="L13" s="218"/>
    </row>
    <row r="14" spans="1:12" s="157" customFormat="1" ht="23.25" customHeight="1" x14ac:dyDescent="0.25">
      <c r="A14" s="155">
        <v>45811</v>
      </c>
      <c r="B14" s="154" t="s">
        <v>163</v>
      </c>
      <c r="C14" s="90"/>
      <c r="D14" s="164">
        <v>27144</v>
      </c>
      <c r="E14" s="82"/>
      <c r="F14" s="169">
        <v>163</v>
      </c>
      <c r="G14" s="170">
        <v>4441</v>
      </c>
      <c r="H14" s="171" t="s">
        <v>47</v>
      </c>
      <c r="I14" s="172" t="s">
        <v>37</v>
      </c>
      <c r="J14" s="157">
        <v>102</v>
      </c>
      <c r="L14" s="218"/>
    </row>
    <row r="15" spans="1:12" s="157" customFormat="1" ht="21" customHeight="1" x14ac:dyDescent="0.25">
      <c r="A15" s="155">
        <v>45811</v>
      </c>
      <c r="B15" s="154" t="s">
        <v>164</v>
      </c>
      <c r="C15" s="90"/>
      <c r="D15" s="164">
        <v>5800</v>
      </c>
      <c r="E15" s="82"/>
      <c r="F15" s="169">
        <v>329</v>
      </c>
      <c r="G15" s="170">
        <v>4442</v>
      </c>
      <c r="H15" s="171" t="s">
        <v>48</v>
      </c>
      <c r="I15" s="172" t="s">
        <v>37</v>
      </c>
      <c r="J15" s="157">
        <v>102</v>
      </c>
      <c r="L15" s="218"/>
    </row>
    <row r="16" spans="1:12" s="157" customFormat="1" ht="18.75" customHeight="1" x14ac:dyDescent="0.25">
      <c r="A16" s="155">
        <v>45811</v>
      </c>
      <c r="B16" s="154" t="s">
        <v>165</v>
      </c>
      <c r="C16" s="90"/>
      <c r="D16" s="164">
        <v>46748</v>
      </c>
      <c r="E16" s="82"/>
      <c r="F16" s="169">
        <v>443</v>
      </c>
      <c r="G16" s="170">
        <v>4443</v>
      </c>
      <c r="H16" s="171" t="s">
        <v>50</v>
      </c>
      <c r="I16" s="172" t="s">
        <v>37</v>
      </c>
      <c r="J16" s="157">
        <v>102</v>
      </c>
      <c r="L16" s="218"/>
    </row>
    <row r="17" spans="1:12" s="157" customFormat="1" ht="42.75" customHeight="1" x14ac:dyDescent="0.25">
      <c r="A17" s="155">
        <v>45811</v>
      </c>
      <c r="B17" s="154" t="s">
        <v>61</v>
      </c>
      <c r="C17" s="90">
        <v>10000</v>
      </c>
      <c r="D17" s="91"/>
      <c r="E17" s="82"/>
      <c r="F17" s="158"/>
      <c r="G17" s="159"/>
      <c r="H17" s="160"/>
      <c r="I17" s="161"/>
      <c r="K17" s="157">
        <v>102</v>
      </c>
      <c r="L17" s="218"/>
    </row>
    <row r="18" spans="1:12" s="157" customFormat="1" ht="42.75" customHeight="1" x14ac:dyDescent="0.25">
      <c r="A18" s="155">
        <v>45811</v>
      </c>
      <c r="B18" s="154" t="s">
        <v>62</v>
      </c>
      <c r="C18" s="90">
        <v>40000</v>
      </c>
      <c r="D18" s="91"/>
      <c r="E18" s="82"/>
      <c r="F18" s="158"/>
      <c r="G18" s="159"/>
      <c r="H18" s="160"/>
      <c r="I18" s="161"/>
      <c r="K18" s="157">
        <v>102</v>
      </c>
      <c r="L18" s="218"/>
    </row>
    <row r="19" spans="1:12" s="157" customFormat="1" ht="42.75" customHeight="1" x14ac:dyDescent="0.25">
      <c r="A19" s="155">
        <v>45811</v>
      </c>
      <c r="B19" s="154" t="s">
        <v>63</v>
      </c>
      <c r="C19" s="90">
        <v>20000</v>
      </c>
      <c r="D19" s="91"/>
      <c r="E19" s="82"/>
      <c r="F19" s="158"/>
      <c r="G19" s="159"/>
      <c r="H19" s="160"/>
      <c r="I19" s="161"/>
      <c r="K19" s="157">
        <v>102</v>
      </c>
      <c r="L19" s="218"/>
    </row>
    <row r="20" spans="1:12" s="157" customFormat="1" ht="42.75" customHeight="1" x14ac:dyDescent="0.25">
      <c r="A20" s="155">
        <v>45812</v>
      </c>
      <c r="B20" s="154" t="s">
        <v>64</v>
      </c>
      <c r="C20" s="90">
        <v>519</v>
      </c>
      <c r="D20" s="91"/>
      <c r="E20" s="82"/>
      <c r="F20" s="158"/>
      <c r="G20" s="159"/>
      <c r="H20" s="160"/>
      <c r="I20" s="161"/>
      <c r="K20" s="157">
        <v>103</v>
      </c>
      <c r="L20" s="218"/>
    </row>
    <row r="21" spans="1:12" s="157" customFormat="1" ht="42.75" customHeight="1" x14ac:dyDescent="0.25">
      <c r="A21" s="155">
        <v>45812</v>
      </c>
      <c r="B21" s="154" t="s">
        <v>65</v>
      </c>
      <c r="C21" s="90">
        <v>394.4</v>
      </c>
      <c r="D21" s="91"/>
      <c r="E21" s="82"/>
      <c r="F21" s="158"/>
      <c r="G21" s="159"/>
      <c r="H21" s="160"/>
      <c r="I21" s="161"/>
      <c r="K21" s="157">
        <v>103</v>
      </c>
      <c r="L21" s="218"/>
    </row>
    <row r="22" spans="1:12" s="157" customFormat="1" ht="42.75" customHeight="1" x14ac:dyDescent="0.25">
      <c r="A22" s="155">
        <v>45812</v>
      </c>
      <c r="B22" s="154" t="s">
        <v>66</v>
      </c>
      <c r="C22" s="90">
        <v>498.8</v>
      </c>
      <c r="D22" s="91"/>
      <c r="E22" s="82"/>
      <c r="F22" s="158"/>
      <c r="G22" s="159"/>
      <c r="H22" s="160"/>
      <c r="I22" s="161"/>
      <c r="K22" s="157">
        <v>103</v>
      </c>
      <c r="L22" s="218"/>
    </row>
    <row r="23" spans="1:12" s="157" customFormat="1" ht="42.75" customHeight="1" x14ac:dyDescent="0.25">
      <c r="A23" s="155">
        <v>45813</v>
      </c>
      <c r="B23" s="154" t="s">
        <v>67</v>
      </c>
      <c r="C23" s="90">
        <v>1505</v>
      </c>
      <c r="D23" s="91"/>
      <c r="E23" s="82"/>
      <c r="F23" s="158"/>
      <c r="G23" s="159"/>
      <c r="H23" s="160"/>
      <c r="I23" s="161"/>
      <c r="K23" s="157">
        <v>104</v>
      </c>
      <c r="L23" s="218"/>
    </row>
    <row r="24" spans="1:12" s="157" customFormat="1" ht="23.25" customHeight="1" x14ac:dyDescent="0.25">
      <c r="A24" s="155">
        <v>45813</v>
      </c>
      <c r="B24" s="154" t="s">
        <v>156</v>
      </c>
      <c r="C24" s="90"/>
      <c r="D24" s="164">
        <v>16936</v>
      </c>
      <c r="E24" s="82"/>
      <c r="F24" s="169">
        <v>371</v>
      </c>
      <c r="G24" s="170">
        <v>4448</v>
      </c>
      <c r="H24" s="171" t="s">
        <v>75</v>
      </c>
      <c r="I24" s="172" t="s">
        <v>37</v>
      </c>
      <c r="J24" s="157">
        <v>103</v>
      </c>
      <c r="L24" s="218"/>
    </row>
    <row r="25" spans="1:12" s="157" customFormat="1" ht="42.75" customHeight="1" x14ac:dyDescent="0.25">
      <c r="A25" s="155">
        <v>45813</v>
      </c>
      <c r="B25" s="154" t="s">
        <v>329</v>
      </c>
      <c r="C25" s="225">
        <v>974.6</v>
      </c>
      <c r="D25" s="226"/>
      <c r="E25" s="225"/>
      <c r="F25" s="227"/>
      <c r="G25" s="228"/>
      <c r="H25" s="229"/>
      <c r="I25" s="230"/>
      <c r="J25" s="231"/>
      <c r="K25" s="231" t="s">
        <v>328</v>
      </c>
      <c r="L25" s="218"/>
    </row>
    <row r="26" spans="1:12" s="157" customFormat="1" ht="24" customHeight="1" x14ac:dyDescent="0.25">
      <c r="A26" s="155">
        <v>45813</v>
      </c>
      <c r="B26" s="154" t="s">
        <v>166</v>
      </c>
      <c r="C26" s="90"/>
      <c r="D26" s="164">
        <v>50112</v>
      </c>
      <c r="E26" s="82"/>
      <c r="F26" s="169">
        <v>266</v>
      </c>
      <c r="G26" s="170">
        <v>4449</v>
      </c>
      <c r="H26" s="171" t="s">
        <v>76</v>
      </c>
      <c r="I26" s="172" t="s">
        <v>54</v>
      </c>
      <c r="J26" s="157">
        <v>103</v>
      </c>
      <c r="L26" s="218"/>
    </row>
    <row r="27" spans="1:12" s="157" customFormat="1" ht="42.75" customHeight="1" x14ac:dyDescent="0.25">
      <c r="A27" s="155">
        <v>45813</v>
      </c>
      <c r="B27" s="154" t="s">
        <v>278</v>
      </c>
      <c r="C27" s="90">
        <v>65500</v>
      </c>
      <c r="D27" s="91"/>
      <c r="E27" s="82"/>
      <c r="F27" s="158"/>
      <c r="G27" s="159"/>
      <c r="H27" s="160"/>
      <c r="I27" s="161"/>
      <c r="K27" s="157">
        <v>104</v>
      </c>
      <c r="L27" s="218"/>
    </row>
    <row r="28" spans="1:12" s="157" customFormat="1" ht="42.75" customHeight="1" x14ac:dyDescent="0.25">
      <c r="A28" s="155">
        <v>45813</v>
      </c>
      <c r="B28" s="154" t="s">
        <v>68</v>
      </c>
      <c r="C28" s="90"/>
      <c r="D28" s="91">
        <v>65500</v>
      </c>
      <c r="E28" s="82"/>
      <c r="F28" s="158"/>
      <c r="G28" s="159"/>
      <c r="H28" s="160"/>
      <c r="I28" s="161"/>
      <c r="J28" s="157">
        <v>103</v>
      </c>
      <c r="L28" s="218"/>
    </row>
    <row r="29" spans="1:12" s="157" customFormat="1" ht="42.75" customHeight="1" x14ac:dyDescent="0.25">
      <c r="A29" s="155">
        <v>45813</v>
      </c>
      <c r="B29" s="154" t="s">
        <v>69</v>
      </c>
      <c r="C29" s="90">
        <v>15000</v>
      </c>
      <c r="D29" s="91"/>
      <c r="E29" s="82"/>
      <c r="F29" s="158"/>
      <c r="G29" s="159"/>
      <c r="H29" s="160"/>
      <c r="I29" s="161"/>
      <c r="K29" s="157">
        <v>104</v>
      </c>
      <c r="L29" s="218"/>
    </row>
    <row r="30" spans="1:12" s="157" customFormat="1" ht="42.75" customHeight="1" x14ac:dyDescent="0.25">
      <c r="A30" s="155">
        <v>45814</v>
      </c>
      <c r="B30" s="190" t="s">
        <v>70</v>
      </c>
      <c r="C30" s="191">
        <v>810</v>
      </c>
      <c r="D30" s="192"/>
      <c r="E30" s="191"/>
      <c r="F30" s="193"/>
      <c r="G30" s="194"/>
      <c r="H30" s="195"/>
      <c r="I30" s="196"/>
      <c r="J30" s="197"/>
      <c r="K30" s="197">
        <v>105</v>
      </c>
      <c r="L30" s="220" t="s">
        <v>330</v>
      </c>
    </row>
    <row r="31" spans="1:12" s="157" customFormat="1" ht="42.75" customHeight="1" x14ac:dyDescent="0.25">
      <c r="A31" s="155">
        <v>45814</v>
      </c>
      <c r="B31" s="154" t="s">
        <v>71</v>
      </c>
      <c r="C31" s="90">
        <v>5380.08</v>
      </c>
      <c r="D31" s="91"/>
      <c r="E31" s="82"/>
      <c r="F31" s="158"/>
      <c r="G31" s="159"/>
      <c r="H31" s="160"/>
      <c r="I31" s="161"/>
      <c r="K31" s="157">
        <v>105</v>
      </c>
      <c r="L31" s="218"/>
    </row>
    <row r="32" spans="1:12" s="157" customFormat="1" ht="42.75" customHeight="1" x14ac:dyDescent="0.25">
      <c r="A32" s="155">
        <v>45814</v>
      </c>
      <c r="B32" s="154" t="s">
        <v>72</v>
      </c>
      <c r="C32" s="90">
        <v>420</v>
      </c>
      <c r="D32" s="91"/>
      <c r="E32" s="82"/>
      <c r="F32" s="158"/>
      <c r="G32" s="159"/>
      <c r="H32" s="160"/>
      <c r="I32" s="161"/>
      <c r="K32" s="157">
        <v>105</v>
      </c>
      <c r="L32" s="218"/>
    </row>
    <row r="33" spans="1:12" s="157" customFormat="1" ht="24.75" customHeight="1" x14ac:dyDescent="0.25">
      <c r="A33" s="155">
        <v>45814</v>
      </c>
      <c r="B33" s="154" t="s">
        <v>167</v>
      </c>
      <c r="C33" s="90"/>
      <c r="D33" s="164">
        <v>9512</v>
      </c>
      <c r="E33" s="82"/>
      <c r="F33" s="169">
        <v>103</v>
      </c>
      <c r="G33" s="170">
        <v>4450</v>
      </c>
      <c r="H33" s="171" t="s">
        <v>77</v>
      </c>
      <c r="I33" s="172" t="s">
        <v>37</v>
      </c>
      <c r="J33" s="157">
        <v>104</v>
      </c>
      <c r="L33" s="218"/>
    </row>
    <row r="34" spans="1:12" s="157" customFormat="1" ht="23.25" customHeight="1" x14ac:dyDescent="0.25">
      <c r="A34" s="155">
        <v>45814</v>
      </c>
      <c r="B34" s="154" t="s">
        <v>168</v>
      </c>
      <c r="C34" s="90"/>
      <c r="D34" s="164">
        <v>4408</v>
      </c>
      <c r="E34" s="82"/>
      <c r="F34" s="169">
        <v>88</v>
      </c>
      <c r="G34" s="170">
        <v>4451</v>
      </c>
      <c r="H34" s="171" t="s">
        <v>78</v>
      </c>
      <c r="I34" s="172" t="s">
        <v>37</v>
      </c>
      <c r="J34" s="157">
        <v>104</v>
      </c>
      <c r="L34" s="218"/>
    </row>
    <row r="35" spans="1:12" s="157" customFormat="1" ht="42.75" customHeight="1" x14ac:dyDescent="0.25">
      <c r="A35" s="155">
        <v>45814</v>
      </c>
      <c r="B35" s="154" t="s">
        <v>73</v>
      </c>
      <c r="C35" s="90">
        <v>65500</v>
      </c>
      <c r="D35" s="91"/>
      <c r="E35" s="82"/>
      <c r="F35" s="158"/>
      <c r="G35" s="159"/>
      <c r="H35" s="160"/>
      <c r="I35" s="161"/>
      <c r="K35" s="157">
        <v>105</v>
      </c>
      <c r="L35" s="218"/>
    </row>
    <row r="36" spans="1:12" s="157" customFormat="1" ht="42.75" customHeight="1" x14ac:dyDescent="0.25">
      <c r="A36" s="155">
        <v>45814</v>
      </c>
      <c r="B36" s="154" t="s">
        <v>74</v>
      </c>
      <c r="C36" s="225">
        <v>646.20000000000005</v>
      </c>
      <c r="D36" s="226"/>
      <c r="E36" s="225"/>
      <c r="F36" s="227"/>
      <c r="G36" s="228"/>
      <c r="H36" s="229"/>
      <c r="I36" s="230"/>
      <c r="J36" s="231"/>
      <c r="K36" s="231"/>
      <c r="L36" s="218"/>
    </row>
    <row r="37" spans="1:12" s="157" customFormat="1" ht="42.75" customHeight="1" x14ac:dyDescent="0.25">
      <c r="A37" s="155">
        <v>45814</v>
      </c>
      <c r="B37" s="154" t="s">
        <v>98</v>
      </c>
      <c r="C37" s="90">
        <v>1446.52</v>
      </c>
      <c r="D37" s="91"/>
      <c r="E37" s="82"/>
      <c r="F37" s="158"/>
      <c r="G37" s="159"/>
      <c r="H37" s="160"/>
      <c r="I37" s="161"/>
      <c r="K37" s="157">
        <v>105</v>
      </c>
      <c r="L37" s="218"/>
    </row>
    <row r="38" spans="1:12" s="157" customFormat="1" ht="42.75" customHeight="1" x14ac:dyDescent="0.25">
      <c r="A38" s="155">
        <v>45814</v>
      </c>
      <c r="B38" s="154" t="s">
        <v>99</v>
      </c>
      <c r="C38" s="90">
        <v>11742.74</v>
      </c>
      <c r="D38" s="91"/>
      <c r="E38" s="82"/>
      <c r="F38" s="158"/>
      <c r="G38" s="159"/>
      <c r="H38" s="160"/>
      <c r="I38" s="161"/>
      <c r="K38" s="157">
        <v>105</v>
      </c>
      <c r="L38" s="218"/>
    </row>
    <row r="39" spans="1:12" s="157" customFormat="1" ht="42.75" customHeight="1" x14ac:dyDescent="0.25">
      <c r="A39" s="155">
        <v>45814</v>
      </c>
      <c r="B39" s="154" t="s">
        <v>100</v>
      </c>
      <c r="C39" s="90">
        <v>32271.78</v>
      </c>
      <c r="D39" s="91"/>
      <c r="E39" s="82"/>
      <c r="F39" s="158"/>
      <c r="G39" s="159"/>
      <c r="H39" s="160"/>
      <c r="I39" s="161"/>
      <c r="K39" s="157">
        <v>105</v>
      </c>
      <c r="L39" s="218"/>
    </row>
    <row r="40" spans="1:12" s="157" customFormat="1" ht="42.75" customHeight="1" x14ac:dyDescent="0.25">
      <c r="A40" s="155">
        <v>45815</v>
      </c>
      <c r="B40" s="154" t="s">
        <v>101</v>
      </c>
      <c r="C40" s="90">
        <v>5842.68</v>
      </c>
      <c r="D40" s="91"/>
      <c r="E40" s="82"/>
      <c r="F40" s="158"/>
      <c r="G40" s="159"/>
      <c r="H40" s="160"/>
      <c r="I40" s="161"/>
      <c r="K40" s="157">
        <v>106</v>
      </c>
      <c r="L40" s="218"/>
    </row>
    <row r="41" spans="1:12" s="157" customFormat="1" ht="42.75" customHeight="1" x14ac:dyDescent="0.25">
      <c r="A41" s="155">
        <v>45816</v>
      </c>
      <c r="B41" s="154" t="s">
        <v>102</v>
      </c>
      <c r="C41" s="90">
        <v>8978.4</v>
      </c>
      <c r="D41" s="91"/>
      <c r="E41" s="82"/>
      <c r="F41" s="158"/>
      <c r="G41" s="159"/>
      <c r="H41" s="160"/>
      <c r="I41" s="161"/>
      <c r="K41" s="157">
        <v>107</v>
      </c>
      <c r="L41" s="218"/>
    </row>
    <row r="42" spans="1:12" s="157" customFormat="1" ht="42.75" customHeight="1" x14ac:dyDescent="0.25">
      <c r="A42" s="155">
        <v>45816</v>
      </c>
      <c r="B42" s="154" t="s">
        <v>103</v>
      </c>
      <c r="C42" s="90">
        <v>1456.37</v>
      </c>
      <c r="D42" s="91"/>
      <c r="E42" s="82"/>
      <c r="F42" s="158"/>
      <c r="G42" s="159"/>
      <c r="H42" s="160"/>
      <c r="I42" s="161"/>
      <c r="K42" s="157">
        <v>107</v>
      </c>
      <c r="L42" s="218"/>
    </row>
    <row r="43" spans="1:12" s="157" customFormat="1" ht="42.75" customHeight="1" x14ac:dyDescent="0.25">
      <c r="A43" s="155">
        <v>45817</v>
      </c>
      <c r="B43" s="154" t="s">
        <v>104</v>
      </c>
      <c r="C43" s="225">
        <v>358.2</v>
      </c>
      <c r="D43" s="226"/>
      <c r="E43" s="225"/>
      <c r="F43" s="227"/>
      <c r="G43" s="228"/>
      <c r="H43" s="229"/>
      <c r="I43" s="230"/>
      <c r="J43" s="231"/>
      <c r="K43" s="231"/>
      <c r="L43" s="218"/>
    </row>
    <row r="44" spans="1:12" s="157" customFormat="1" ht="42.75" customHeight="1" x14ac:dyDescent="0.25">
      <c r="A44" s="155">
        <v>45817</v>
      </c>
      <c r="B44" s="154" t="s">
        <v>105</v>
      </c>
      <c r="C44" s="90"/>
      <c r="D44" s="91">
        <v>20523.689999999999</v>
      </c>
      <c r="E44" s="90"/>
      <c r="F44" s="158"/>
      <c r="G44" s="159"/>
      <c r="H44" s="160"/>
      <c r="I44" s="161" t="s">
        <v>37</v>
      </c>
      <c r="J44" s="157">
        <v>105</v>
      </c>
      <c r="L44" s="218"/>
    </row>
    <row r="45" spans="1:12" s="157" customFormat="1" ht="42.75" customHeight="1" x14ac:dyDescent="0.25">
      <c r="A45" s="155">
        <v>45817</v>
      </c>
      <c r="B45" s="154" t="s">
        <v>106</v>
      </c>
      <c r="C45" s="90">
        <v>8792.7999999999993</v>
      </c>
      <c r="D45" s="91"/>
      <c r="E45" s="82"/>
      <c r="F45" s="158"/>
      <c r="G45" s="159"/>
      <c r="H45" s="160"/>
      <c r="I45" s="161"/>
      <c r="K45" s="157">
        <v>108</v>
      </c>
      <c r="L45" s="218"/>
    </row>
    <row r="46" spans="1:12" s="157" customFormat="1" ht="42.75" customHeight="1" x14ac:dyDescent="0.25">
      <c r="A46" s="155">
        <v>45817</v>
      </c>
      <c r="B46" s="154" t="s">
        <v>107</v>
      </c>
      <c r="C46" s="90">
        <v>4222.63</v>
      </c>
      <c r="D46" s="91"/>
      <c r="E46" s="82"/>
      <c r="F46" s="158"/>
      <c r="G46" s="159"/>
      <c r="H46" s="160"/>
      <c r="I46" s="161"/>
      <c r="K46" s="157">
        <v>108</v>
      </c>
      <c r="L46" s="218"/>
    </row>
    <row r="47" spans="1:12" s="157" customFormat="1" ht="42.75" customHeight="1" x14ac:dyDescent="0.25">
      <c r="A47" s="155">
        <v>45817</v>
      </c>
      <c r="B47" s="154" t="s">
        <v>108</v>
      </c>
      <c r="C47" s="90">
        <v>20000</v>
      </c>
      <c r="D47" s="91"/>
      <c r="E47" s="82"/>
      <c r="F47" s="158"/>
      <c r="G47" s="159"/>
      <c r="H47" s="160"/>
      <c r="I47" s="161"/>
      <c r="K47" s="157">
        <v>108</v>
      </c>
      <c r="L47" s="218"/>
    </row>
    <row r="48" spans="1:12" s="157" customFormat="1" ht="25.5" customHeight="1" x14ac:dyDescent="0.25">
      <c r="A48" s="155">
        <v>45818</v>
      </c>
      <c r="B48" s="154" t="s">
        <v>165</v>
      </c>
      <c r="C48" s="90"/>
      <c r="D48" s="164">
        <v>16240</v>
      </c>
      <c r="E48" s="82"/>
      <c r="F48" s="169">
        <v>443</v>
      </c>
      <c r="G48" s="170">
        <v>4458</v>
      </c>
      <c r="H48" s="171" t="s">
        <v>117</v>
      </c>
      <c r="I48" s="172" t="s">
        <v>37</v>
      </c>
      <c r="J48" s="157">
        <v>106</v>
      </c>
      <c r="L48" s="218"/>
    </row>
    <row r="49" spans="1:12" s="157" customFormat="1" ht="27.75" customHeight="1" x14ac:dyDescent="0.25">
      <c r="A49" s="155">
        <v>45818</v>
      </c>
      <c r="B49" s="154" t="s">
        <v>169</v>
      </c>
      <c r="C49" s="90"/>
      <c r="D49" s="164">
        <v>31286.65</v>
      </c>
      <c r="E49" s="82"/>
      <c r="F49" s="169">
        <v>338</v>
      </c>
      <c r="G49" s="170">
        <v>4469</v>
      </c>
      <c r="H49" s="171" t="s">
        <v>118</v>
      </c>
      <c r="I49" s="172" t="s">
        <v>37</v>
      </c>
      <c r="J49" s="168">
        <v>106</v>
      </c>
      <c r="L49" s="218"/>
    </row>
    <row r="50" spans="1:12" s="157" customFormat="1" ht="42.75" customHeight="1" x14ac:dyDescent="0.25">
      <c r="A50" s="155">
        <v>45818</v>
      </c>
      <c r="B50" s="154" t="s">
        <v>110</v>
      </c>
      <c r="C50" s="90">
        <v>18000</v>
      </c>
      <c r="D50" s="91"/>
      <c r="E50" s="82"/>
      <c r="F50" s="158"/>
      <c r="G50" s="159"/>
      <c r="H50" s="160"/>
      <c r="I50" s="161"/>
      <c r="K50" s="157">
        <v>109</v>
      </c>
      <c r="L50" s="218"/>
    </row>
    <row r="51" spans="1:12" s="157" customFormat="1" ht="42.75" customHeight="1" x14ac:dyDescent="0.25">
      <c r="A51" s="155">
        <v>45819</v>
      </c>
      <c r="B51" s="154" t="s">
        <v>111</v>
      </c>
      <c r="C51" s="90">
        <v>464</v>
      </c>
      <c r="D51" s="91"/>
      <c r="E51" s="82"/>
      <c r="F51" s="158"/>
      <c r="G51" s="159"/>
      <c r="H51" s="160"/>
      <c r="I51" s="161"/>
      <c r="K51" s="157">
        <v>110</v>
      </c>
      <c r="L51" s="218"/>
    </row>
    <row r="52" spans="1:12" s="157" customFormat="1" ht="42.75" customHeight="1" x14ac:dyDescent="0.25">
      <c r="A52" s="155">
        <v>45819</v>
      </c>
      <c r="B52" s="154" t="s">
        <v>112</v>
      </c>
      <c r="C52" s="90">
        <v>147958.26</v>
      </c>
      <c r="D52" s="91"/>
      <c r="E52" s="82"/>
      <c r="F52" s="158"/>
      <c r="G52" s="159"/>
      <c r="H52" s="160"/>
      <c r="I52" s="161"/>
      <c r="K52" s="157">
        <v>110</v>
      </c>
      <c r="L52" s="218"/>
    </row>
    <row r="53" spans="1:12" s="157" customFormat="1" ht="42.75" customHeight="1" x14ac:dyDescent="0.25">
      <c r="A53" s="155">
        <v>45819</v>
      </c>
      <c r="B53" s="154" t="s">
        <v>113</v>
      </c>
      <c r="C53" s="90">
        <v>9300</v>
      </c>
      <c r="D53" s="91"/>
      <c r="E53" s="82"/>
      <c r="F53" s="158"/>
      <c r="G53" s="159"/>
      <c r="H53" s="160"/>
      <c r="I53" s="161"/>
      <c r="K53" s="157">
        <v>110</v>
      </c>
      <c r="L53" s="218"/>
    </row>
    <row r="54" spans="1:12" s="157" customFormat="1" ht="42.75" customHeight="1" x14ac:dyDescent="0.25">
      <c r="A54" s="155">
        <v>45819</v>
      </c>
      <c r="B54" s="154" t="s">
        <v>120</v>
      </c>
      <c r="C54" s="90">
        <v>15000</v>
      </c>
      <c r="D54" s="91"/>
      <c r="E54" s="82"/>
      <c r="F54" s="158"/>
      <c r="G54" s="159"/>
      <c r="H54" s="160"/>
      <c r="I54" s="161"/>
      <c r="K54" s="157">
        <v>110</v>
      </c>
      <c r="L54" s="218"/>
    </row>
    <row r="55" spans="1:12" s="157" customFormat="1" ht="28.5" customHeight="1" x14ac:dyDescent="0.25">
      <c r="A55" s="155">
        <v>45820</v>
      </c>
      <c r="B55" s="154" t="s">
        <v>170</v>
      </c>
      <c r="C55" s="90"/>
      <c r="D55" s="164">
        <v>34800</v>
      </c>
      <c r="E55" s="82"/>
      <c r="F55" s="169">
        <v>51</v>
      </c>
      <c r="G55" s="170">
        <v>4461</v>
      </c>
      <c r="H55" s="171" t="s">
        <v>121</v>
      </c>
      <c r="I55" s="172" t="s">
        <v>37</v>
      </c>
      <c r="J55" s="157">
        <v>107</v>
      </c>
      <c r="L55" s="218"/>
    </row>
    <row r="56" spans="1:12" s="157" customFormat="1" ht="28.5" customHeight="1" x14ac:dyDescent="0.25">
      <c r="A56" s="155">
        <v>45820</v>
      </c>
      <c r="B56" s="154" t="s">
        <v>171</v>
      </c>
      <c r="C56" s="90"/>
      <c r="D56" s="164">
        <v>149426.56</v>
      </c>
      <c r="E56" s="82"/>
      <c r="F56" s="169">
        <v>1</v>
      </c>
      <c r="G56" s="170">
        <v>4462</v>
      </c>
      <c r="H56" s="171" t="s">
        <v>122</v>
      </c>
      <c r="I56" s="172" t="s">
        <v>37</v>
      </c>
      <c r="J56" s="157">
        <v>107</v>
      </c>
      <c r="L56" s="218"/>
    </row>
    <row r="57" spans="1:12" s="157" customFormat="1" ht="28.5" customHeight="1" x14ac:dyDescent="0.25">
      <c r="A57" s="155">
        <v>45820</v>
      </c>
      <c r="B57" s="154" t="s">
        <v>172</v>
      </c>
      <c r="C57" s="90"/>
      <c r="D57" s="164">
        <v>19024</v>
      </c>
      <c r="E57" s="82"/>
      <c r="F57" s="169">
        <v>384</v>
      </c>
      <c r="G57" s="170">
        <v>4463</v>
      </c>
      <c r="H57" s="171" t="s">
        <v>123</v>
      </c>
      <c r="I57" s="172" t="s">
        <v>54</v>
      </c>
      <c r="J57" s="157">
        <v>107</v>
      </c>
      <c r="L57" s="218"/>
    </row>
    <row r="58" spans="1:12" s="157" customFormat="1" ht="28.5" customHeight="1" x14ac:dyDescent="0.25">
      <c r="A58" s="155">
        <v>45820</v>
      </c>
      <c r="B58" s="154" t="s">
        <v>173</v>
      </c>
      <c r="C58" s="90"/>
      <c r="D58" s="164">
        <v>41296</v>
      </c>
      <c r="E58" s="82"/>
      <c r="F58" s="169">
        <v>246</v>
      </c>
      <c r="G58" s="170">
        <v>4464</v>
      </c>
      <c r="H58" s="171" t="s">
        <v>133</v>
      </c>
      <c r="I58" s="172" t="s">
        <v>54</v>
      </c>
      <c r="J58" s="157">
        <v>107</v>
      </c>
      <c r="L58" s="218"/>
    </row>
    <row r="59" spans="1:12" s="157" customFormat="1" ht="28.5" customHeight="1" x14ac:dyDescent="0.25">
      <c r="A59" s="155">
        <v>45820</v>
      </c>
      <c r="B59" s="154" t="s">
        <v>156</v>
      </c>
      <c r="C59" s="90"/>
      <c r="D59" s="164">
        <v>21170</v>
      </c>
      <c r="E59" s="82"/>
      <c r="F59" s="169">
        <v>371</v>
      </c>
      <c r="G59" s="170">
        <v>4465</v>
      </c>
      <c r="H59" s="171" t="s">
        <v>131</v>
      </c>
      <c r="I59" s="172" t="s">
        <v>37</v>
      </c>
      <c r="J59" s="157">
        <v>107</v>
      </c>
      <c r="L59" s="218"/>
    </row>
    <row r="60" spans="1:12" s="157" customFormat="1" ht="40.5" customHeight="1" x14ac:dyDescent="0.25">
      <c r="A60" s="155">
        <v>45820</v>
      </c>
      <c r="B60" s="154" t="s">
        <v>124</v>
      </c>
      <c r="C60" s="90">
        <v>68822.09</v>
      </c>
      <c r="D60" s="91"/>
      <c r="E60" s="82"/>
      <c r="F60" s="158"/>
      <c r="G60" s="159"/>
      <c r="H60" s="160"/>
      <c r="I60" s="161"/>
      <c r="K60" s="157">
        <v>111</v>
      </c>
      <c r="L60" s="218"/>
    </row>
    <row r="61" spans="1:12" s="157" customFormat="1" ht="0.75" customHeight="1" x14ac:dyDescent="0.25">
      <c r="A61" s="155">
        <v>45820</v>
      </c>
      <c r="B61" s="154" t="s">
        <v>125</v>
      </c>
      <c r="C61" s="90">
        <v>1.2</v>
      </c>
      <c r="D61" s="91"/>
      <c r="E61" s="82"/>
      <c r="F61" s="158"/>
      <c r="G61" s="159"/>
      <c r="H61" s="160"/>
      <c r="I61" s="161"/>
      <c r="L61" s="218"/>
    </row>
    <row r="62" spans="1:12" s="157" customFormat="1" ht="29.25" customHeight="1" x14ac:dyDescent="0.25">
      <c r="A62" s="155">
        <v>45821</v>
      </c>
      <c r="B62" s="154" t="s">
        <v>167</v>
      </c>
      <c r="C62" s="90"/>
      <c r="D62" s="164">
        <v>14268</v>
      </c>
      <c r="E62" s="82"/>
      <c r="F62" s="169">
        <v>103</v>
      </c>
      <c r="G62" s="170">
        <v>4466</v>
      </c>
      <c r="H62" s="171" t="s">
        <v>132</v>
      </c>
      <c r="I62" s="172" t="s">
        <v>37</v>
      </c>
      <c r="J62" s="157">
        <v>108</v>
      </c>
      <c r="L62" s="219"/>
    </row>
    <row r="63" spans="1:12" s="157" customFormat="1" ht="42.75" customHeight="1" x14ac:dyDescent="0.25">
      <c r="A63" s="155">
        <v>45821</v>
      </c>
      <c r="B63" s="154" t="s">
        <v>126</v>
      </c>
      <c r="C63" s="90">
        <v>1362.09</v>
      </c>
      <c r="D63" s="91"/>
      <c r="E63" s="82"/>
      <c r="F63" s="158"/>
      <c r="G63" s="159"/>
      <c r="H63" s="160"/>
      <c r="I63" s="161"/>
      <c r="K63" s="157">
        <v>112</v>
      </c>
      <c r="L63" s="218"/>
    </row>
    <row r="64" spans="1:12" s="157" customFormat="1" ht="42.75" customHeight="1" x14ac:dyDescent="0.25">
      <c r="A64" s="155">
        <v>45821</v>
      </c>
      <c r="B64" s="154" t="s">
        <v>127</v>
      </c>
      <c r="C64" s="90">
        <v>594</v>
      </c>
      <c r="D64" s="91"/>
      <c r="E64" s="82"/>
      <c r="F64" s="158"/>
      <c r="G64" s="159"/>
      <c r="H64" s="160"/>
      <c r="I64" s="161"/>
      <c r="K64" s="157">
        <v>112</v>
      </c>
      <c r="L64" s="218"/>
    </row>
    <row r="65" spans="1:12" s="157" customFormat="1" ht="42.75" customHeight="1" x14ac:dyDescent="0.25">
      <c r="A65" s="155">
        <v>45821</v>
      </c>
      <c r="B65" s="154" t="s">
        <v>128</v>
      </c>
      <c r="C65" s="90">
        <v>3748.25</v>
      </c>
      <c r="D65" s="91"/>
      <c r="E65" s="82"/>
      <c r="F65" s="158"/>
      <c r="G65" s="159"/>
      <c r="H65" s="160"/>
      <c r="I65" s="161"/>
      <c r="K65" s="157">
        <v>112</v>
      </c>
      <c r="L65" s="218"/>
    </row>
    <row r="66" spans="1:12" s="157" customFormat="1" ht="42.75" customHeight="1" x14ac:dyDescent="0.25">
      <c r="A66" s="155">
        <v>45821</v>
      </c>
      <c r="B66" s="154" t="s">
        <v>129</v>
      </c>
      <c r="C66" s="90">
        <v>3238.07</v>
      </c>
      <c r="D66" s="91"/>
      <c r="E66" s="82"/>
      <c r="F66" s="158"/>
      <c r="G66" s="159"/>
      <c r="H66" s="160"/>
      <c r="I66" s="161"/>
      <c r="K66" s="157">
        <v>112</v>
      </c>
      <c r="L66" s="218"/>
    </row>
    <row r="67" spans="1:12" s="157" customFormat="1" ht="42.75" customHeight="1" x14ac:dyDescent="0.25">
      <c r="A67" s="155">
        <v>45821</v>
      </c>
      <c r="B67" s="154" t="s">
        <v>130</v>
      </c>
      <c r="C67" s="90">
        <v>194000</v>
      </c>
      <c r="D67" s="91"/>
      <c r="E67" s="82"/>
      <c r="F67" s="158"/>
      <c r="G67" s="159"/>
      <c r="H67" s="160"/>
      <c r="I67" s="161"/>
      <c r="K67" s="157">
        <v>112</v>
      </c>
      <c r="L67" s="218"/>
    </row>
    <row r="68" spans="1:12" s="157" customFormat="1" ht="42.75" customHeight="1" x14ac:dyDescent="0.25">
      <c r="A68" s="155">
        <v>45821</v>
      </c>
      <c r="B68" s="154" t="s">
        <v>139</v>
      </c>
      <c r="C68" s="90">
        <v>25000</v>
      </c>
      <c r="D68" s="91"/>
      <c r="E68" s="82"/>
      <c r="F68" s="158"/>
      <c r="G68" s="159"/>
      <c r="H68" s="160"/>
      <c r="I68" s="161"/>
      <c r="K68" s="157">
        <v>112</v>
      </c>
      <c r="L68" s="218"/>
    </row>
    <row r="69" spans="1:12" s="157" customFormat="1" ht="42.75" customHeight="1" x14ac:dyDescent="0.25">
      <c r="A69" s="155">
        <v>45822</v>
      </c>
      <c r="B69" s="154" t="s">
        <v>140</v>
      </c>
      <c r="C69" s="90">
        <v>1350</v>
      </c>
      <c r="D69" s="91"/>
      <c r="E69" s="82"/>
      <c r="F69" s="158"/>
      <c r="G69" s="159"/>
      <c r="H69" s="160"/>
      <c r="I69" s="161"/>
      <c r="K69" s="157">
        <v>113</v>
      </c>
      <c r="L69" s="218"/>
    </row>
    <row r="70" spans="1:12" s="157" customFormat="1" ht="42.75" customHeight="1" x14ac:dyDescent="0.25">
      <c r="A70" s="155">
        <v>45822</v>
      </c>
      <c r="B70" s="154" t="s">
        <v>141</v>
      </c>
      <c r="C70" s="90">
        <v>6960</v>
      </c>
      <c r="D70" s="91"/>
      <c r="E70" s="82"/>
      <c r="F70" s="158"/>
      <c r="G70" s="159"/>
      <c r="H70" s="160"/>
      <c r="I70" s="161"/>
      <c r="K70" s="157">
        <v>113</v>
      </c>
      <c r="L70" s="218"/>
    </row>
    <row r="71" spans="1:12" s="157" customFormat="1" ht="42.75" customHeight="1" x14ac:dyDescent="0.25">
      <c r="A71" s="155">
        <v>45822</v>
      </c>
      <c r="B71" s="154" t="s">
        <v>142</v>
      </c>
      <c r="C71" s="90">
        <v>11742.74</v>
      </c>
      <c r="D71" s="91"/>
      <c r="E71" s="82"/>
      <c r="F71" s="158"/>
      <c r="G71" s="159"/>
      <c r="H71" s="160"/>
      <c r="I71" s="161"/>
      <c r="K71" s="157">
        <v>113</v>
      </c>
      <c r="L71" s="218"/>
    </row>
    <row r="72" spans="1:12" s="157" customFormat="1" ht="42.75" customHeight="1" x14ac:dyDescent="0.25">
      <c r="A72" s="155">
        <v>45823</v>
      </c>
      <c r="B72" s="154" t="s">
        <v>143</v>
      </c>
      <c r="C72" s="90">
        <v>1631.98</v>
      </c>
      <c r="D72" s="91"/>
      <c r="E72" s="82"/>
      <c r="F72" s="158"/>
      <c r="G72" s="159"/>
      <c r="H72" s="160"/>
      <c r="I72" s="161"/>
      <c r="K72" s="157">
        <v>114</v>
      </c>
      <c r="L72" s="218"/>
    </row>
    <row r="73" spans="1:12" s="157" customFormat="1" ht="42.75" customHeight="1" x14ac:dyDescent="0.25">
      <c r="A73" s="155">
        <v>45823</v>
      </c>
      <c r="B73" s="154" t="s">
        <v>144</v>
      </c>
      <c r="C73" s="90">
        <v>3161.6</v>
      </c>
      <c r="D73" s="91"/>
      <c r="E73" s="82"/>
      <c r="F73" s="158"/>
      <c r="G73" s="159"/>
      <c r="H73" s="160"/>
      <c r="I73" s="161"/>
      <c r="K73" s="157">
        <v>114</v>
      </c>
      <c r="L73" s="218"/>
    </row>
    <row r="74" spans="1:12" s="157" customFormat="1" ht="42.75" customHeight="1" x14ac:dyDescent="0.25">
      <c r="A74" s="155">
        <v>45824</v>
      </c>
      <c r="B74" s="154" t="s">
        <v>145</v>
      </c>
      <c r="C74" s="225">
        <v>780.6</v>
      </c>
      <c r="D74" s="226"/>
      <c r="E74" s="225"/>
      <c r="F74" s="227"/>
      <c r="G74" s="228"/>
      <c r="H74" s="229"/>
      <c r="I74" s="230"/>
      <c r="J74" s="231"/>
      <c r="K74" s="231"/>
      <c r="L74" s="218"/>
    </row>
    <row r="75" spans="1:12" s="157" customFormat="1" ht="42.75" customHeight="1" x14ac:dyDescent="0.25">
      <c r="A75" s="155">
        <v>45824</v>
      </c>
      <c r="B75" s="154" t="s">
        <v>146</v>
      </c>
      <c r="C75" s="90">
        <v>9149.0400000000009</v>
      </c>
      <c r="D75" s="91"/>
      <c r="E75" s="82"/>
      <c r="F75" s="158"/>
      <c r="G75" s="159"/>
      <c r="H75" s="160"/>
      <c r="I75" s="161"/>
      <c r="K75" s="157">
        <v>115</v>
      </c>
      <c r="L75" s="218"/>
    </row>
    <row r="76" spans="1:12" s="157" customFormat="1" ht="42.75" customHeight="1" x14ac:dyDescent="0.25">
      <c r="A76" s="155">
        <v>45824</v>
      </c>
      <c r="B76" s="154" t="s">
        <v>147</v>
      </c>
      <c r="C76" s="90"/>
      <c r="D76" s="189">
        <v>100000</v>
      </c>
      <c r="E76" s="82"/>
      <c r="F76" s="158"/>
      <c r="G76" s="159"/>
      <c r="H76" s="160"/>
      <c r="I76" s="161"/>
      <c r="L76" s="218"/>
    </row>
    <row r="77" spans="1:12" s="157" customFormat="1" ht="42.75" customHeight="1" x14ac:dyDescent="0.25">
      <c r="A77" s="155">
        <v>45824</v>
      </c>
      <c r="B77" s="154" t="s">
        <v>148</v>
      </c>
      <c r="C77" s="90">
        <v>91258.39</v>
      </c>
      <c r="D77" s="91"/>
      <c r="E77" s="82"/>
      <c r="F77" s="158"/>
      <c r="G77" s="159"/>
      <c r="H77" s="160"/>
      <c r="I77" s="161"/>
      <c r="K77" s="157">
        <v>116</v>
      </c>
      <c r="L77" s="218"/>
    </row>
    <row r="78" spans="1:12" s="157" customFormat="1" ht="42.75" customHeight="1" x14ac:dyDescent="0.25">
      <c r="A78" s="155">
        <v>45824</v>
      </c>
      <c r="B78" s="190" t="s">
        <v>149</v>
      </c>
      <c r="C78" s="191">
        <v>16918</v>
      </c>
      <c r="D78" s="192"/>
      <c r="E78" s="191"/>
      <c r="F78" s="193"/>
      <c r="G78" s="194"/>
      <c r="H78" s="195"/>
      <c r="I78" s="196"/>
      <c r="J78" s="197"/>
      <c r="K78" s="197">
        <v>116</v>
      </c>
      <c r="L78" s="220" t="s">
        <v>331</v>
      </c>
    </row>
    <row r="79" spans="1:12" s="157" customFormat="1" ht="21.75" customHeight="1" x14ac:dyDescent="0.25">
      <c r="A79" s="155">
        <v>45824</v>
      </c>
      <c r="B79" s="154" t="s">
        <v>279</v>
      </c>
      <c r="C79" s="90"/>
      <c r="D79" s="189">
        <v>800</v>
      </c>
      <c r="E79" s="82"/>
      <c r="F79" s="158"/>
      <c r="G79" s="159"/>
      <c r="H79" s="160"/>
      <c r="I79" s="161"/>
      <c r="L79" s="218"/>
    </row>
    <row r="80" spans="1:12" s="157" customFormat="1" ht="42.75" customHeight="1" x14ac:dyDescent="0.25">
      <c r="A80" s="155">
        <v>45824</v>
      </c>
      <c r="B80" s="154" t="s">
        <v>150</v>
      </c>
      <c r="C80" s="90">
        <v>20000</v>
      </c>
      <c r="D80" s="91"/>
      <c r="E80" s="82"/>
      <c r="F80" s="158"/>
      <c r="G80" s="159"/>
      <c r="H80" s="160"/>
      <c r="I80" s="161"/>
      <c r="K80" s="157">
        <v>115</v>
      </c>
      <c r="L80" s="218"/>
    </row>
    <row r="81" spans="1:12" s="157" customFormat="1" ht="42.75" customHeight="1" x14ac:dyDescent="0.25">
      <c r="A81" s="155">
        <v>45825</v>
      </c>
      <c r="B81" s="154" t="s">
        <v>151</v>
      </c>
      <c r="C81" s="90"/>
      <c r="D81" s="189">
        <v>50000</v>
      </c>
      <c r="E81" s="82"/>
      <c r="F81" s="158"/>
      <c r="G81" s="159"/>
      <c r="H81" s="160"/>
      <c r="I81" s="161"/>
      <c r="L81" s="218"/>
    </row>
    <row r="82" spans="1:12" s="157" customFormat="1" ht="42.75" customHeight="1" x14ac:dyDescent="0.25">
      <c r="A82" s="155">
        <v>45825</v>
      </c>
      <c r="B82" s="154" t="s">
        <v>152</v>
      </c>
      <c r="C82" s="90">
        <v>452.4</v>
      </c>
      <c r="D82" s="91"/>
      <c r="E82" s="82"/>
      <c r="F82" s="158"/>
      <c r="G82" s="159"/>
      <c r="H82" s="160"/>
      <c r="I82" s="161"/>
      <c r="K82" s="157">
        <v>117</v>
      </c>
      <c r="L82" s="218"/>
    </row>
    <row r="83" spans="1:12" s="157" customFormat="1" ht="42.75" customHeight="1" x14ac:dyDescent="0.25">
      <c r="A83" s="155">
        <v>45825</v>
      </c>
      <c r="B83" s="154" t="s">
        <v>157</v>
      </c>
      <c r="C83" s="90"/>
      <c r="D83" s="189">
        <v>50000</v>
      </c>
      <c r="E83" s="82"/>
      <c r="F83" s="158"/>
      <c r="G83" s="159"/>
      <c r="H83" s="160"/>
      <c r="I83" s="161"/>
      <c r="L83" s="218"/>
    </row>
    <row r="84" spans="1:12" s="157" customFormat="1" ht="42.75" customHeight="1" x14ac:dyDescent="0.25">
      <c r="A84" s="155">
        <v>45825</v>
      </c>
      <c r="B84" s="154" t="s">
        <v>158</v>
      </c>
      <c r="C84" s="90">
        <v>1966.2</v>
      </c>
      <c r="D84" s="91"/>
      <c r="E84" s="82"/>
      <c r="F84" s="158"/>
      <c r="G84" s="159"/>
      <c r="H84" s="160"/>
      <c r="I84" s="161"/>
      <c r="K84" s="157">
        <v>117</v>
      </c>
      <c r="L84" s="218"/>
    </row>
    <row r="85" spans="1:12" s="157" customFormat="1" ht="30" customHeight="1" x14ac:dyDescent="0.25">
      <c r="A85" s="155">
        <v>45825</v>
      </c>
      <c r="B85" s="154" t="s">
        <v>163</v>
      </c>
      <c r="C85" s="90"/>
      <c r="D85" s="164">
        <v>27144</v>
      </c>
      <c r="E85" s="82"/>
      <c r="F85" s="169">
        <v>163</v>
      </c>
      <c r="G85" s="170">
        <v>4470</v>
      </c>
      <c r="H85" s="171" t="s">
        <v>159</v>
      </c>
      <c r="I85" s="172" t="s">
        <v>37</v>
      </c>
      <c r="J85" s="157">
        <v>109</v>
      </c>
      <c r="L85" s="218"/>
    </row>
    <row r="86" spans="1:12" s="157" customFormat="1" ht="42.75" customHeight="1" x14ac:dyDescent="0.25">
      <c r="A86" s="155">
        <v>45825</v>
      </c>
      <c r="B86" s="154" t="s">
        <v>175</v>
      </c>
      <c r="C86" s="90">
        <v>15000</v>
      </c>
      <c r="D86" s="91"/>
      <c r="E86" s="82"/>
      <c r="F86" s="158"/>
      <c r="G86" s="159"/>
      <c r="H86" s="160"/>
      <c r="I86" s="161"/>
      <c r="K86" s="157">
        <v>117</v>
      </c>
      <c r="L86" s="218"/>
    </row>
    <row r="87" spans="1:12" s="157" customFormat="1" ht="42.75" customHeight="1" x14ac:dyDescent="0.25">
      <c r="A87" s="155">
        <v>45826</v>
      </c>
      <c r="B87" s="154" t="s">
        <v>176</v>
      </c>
      <c r="C87" s="90">
        <v>36960</v>
      </c>
      <c r="D87" s="91"/>
      <c r="E87" s="82"/>
      <c r="F87" s="158"/>
      <c r="G87" s="159"/>
      <c r="H87" s="160"/>
      <c r="I87" s="161"/>
      <c r="K87" s="157">
        <v>118</v>
      </c>
      <c r="L87" s="218"/>
    </row>
    <row r="88" spans="1:12" s="157" customFormat="1" ht="42.75" customHeight="1" x14ac:dyDescent="0.25">
      <c r="A88" s="155">
        <v>45826</v>
      </c>
      <c r="B88" s="154" t="s">
        <v>177</v>
      </c>
      <c r="C88" s="90">
        <v>2610.16</v>
      </c>
      <c r="D88" s="91"/>
      <c r="E88" s="82"/>
      <c r="F88" s="158"/>
      <c r="G88" s="159"/>
      <c r="H88" s="160"/>
      <c r="I88" s="161"/>
      <c r="K88" s="157">
        <v>118</v>
      </c>
      <c r="L88" s="218"/>
    </row>
    <row r="89" spans="1:12" s="157" customFormat="1" ht="42.75" customHeight="1" x14ac:dyDescent="0.25">
      <c r="A89" s="155">
        <v>45826</v>
      </c>
      <c r="B89" s="190" t="s">
        <v>178</v>
      </c>
      <c r="C89" s="191">
        <v>11618.03</v>
      </c>
      <c r="D89" s="192"/>
      <c r="E89" s="191"/>
      <c r="F89" s="193"/>
      <c r="G89" s="194"/>
      <c r="H89" s="195"/>
      <c r="I89" s="196"/>
      <c r="J89" s="197"/>
      <c r="K89" s="197">
        <v>118</v>
      </c>
      <c r="L89" s="220" t="s">
        <v>332</v>
      </c>
    </row>
    <row r="90" spans="1:12" s="157" customFormat="1" ht="42.75" customHeight="1" x14ac:dyDescent="0.25">
      <c r="A90" s="155">
        <v>45826</v>
      </c>
      <c r="B90" s="154" t="s">
        <v>179</v>
      </c>
      <c r="C90" s="90">
        <v>3000</v>
      </c>
      <c r="D90" s="91"/>
      <c r="E90" s="82"/>
      <c r="F90" s="158"/>
      <c r="G90" s="159"/>
      <c r="H90" s="160"/>
      <c r="I90" s="161"/>
      <c r="K90" s="157">
        <v>118</v>
      </c>
      <c r="L90" s="218"/>
    </row>
    <row r="91" spans="1:12" s="157" customFormat="1" ht="42.75" customHeight="1" x14ac:dyDescent="0.25">
      <c r="A91" s="155">
        <v>45826</v>
      </c>
      <c r="B91" s="154" t="s">
        <v>180</v>
      </c>
      <c r="C91" s="90"/>
      <c r="D91" s="91">
        <v>280000</v>
      </c>
      <c r="E91" s="82"/>
      <c r="F91" s="158"/>
      <c r="G91" s="159"/>
      <c r="H91" s="160"/>
      <c r="I91" s="161"/>
      <c r="J91" s="157">
        <v>110</v>
      </c>
      <c r="L91" s="218"/>
    </row>
    <row r="92" spans="1:12" s="157" customFormat="1" ht="42.75" customHeight="1" x14ac:dyDescent="0.25">
      <c r="A92" s="155">
        <v>45826</v>
      </c>
      <c r="B92" s="154" t="s">
        <v>181</v>
      </c>
      <c r="C92" s="90">
        <v>63284.87</v>
      </c>
      <c r="D92" s="91"/>
      <c r="E92" s="82"/>
      <c r="F92" s="158"/>
      <c r="G92" s="159"/>
      <c r="H92" s="160"/>
      <c r="I92" s="161"/>
      <c r="K92" s="157">
        <v>118</v>
      </c>
      <c r="L92" s="219"/>
    </row>
    <row r="93" spans="1:12" s="157" customFormat="1" ht="42.75" customHeight="1" x14ac:dyDescent="0.25">
      <c r="A93" s="155">
        <v>45826</v>
      </c>
      <c r="B93" s="154" t="s">
        <v>182</v>
      </c>
      <c r="C93" s="90">
        <v>2081.62</v>
      </c>
      <c r="D93" s="91"/>
      <c r="E93" s="82"/>
      <c r="F93" s="158"/>
      <c r="G93" s="159"/>
      <c r="H93" s="160"/>
      <c r="I93" s="161"/>
      <c r="K93" s="157">
        <v>118</v>
      </c>
      <c r="L93" s="218"/>
    </row>
    <row r="94" spans="1:12" s="157" customFormat="1" ht="42.75" customHeight="1" x14ac:dyDescent="0.25">
      <c r="A94" s="155">
        <v>45826</v>
      </c>
      <c r="B94" s="154" t="s">
        <v>183</v>
      </c>
      <c r="C94" s="90">
        <v>200</v>
      </c>
      <c r="D94" s="91"/>
      <c r="E94" s="82"/>
      <c r="F94" s="158"/>
      <c r="G94" s="159"/>
      <c r="H94" s="160"/>
      <c r="I94" s="161"/>
      <c r="K94" s="157">
        <v>118</v>
      </c>
      <c r="L94" s="218"/>
    </row>
    <row r="95" spans="1:12" s="157" customFormat="1" ht="42.75" customHeight="1" x14ac:dyDescent="0.25">
      <c r="A95" s="155">
        <v>45826</v>
      </c>
      <c r="B95" s="154" t="s">
        <v>184</v>
      </c>
      <c r="C95" s="90">
        <v>228418</v>
      </c>
      <c r="D95" s="91"/>
      <c r="E95" s="82"/>
      <c r="F95" s="158"/>
      <c r="G95" s="159"/>
      <c r="H95" s="160"/>
      <c r="I95" s="161"/>
      <c r="K95" s="157">
        <v>119</v>
      </c>
      <c r="L95" s="218"/>
    </row>
    <row r="96" spans="1:12" s="157" customFormat="1" ht="42.75" customHeight="1" x14ac:dyDescent="0.25">
      <c r="A96" s="155">
        <v>45826</v>
      </c>
      <c r="B96" s="154" t="s">
        <v>185</v>
      </c>
      <c r="C96" s="90">
        <v>4784</v>
      </c>
      <c r="D96" s="91"/>
      <c r="E96" s="82"/>
      <c r="F96" s="158"/>
      <c r="G96" s="159"/>
      <c r="H96" s="160"/>
      <c r="I96" s="161"/>
      <c r="K96" s="157">
        <v>119</v>
      </c>
      <c r="L96" s="218"/>
    </row>
    <row r="97" spans="1:14" s="157" customFormat="1" ht="42.75" customHeight="1" x14ac:dyDescent="0.25">
      <c r="A97" s="155">
        <v>45826</v>
      </c>
      <c r="B97" s="154" t="s">
        <v>186</v>
      </c>
      <c r="C97" s="90"/>
      <c r="D97" s="189">
        <v>60000</v>
      </c>
      <c r="E97" s="82"/>
      <c r="F97" s="158"/>
      <c r="G97" s="159"/>
      <c r="H97" s="160"/>
      <c r="I97" s="161"/>
      <c r="L97" s="218"/>
    </row>
    <row r="98" spans="1:14" s="157" customFormat="1" ht="42.75" customHeight="1" x14ac:dyDescent="0.25">
      <c r="A98" s="155">
        <v>45826</v>
      </c>
      <c r="B98" s="154" t="s">
        <v>187</v>
      </c>
      <c r="C98" s="90">
        <v>28447.599999999999</v>
      </c>
      <c r="D98" s="91"/>
      <c r="E98" s="82"/>
      <c r="F98" s="158"/>
      <c r="G98" s="159"/>
      <c r="H98" s="160"/>
      <c r="I98" s="161"/>
      <c r="K98" s="157">
        <v>118</v>
      </c>
      <c r="L98" s="218"/>
    </row>
    <row r="99" spans="1:14" s="157" customFormat="1" ht="42.75" customHeight="1" x14ac:dyDescent="0.25">
      <c r="A99" s="155">
        <v>45826</v>
      </c>
      <c r="B99" s="154" t="s">
        <v>188</v>
      </c>
      <c r="C99" s="90">
        <v>2610</v>
      </c>
      <c r="D99" s="91"/>
      <c r="E99" s="82"/>
      <c r="F99" s="158"/>
      <c r="G99" s="159"/>
      <c r="H99" s="160"/>
      <c r="I99" s="161"/>
      <c r="K99" s="157">
        <v>118</v>
      </c>
      <c r="L99" s="219" t="s">
        <v>334</v>
      </c>
    </row>
    <row r="100" spans="1:14" s="157" customFormat="1" ht="42.75" customHeight="1" x14ac:dyDescent="0.25">
      <c r="A100" s="155">
        <v>45826</v>
      </c>
      <c r="B100" s="154" t="s">
        <v>189</v>
      </c>
      <c r="C100" s="90">
        <v>2563.92</v>
      </c>
      <c r="D100" s="91"/>
      <c r="E100" s="82"/>
      <c r="F100" s="158"/>
      <c r="G100" s="159"/>
      <c r="H100" s="160"/>
      <c r="I100" s="161"/>
      <c r="K100" s="157">
        <v>118</v>
      </c>
      <c r="L100" s="218" t="s">
        <v>333</v>
      </c>
    </row>
    <row r="101" spans="1:14" s="157" customFormat="1" ht="22.5" customHeight="1" x14ac:dyDescent="0.25">
      <c r="A101" s="155">
        <v>45826</v>
      </c>
      <c r="B101" s="154" t="s">
        <v>162</v>
      </c>
      <c r="C101" s="90"/>
      <c r="D101" s="164">
        <v>77704.62</v>
      </c>
      <c r="E101" s="82"/>
      <c r="F101" s="169">
        <v>298</v>
      </c>
      <c r="G101" s="170">
        <v>4471</v>
      </c>
      <c r="H101" s="171" t="s">
        <v>206</v>
      </c>
      <c r="I101" s="172" t="s">
        <v>37</v>
      </c>
      <c r="J101" s="157">
        <v>110</v>
      </c>
      <c r="L101" s="218"/>
    </row>
    <row r="102" spans="1:14" s="157" customFormat="1" ht="42.75" customHeight="1" x14ac:dyDescent="0.25">
      <c r="A102" s="155">
        <v>45826</v>
      </c>
      <c r="B102" s="154" t="s">
        <v>190</v>
      </c>
      <c r="C102" s="90">
        <v>32043.84</v>
      </c>
      <c r="D102" s="91"/>
      <c r="E102" s="82"/>
      <c r="F102" s="158"/>
      <c r="G102" s="159"/>
      <c r="H102" s="160"/>
      <c r="I102" s="161"/>
      <c r="K102" s="157">
        <v>118</v>
      </c>
      <c r="L102" s="218"/>
    </row>
    <row r="103" spans="1:14" s="157" customFormat="1" ht="42.75" customHeight="1" x14ac:dyDescent="0.25">
      <c r="A103" s="155">
        <v>45826</v>
      </c>
      <c r="B103" s="154" t="s">
        <v>191</v>
      </c>
      <c r="C103" s="90">
        <v>8000</v>
      </c>
      <c r="D103" s="91"/>
      <c r="E103" s="82"/>
      <c r="F103" s="158"/>
      <c r="G103" s="159"/>
      <c r="H103" s="160"/>
      <c r="I103" s="161"/>
      <c r="K103" s="157">
        <v>118</v>
      </c>
      <c r="L103" s="218"/>
    </row>
    <row r="104" spans="1:14" s="157" customFormat="1" ht="42.75" customHeight="1" x14ac:dyDescent="0.25">
      <c r="A104" s="155">
        <v>45826</v>
      </c>
      <c r="B104" s="190" t="s">
        <v>192</v>
      </c>
      <c r="C104" s="191">
        <v>7838.69</v>
      </c>
      <c r="D104" s="192"/>
      <c r="E104" s="191"/>
      <c r="F104" s="193"/>
      <c r="G104" s="194"/>
      <c r="H104" s="195"/>
      <c r="I104" s="196"/>
      <c r="J104" s="197"/>
      <c r="K104" s="197">
        <v>118</v>
      </c>
      <c r="L104" s="220" t="s">
        <v>321</v>
      </c>
      <c r="N104" s="168"/>
    </row>
    <row r="105" spans="1:14" s="157" customFormat="1" ht="42.75" customHeight="1" x14ac:dyDescent="0.25">
      <c r="A105" s="155">
        <v>45826</v>
      </c>
      <c r="B105" s="154" t="s">
        <v>193</v>
      </c>
      <c r="C105" s="90">
        <v>5727.13</v>
      </c>
      <c r="D105" s="91"/>
      <c r="E105" s="82"/>
      <c r="F105" s="158"/>
      <c r="G105" s="159"/>
      <c r="H105" s="160"/>
      <c r="I105" s="161"/>
      <c r="K105" s="157">
        <v>118</v>
      </c>
      <c r="L105" s="218"/>
      <c r="N105" s="168"/>
    </row>
    <row r="106" spans="1:14" s="157" customFormat="1" ht="42.75" customHeight="1" x14ac:dyDescent="0.25">
      <c r="A106" s="155">
        <v>45826</v>
      </c>
      <c r="B106" s="154" t="s">
        <v>194</v>
      </c>
      <c r="C106" s="90">
        <v>11506.35</v>
      </c>
      <c r="D106" s="91"/>
      <c r="E106" s="82"/>
      <c r="F106" s="158"/>
      <c r="G106" s="159"/>
      <c r="H106" s="160"/>
      <c r="I106" s="161"/>
      <c r="K106" s="157">
        <v>118</v>
      </c>
      <c r="L106" s="218"/>
    </row>
    <row r="107" spans="1:14" s="157" customFormat="1" ht="42.75" customHeight="1" x14ac:dyDescent="0.25">
      <c r="A107" s="155">
        <v>45826</v>
      </c>
      <c r="B107" s="154" t="s">
        <v>195</v>
      </c>
      <c r="C107" s="90">
        <v>8735.9599999999991</v>
      </c>
      <c r="D107" s="91"/>
      <c r="E107" s="82"/>
      <c r="F107" s="158"/>
      <c r="G107" s="159"/>
      <c r="H107" s="160"/>
      <c r="I107" s="161"/>
      <c r="K107" s="157">
        <v>118</v>
      </c>
      <c r="L107" s="218"/>
    </row>
    <row r="108" spans="1:14" s="157" customFormat="1" ht="42.75" customHeight="1" x14ac:dyDescent="0.25">
      <c r="A108" s="155">
        <v>45826</v>
      </c>
      <c r="B108" s="190" t="s">
        <v>196</v>
      </c>
      <c r="C108" s="191">
        <v>1603.7</v>
      </c>
      <c r="D108" s="192"/>
      <c r="E108" s="191"/>
      <c r="F108" s="193"/>
      <c r="G108" s="194"/>
      <c r="H108" s="195"/>
      <c r="I108" s="196"/>
      <c r="J108" s="197"/>
      <c r="K108" s="197">
        <v>118</v>
      </c>
      <c r="L108" s="220" t="s">
        <v>321</v>
      </c>
      <c r="N108" s="168"/>
    </row>
    <row r="109" spans="1:14" s="157" customFormat="1" ht="42.75" customHeight="1" x14ac:dyDescent="0.25">
      <c r="A109" s="155">
        <v>45826</v>
      </c>
      <c r="B109" s="154" t="s">
        <v>197</v>
      </c>
      <c r="C109" s="90">
        <v>8026.8</v>
      </c>
      <c r="D109" s="91"/>
      <c r="E109" s="82"/>
      <c r="F109" s="158"/>
      <c r="G109" s="159"/>
      <c r="H109" s="160"/>
      <c r="I109" s="161"/>
      <c r="K109" s="157">
        <v>118</v>
      </c>
      <c r="L109" s="218"/>
      <c r="N109" s="168"/>
    </row>
    <row r="110" spans="1:14" s="157" customFormat="1" ht="42.75" customHeight="1" x14ac:dyDescent="0.25">
      <c r="A110" s="155">
        <v>45827</v>
      </c>
      <c r="B110" s="154" t="s">
        <v>198</v>
      </c>
      <c r="C110" s="90">
        <v>558</v>
      </c>
      <c r="D110" s="91"/>
      <c r="E110" s="82"/>
      <c r="F110" s="158"/>
      <c r="G110" s="159"/>
      <c r="H110" s="160"/>
      <c r="I110" s="161"/>
      <c r="L110" s="218"/>
    </row>
    <row r="111" spans="1:14" s="157" customFormat="1" ht="42.75" customHeight="1" x14ac:dyDescent="0.25">
      <c r="A111" s="155">
        <v>45827</v>
      </c>
      <c r="B111" s="154" t="s">
        <v>199</v>
      </c>
      <c r="C111" s="90">
        <v>1661.12</v>
      </c>
      <c r="D111" s="91"/>
      <c r="E111" s="82"/>
      <c r="F111" s="158"/>
      <c r="G111" s="159"/>
      <c r="H111" s="160"/>
      <c r="I111" s="161"/>
      <c r="L111" s="218"/>
    </row>
    <row r="112" spans="1:14" s="157" customFormat="1" ht="42.75" customHeight="1" x14ac:dyDescent="0.25">
      <c r="A112" s="155">
        <v>45827</v>
      </c>
      <c r="B112" s="154" t="s">
        <v>200</v>
      </c>
      <c r="C112" s="90">
        <v>3350</v>
      </c>
      <c r="D112" s="91"/>
      <c r="E112" s="82"/>
      <c r="F112" s="158"/>
      <c r="G112" s="159"/>
      <c r="H112" s="160"/>
      <c r="I112" s="161"/>
      <c r="L112" s="218"/>
    </row>
    <row r="113" spans="1:12" s="157" customFormat="1" ht="42.75" customHeight="1" x14ac:dyDescent="0.25">
      <c r="A113" s="155">
        <v>45827</v>
      </c>
      <c r="B113" s="154" t="s">
        <v>201</v>
      </c>
      <c r="C113" s="90">
        <v>2451.38</v>
      </c>
      <c r="D113" s="91"/>
      <c r="E113" s="82"/>
      <c r="F113" s="158"/>
      <c r="G113" s="159"/>
      <c r="H113" s="160"/>
      <c r="I113" s="161"/>
      <c r="L113" s="218"/>
    </row>
    <row r="114" spans="1:12" s="157" customFormat="1" ht="42.75" customHeight="1" x14ac:dyDescent="0.25">
      <c r="A114" s="155">
        <v>45827</v>
      </c>
      <c r="B114" s="154" t="s">
        <v>170</v>
      </c>
      <c r="C114" s="90"/>
      <c r="D114" s="164">
        <v>11600</v>
      </c>
      <c r="E114" s="82"/>
      <c r="F114" s="169">
        <v>51</v>
      </c>
      <c r="G114" s="170">
        <v>4480</v>
      </c>
      <c r="H114" s="171" t="s">
        <v>208</v>
      </c>
      <c r="I114" s="172" t="s">
        <v>37</v>
      </c>
      <c r="J114" s="157">
        <v>111</v>
      </c>
      <c r="L114" s="218"/>
    </row>
    <row r="115" spans="1:12" s="157" customFormat="1" ht="42.75" customHeight="1" x14ac:dyDescent="0.25">
      <c r="A115" s="155">
        <v>45827</v>
      </c>
      <c r="B115" s="154" t="s">
        <v>207</v>
      </c>
      <c r="C115" s="90">
        <v>5965.97</v>
      </c>
      <c r="D115" s="91"/>
      <c r="E115" s="82">
        <v>55715.48</v>
      </c>
      <c r="F115" s="158"/>
      <c r="G115" s="159"/>
      <c r="H115" s="160"/>
      <c r="I115" s="161"/>
      <c r="L115" s="218"/>
    </row>
    <row r="116" spans="1:12" s="157" customFormat="1" ht="42.75" customHeight="1" x14ac:dyDescent="0.25">
      <c r="A116" s="155">
        <v>45827</v>
      </c>
      <c r="B116" s="154" t="s">
        <v>156</v>
      </c>
      <c r="C116" s="90"/>
      <c r="D116" s="164">
        <v>21170</v>
      </c>
      <c r="E116" s="82"/>
      <c r="F116" s="169">
        <v>371</v>
      </c>
      <c r="G116" s="170">
        <v>4483</v>
      </c>
      <c r="H116" s="171" t="s">
        <v>218</v>
      </c>
      <c r="I116" s="172" t="s">
        <v>37</v>
      </c>
      <c r="J116" s="157">
        <v>111</v>
      </c>
      <c r="L116" s="218"/>
    </row>
    <row r="117" spans="1:12" s="157" customFormat="1" ht="42.75" customHeight="1" x14ac:dyDescent="0.25">
      <c r="A117" s="155">
        <v>45827</v>
      </c>
      <c r="B117" s="154" t="s">
        <v>210</v>
      </c>
      <c r="C117" s="90">
        <v>8000</v>
      </c>
      <c r="D117" s="91"/>
      <c r="E117" s="82">
        <v>68876.78</v>
      </c>
      <c r="F117" s="158"/>
      <c r="G117" s="159"/>
      <c r="H117" s="160"/>
      <c r="I117" s="161"/>
      <c r="L117" s="218"/>
    </row>
    <row r="118" spans="1:12" s="157" customFormat="1" ht="42.75" customHeight="1" x14ac:dyDescent="0.25">
      <c r="A118" s="155">
        <v>45828</v>
      </c>
      <c r="B118" s="154" t="s">
        <v>211</v>
      </c>
      <c r="C118" s="90"/>
      <c r="D118" s="189">
        <v>120000</v>
      </c>
      <c r="E118" s="82"/>
      <c r="F118" s="158"/>
      <c r="G118" s="159"/>
      <c r="H118" s="160"/>
      <c r="I118" s="161"/>
      <c r="L118" s="218"/>
    </row>
    <row r="119" spans="1:12" s="157" customFormat="1" ht="42.75" customHeight="1" x14ac:dyDescent="0.25">
      <c r="A119" s="155">
        <v>45828</v>
      </c>
      <c r="B119" s="154" t="s">
        <v>212</v>
      </c>
      <c r="C119" s="90">
        <v>113200</v>
      </c>
      <c r="D119" s="91"/>
      <c r="E119" s="82">
        <v>75668.08</v>
      </c>
      <c r="F119" s="158"/>
      <c r="G119" s="159"/>
      <c r="H119" s="160"/>
      <c r="I119" s="161"/>
      <c r="L119" s="218"/>
    </row>
    <row r="120" spans="1:12" s="157" customFormat="1" ht="24" customHeight="1" x14ac:dyDescent="0.25">
      <c r="A120" s="155">
        <v>45828</v>
      </c>
      <c r="B120" s="154" t="s">
        <v>167</v>
      </c>
      <c r="C120" s="90"/>
      <c r="D120" s="164">
        <v>9512</v>
      </c>
      <c r="E120" s="82">
        <v>85171.38</v>
      </c>
      <c r="F120" s="169">
        <v>103</v>
      </c>
      <c r="G120" s="170">
        <v>4484</v>
      </c>
      <c r="H120" s="171" t="s">
        <v>219</v>
      </c>
      <c r="I120" s="172" t="s">
        <v>37</v>
      </c>
      <c r="J120" s="157">
        <v>112</v>
      </c>
      <c r="L120" s="218"/>
    </row>
    <row r="121" spans="1:12" s="157" customFormat="1" ht="42.75" customHeight="1" x14ac:dyDescent="0.25">
      <c r="A121" s="155">
        <v>45828</v>
      </c>
      <c r="B121" s="154" t="s">
        <v>213</v>
      </c>
      <c r="C121" s="90">
        <v>4003.94</v>
      </c>
      <c r="D121" s="91"/>
      <c r="E121" s="82">
        <v>81167.44</v>
      </c>
      <c r="F121" s="158"/>
      <c r="G121" s="159"/>
      <c r="H121" s="160"/>
      <c r="I121" s="161"/>
      <c r="L121" s="218"/>
    </row>
    <row r="122" spans="1:12" s="157" customFormat="1" ht="42.75" customHeight="1" x14ac:dyDescent="0.25">
      <c r="A122" s="155">
        <v>45828</v>
      </c>
      <c r="B122" s="154" t="s">
        <v>214</v>
      </c>
      <c r="C122" s="90">
        <v>1337.64</v>
      </c>
      <c r="D122" s="91"/>
      <c r="E122" s="82">
        <v>79821.100000000006</v>
      </c>
      <c r="F122" s="158"/>
      <c r="G122" s="159"/>
      <c r="H122" s="160"/>
      <c r="I122" s="161"/>
      <c r="L122" s="218"/>
    </row>
    <row r="123" spans="1:12" s="157" customFormat="1" ht="30.75" customHeight="1" x14ac:dyDescent="0.25">
      <c r="A123" s="155">
        <v>45828</v>
      </c>
      <c r="B123" s="154" t="s">
        <v>168</v>
      </c>
      <c r="C123" s="90"/>
      <c r="D123" s="164">
        <v>9744</v>
      </c>
      <c r="E123" s="82"/>
      <c r="F123" s="169">
        <v>88</v>
      </c>
      <c r="G123" s="170">
        <v>4485</v>
      </c>
      <c r="H123" s="171" t="s">
        <v>224</v>
      </c>
      <c r="I123" s="172" t="s">
        <v>37</v>
      </c>
      <c r="J123" s="157">
        <v>112</v>
      </c>
      <c r="L123" s="218"/>
    </row>
    <row r="124" spans="1:12" s="157" customFormat="1" ht="30" customHeight="1" x14ac:dyDescent="0.25">
      <c r="A124" s="155">
        <v>45828</v>
      </c>
      <c r="B124" s="154" t="s">
        <v>168</v>
      </c>
      <c r="C124" s="90"/>
      <c r="D124" s="164">
        <v>54520</v>
      </c>
      <c r="E124" s="82"/>
      <c r="F124" s="169">
        <v>88</v>
      </c>
      <c r="G124" s="170">
        <v>4486</v>
      </c>
      <c r="H124" s="171" t="s">
        <v>225</v>
      </c>
      <c r="I124" s="172" t="s">
        <v>37</v>
      </c>
      <c r="J124" s="157">
        <v>112</v>
      </c>
      <c r="L124" s="218"/>
    </row>
    <row r="125" spans="1:12" s="157" customFormat="1" ht="42.75" customHeight="1" x14ac:dyDescent="0.25">
      <c r="A125" s="155">
        <v>45828</v>
      </c>
      <c r="B125" s="154" t="s">
        <v>221</v>
      </c>
      <c r="C125" s="90">
        <v>1407.54</v>
      </c>
      <c r="D125" s="91"/>
      <c r="E125" s="82"/>
      <c r="F125" s="158"/>
      <c r="G125" s="159"/>
      <c r="H125" s="160"/>
      <c r="I125" s="161"/>
      <c r="L125" s="218"/>
    </row>
    <row r="126" spans="1:12" s="157" customFormat="1" ht="31.5" customHeight="1" x14ac:dyDescent="0.25">
      <c r="A126" s="155">
        <v>45828</v>
      </c>
      <c r="B126" s="154" t="s">
        <v>223</v>
      </c>
      <c r="C126" s="90"/>
      <c r="D126" s="164">
        <v>38048</v>
      </c>
      <c r="E126" s="82"/>
      <c r="F126" s="169">
        <v>402</v>
      </c>
      <c r="G126" s="170">
        <v>4487</v>
      </c>
      <c r="H126" s="171" t="s">
        <v>226</v>
      </c>
      <c r="I126" s="172" t="s">
        <v>54</v>
      </c>
      <c r="J126" s="157">
        <v>112</v>
      </c>
      <c r="L126" s="218"/>
    </row>
    <row r="127" spans="1:12" s="157" customFormat="1" ht="26.25" customHeight="1" x14ac:dyDescent="0.25">
      <c r="A127" s="155">
        <v>45828</v>
      </c>
      <c r="B127" s="154" t="s">
        <v>308</v>
      </c>
      <c r="C127" s="90"/>
      <c r="D127" s="91">
        <v>102865.51</v>
      </c>
      <c r="E127" s="90"/>
      <c r="F127" s="158"/>
      <c r="G127" s="159"/>
      <c r="H127" s="160"/>
      <c r="I127" s="161"/>
      <c r="J127" s="157">
        <v>112</v>
      </c>
      <c r="L127" s="218"/>
    </row>
    <row r="128" spans="1:12" s="157" customFormat="1" ht="42.75" customHeight="1" x14ac:dyDescent="0.25">
      <c r="A128" s="155">
        <v>45828</v>
      </c>
      <c r="B128" s="154" t="s">
        <v>222</v>
      </c>
      <c r="C128" s="90">
        <v>2958</v>
      </c>
      <c r="D128" s="91"/>
      <c r="E128" s="82"/>
      <c r="F128" s="158"/>
      <c r="G128" s="159"/>
      <c r="H128" s="160"/>
      <c r="I128" s="161"/>
      <c r="L128" s="218"/>
    </row>
    <row r="129" spans="1:12" s="157" customFormat="1" ht="42.75" customHeight="1" x14ac:dyDescent="0.25">
      <c r="A129" s="155">
        <v>45828</v>
      </c>
      <c r="B129" s="154" t="s">
        <v>229</v>
      </c>
      <c r="C129" s="90">
        <v>40000.050000000003</v>
      </c>
      <c r="D129" s="91"/>
      <c r="E129" s="82">
        <v>137750.10999999999</v>
      </c>
      <c r="F129" s="158"/>
      <c r="G129" s="159"/>
      <c r="H129" s="160"/>
      <c r="I129" s="161"/>
      <c r="L129" s="218"/>
    </row>
    <row r="130" spans="1:12" s="157" customFormat="1" ht="42.75" customHeight="1" x14ac:dyDescent="0.25">
      <c r="A130" s="155">
        <v>45828</v>
      </c>
      <c r="B130" s="154" t="s">
        <v>310</v>
      </c>
      <c r="C130" s="90">
        <v>23048.55</v>
      </c>
      <c r="D130" s="91"/>
      <c r="E130" s="82"/>
      <c r="F130" s="158"/>
      <c r="G130" s="159"/>
      <c r="H130" s="160"/>
      <c r="I130" s="161"/>
      <c r="L130" s="218"/>
    </row>
    <row r="131" spans="1:12" s="157" customFormat="1" ht="42.75" customHeight="1" x14ac:dyDescent="0.25">
      <c r="A131" s="155">
        <v>45828</v>
      </c>
      <c r="B131" s="154" t="s">
        <v>311</v>
      </c>
      <c r="C131" s="90">
        <v>20000</v>
      </c>
      <c r="D131" s="91"/>
      <c r="E131" s="82"/>
      <c r="F131" s="158"/>
      <c r="G131" s="159"/>
      <c r="H131" s="160"/>
      <c r="I131" s="161"/>
      <c r="L131" s="218"/>
    </row>
    <row r="132" spans="1:12" s="157" customFormat="1" ht="42.75" customHeight="1" x14ac:dyDescent="0.25">
      <c r="A132" s="155">
        <v>45829</v>
      </c>
      <c r="B132" s="154" t="s">
        <v>230</v>
      </c>
      <c r="C132" s="90">
        <v>1966.2</v>
      </c>
      <c r="D132" s="91"/>
      <c r="E132" s="82">
        <v>195574.77</v>
      </c>
      <c r="F132" s="158"/>
      <c r="G132" s="159"/>
      <c r="H132" s="160"/>
      <c r="I132" s="161"/>
      <c r="L132" s="218"/>
    </row>
    <row r="133" spans="1:12" s="157" customFormat="1" ht="42.75" customHeight="1" x14ac:dyDescent="0.25">
      <c r="A133" s="155">
        <v>45829</v>
      </c>
      <c r="B133" s="154" t="s">
        <v>231</v>
      </c>
      <c r="C133" s="90">
        <v>4821.25</v>
      </c>
      <c r="D133" s="91"/>
      <c r="E133" s="82">
        <v>190744.82</v>
      </c>
      <c r="F133" s="158"/>
      <c r="G133" s="159"/>
      <c r="H133" s="160"/>
      <c r="I133" s="161"/>
      <c r="L133" s="218"/>
    </row>
    <row r="134" spans="1:12" s="157" customFormat="1" ht="42.75" customHeight="1" x14ac:dyDescent="0.25">
      <c r="A134" s="155">
        <v>45829</v>
      </c>
      <c r="B134" s="154" t="s">
        <v>232</v>
      </c>
      <c r="C134" s="90">
        <v>23712</v>
      </c>
      <c r="D134" s="91"/>
      <c r="E134" s="82">
        <v>167032.82</v>
      </c>
      <c r="F134" s="158"/>
      <c r="G134" s="159"/>
      <c r="H134" s="160"/>
      <c r="I134" s="161"/>
      <c r="L134" s="218"/>
    </row>
    <row r="135" spans="1:12" s="157" customFormat="1" ht="42.75" customHeight="1" x14ac:dyDescent="0.25">
      <c r="A135" s="155">
        <v>45831</v>
      </c>
      <c r="B135" s="154" t="s">
        <v>233</v>
      </c>
      <c r="C135" s="90">
        <v>50000</v>
      </c>
      <c r="D135" s="91"/>
      <c r="E135" s="82">
        <v>117032.82</v>
      </c>
      <c r="F135" s="158"/>
      <c r="G135" s="159"/>
      <c r="H135" s="160"/>
      <c r="I135" s="161"/>
      <c r="L135" s="218"/>
    </row>
    <row r="136" spans="1:12" s="157" customFormat="1" ht="42.75" customHeight="1" x14ac:dyDescent="0.25">
      <c r="A136" s="155">
        <v>45831</v>
      </c>
      <c r="B136" s="154" t="s">
        <v>234</v>
      </c>
      <c r="C136" s="90">
        <v>8792.7999999999993</v>
      </c>
      <c r="D136" s="91"/>
      <c r="E136" s="82">
        <v>108231.32</v>
      </c>
      <c r="F136" s="158"/>
      <c r="G136" s="159"/>
      <c r="H136" s="160"/>
      <c r="I136" s="161"/>
      <c r="L136" s="218"/>
    </row>
    <row r="137" spans="1:12" s="157" customFormat="1" ht="42.75" customHeight="1" x14ac:dyDescent="0.25">
      <c r="A137" s="155">
        <v>45831</v>
      </c>
      <c r="B137" s="154" t="s">
        <v>235</v>
      </c>
      <c r="C137" s="90">
        <v>8000</v>
      </c>
      <c r="D137" s="91"/>
      <c r="E137" s="82">
        <v>100222.62</v>
      </c>
      <c r="F137" s="158"/>
      <c r="G137" s="159"/>
      <c r="H137" s="160"/>
      <c r="I137" s="161"/>
      <c r="L137" s="218"/>
    </row>
    <row r="138" spans="1:12" s="157" customFormat="1" ht="42.75" customHeight="1" x14ac:dyDescent="0.25">
      <c r="A138" s="155">
        <v>45832</v>
      </c>
      <c r="B138" s="154" t="s">
        <v>163</v>
      </c>
      <c r="C138" s="90"/>
      <c r="D138" s="164">
        <v>27144</v>
      </c>
      <c r="E138" s="82">
        <v>127357.92</v>
      </c>
      <c r="F138" s="158">
        <v>163</v>
      </c>
      <c r="G138" s="159">
        <v>4488</v>
      </c>
      <c r="H138" s="160" t="s">
        <v>240</v>
      </c>
      <c r="I138" s="176" t="s">
        <v>37</v>
      </c>
      <c r="J138" s="157">
        <v>113</v>
      </c>
      <c r="L138" s="218"/>
    </row>
    <row r="139" spans="1:12" s="157" customFormat="1" ht="42.75" customHeight="1" x14ac:dyDescent="0.25">
      <c r="A139" s="155">
        <v>45832</v>
      </c>
      <c r="B139" s="154" t="s">
        <v>236</v>
      </c>
      <c r="C139" s="90">
        <v>22000</v>
      </c>
      <c r="D139" s="91"/>
      <c r="E139" s="82">
        <v>105357.92</v>
      </c>
      <c r="F139" s="158"/>
      <c r="G139" s="159"/>
      <c r="H139" s="160"/>
      <c r="I139" s="161"/>
      <c r="L139" s="218"/>
    </row>
    <row r="140" spans="1:12" s="157" customFormat="1" ht="42.75" customHeight="1" x14ac:dyDescent="0.25">
      <c r="A140" s="155">
        <v>45832</v>
      </c>
      <c r="B140" s="154" t="s">
        <v>237</v>
      </c>
      <c r="C140" s="90">
        <v>5814.71</v>
      </c>
      <c r="D140" s="91"/>
      <c r="E140" s="82">
        <v>99534.51</v>
      </c>
      <c r="F140" s="158"/>
      <c r="G140" s="159"/>
      <c r="H140" s="160"/>
      <c r="I140" s="161"/>
      <c r="L140" s="218"/>
    </row>
    <row r="141" spans="1:12" s="157" customFormat="1" ht="42.75" customHeight="1" x14ac:dyDescent="0.25">
      <c r="A141" s="155">
        <v>45833</v>
      </c>
      <c r="B141" s="154" t="s">
        <v>238</v>
      </c>
      <c r="C141" s="90">
        <v>5804.64</v>
      </c>
      <c r="D141" s="91"/>
      <c r="E141" s="82">
        <v>93721.17</v>
      </c>
      <c r="F141" s="158"/>
      <c r="G141" s="159"/>
      <c r="H141" s="160"/>
      <c r="I141" s="161"/>
      <c r="L141" s="218"/>
    </row>
    <row r="142" spans="1:12" s="157" customFormat="1" ht="42.75" customHeight="1" x14ac:dyDescent="0.25">
      <c r="A142" s="155">
        <v>45833</v>
      </c>
      <c r="B142" s="154" t="s">
        <v>239</v>
      </c>
      <c r="C142" s="90">
        <v>7528.4</v>
      </c>
      <c r="D142" s="91"/>
      <c r="E142" s="82">
        <v>86192.77</v>
      </c>
      <c r="F142" s="158"/>
      <c r="G142" s="159"/>
      <c r="H142" s="160"/>
      <c r="I142" s="161"/>
      <c r="L142" s="218"/>
    </row>
    <row r="143" spans="1:12" s="157" customFormat="1" ht="42.75" customHeight="1" x14ac:dyDescent="0.25">
      <c r="A143" s="155">
        <v>45833</v>
      </c>
      <c r="B143" s="154" t="s">
        <v>245</v>
      </c>
      <c r="C143" s="90">
        <v>12000</v>
      </c>
      <c r="D143" s="91"/>
      <c r="E143" s="82">
        <v>74184.070000000007</v>
      </c>
      <c r="F143" s="158"/>
      <c r="G143" s="159"/>
      <c r="H143" s="160"/>
      <c r="I143" s="161"/>
      <c r="L143" s="218"/>
    </row>
    <row r="144" spans="1:12" s="157" customFormat="1" ht="42.75" customHeight="1" x14ac:dyDescent="0.25">
      <c r="A144" s="155">
        <v>45833</v>
      </c>
      <c r="B144" s="154" t="s">
        <v>246</v>
      </c>
      <c r="C144" s="90"/>
      <c r="D144" s="91">
        <v>0.1</v>
      </c>
      <c r="E144" s="82">
        <v>74175.47</v>
      </c>
      <c r="F144" s="158"/>
      <c r="G144" s="159"/>
      <c r="H144" s="160"/>
      <c r="I144" s="161"/>
      <c r="J144" s="157">
        <v>114</v>
      </c>
      <c r="L144" s="218"/>
    </row>
    <row r="145" spans="1:12" s="157" customFormat="1" ht="42.75" customHeight="1" x14ac:dyDescent="0.25">
      <c r="A145" s="155">
        <v>45834</v>
      </c>
      <c r="B145" s="154" t="s">
        <v>247</v>
      </c>
      <c r="C145" s="90">
        <v>24176.720000000001</v>
      </c>
      <c r="D145" s="91"/>
      <c r="E145" s="82">
        <v>49998.75</v>
      </c>
      <c r="F145" s="158"/>
      <c r="G145" s="159"/>
      <c r="H145" s="160"/>
      <c r="I145" s="161"/>
      <c r="L145" s="218"/>
    </row>
    <row r="146" spans="1:12" s="157" customFormat="1" ht="42.75" customHeight="1" x14ac:dyDescent="0.25">
      <c r="A146" s="155">
        <v>45834</v>
      </c>
      <c r="B146" s="154" t="s">
        <v>248</v>
      </c>
      <c r="C146" s="90">
        <v>2925.24</v>
      </c>
      <c r="D146" s="91"/>
      <c r="E146" s="82">
        <v>47073.51</v>
      </c>
      <c r="F146" s="158"/>
      <c r="G146" s="159"/>
      <c r="H146" s="160"/>
      <c r="I146" s="161"/>
      <c r="L146" s="218"/>
    </row>
    <row r="147" spans="1:12" s="157" customFormat="1" ht="42.75" customHeight="1" x14ac:dyDescent="0.25">
      <c r="A147" s="155">
        <v>45834</v>
      </c>
      <c r="B147" s="154" t="s">
        <v>249</v>
      </c>
      <c r="C147" s="90">
        <v>390.37</v>
      </c>
      <c r="D147" s="91"/>
      <c r="E147" s="82">
        <v>46683.14</v>
      </c>
      <c r="F147" s="158"/>
      <c r="G147" s="159"/>
      <c r="H147" s="160"/>
      <c r="I147" s="161"/>
      <c r="L147" s="218"/>
    </row>
    <row r="148" spans="1:12" s="157" customFormat="1" ht="42.75" customHeight="1" x14ac:dyDescent="0.25">
      <c r="A148" s="155">
        <v>45834</v>
      </c>
      <c r="B148" s="154" t="s">
        <v>170</v>
      </c>
      <c r="C148" s="90"/>
      <c r="D148" s="164">
        <v>34800</v>
      </c>
      <c r="E148" s="82">
        <v>81483.14</v>
      </c>
      <c r="F148" s="158">
        <v>51</v>
      </c>
      <c r="G148" s="159">
        <v>4489</v>
      </c>
      <c r="H148" s="160" t="s">
        <v>265</v>
      </c>
      <c r="I148" s="176" t="s">
        <v>37</v>
      </c>
      <c r="J148" s="157">
        <v>115</v>
      </c>
      <c r="L148" s="218"/>
    </row>
    <row r="149" spans="1:12" s="157" customFormat="1" ht="42.75" customHeight="1" x14ac:dyDescent="0.25">
      <c r="A149" s="155">
        <v>45834</v>
      </c>
      <c r="B149" s="154" t="s">
        <v>172</v>
      </c>
      <c r="C149" s="90"/>
      <c r="D149" s="164">
        <v>18096</v>
      </c>
      <c r="E149" s="82">
        <v>99579.14</v>
      </c>
      <c r="F149" s="158">
        <v>384</v>
      </c>
      <c r="G149" s="159">
        <v>4490</v>
      </c>
      <c r="H149" s="160" t="s">
        <v>266</v>
      </c>
      <c r="I149" s="161" t="s">
        <v>54</v>
      </c>
      <c r="J149" s="157">
        <v>115</v>
      </c>
      <c r="K149" s="168"/>
      <c r="L149" s="218"/>
    </row>
    <row r="150" spans="1:12" s="157" customFormat="1" ht="42.75" customHeight="1" x14ac:dyDescent="0.25">
      <c r="A150" s="155">
        <v>45834</v>
      </c>
      <c r="B150" s="154" t="s">
        <v>250</v>
      </c>
      <c r="C150" s="90">
        <v>3000</v>
      </c>
      <c r="D150" s="91"/>
      <c r="E150" s="82">
        <v>96579.14</v>
      </c>
      <c r="F150" s="158"/>
      <c r="G150" s="159"/>
      <c r="H150" s="160"/>
      <c r="I150" s="161"/>
      <c r="K150" s="168"/>
      <c r="L150" s="218"/>
    </row>
    <row r="151" spans="1:12" s="157" customFormat="1" ht="42.75" customHeight="1" x14ac:dyDescent="0.25">
      <c r="A151" s="155">
        <v>45834</v>
      </c>
      <c r="B151" s="154" t="s">
        <v>251</v>
      </c>
      <c r="C151" s="90">
        <v>8000</v>
      </c>
      <c r="D151" s="91"/>
      <c r="E151" s="82">
        <v>88570.44</v>
      </c>
      <c r="F151" s="158"/>
      <c r="G151" s="159"/>
      <c r="H151" s="160"/>
      <c r="I151" s="161"/>
      <c r="L151" s="218"/>
    </row>
    <row r="152" spans="1:12" s="157" customFormat="1" ht="42.75" customHeight="1" x14ac:dyDescent="0.25">
      <c r="A152" s="155">
        <v>45835</v>
      </c>
      <c r="B152" s="154" t="s">
        <v>267</v>
      </c>
      <c r="C152" s="90"/>
      <c r="D152" s="164">
        <v>9512</v>
      </c>
      <c r="E152" s="82">
        <v>98073.74</v>
      </c>
      <c r="F152" s="158">
        <v>103</v>
      </c>
      <c r="G152" s="159">
        <v>4491</v>
      </c>
      <c r="H152" s="160" t="s">
        <v>268</v>
      </c>
      <c r="I152" s="161" t="s">
        <v>37</v>
      </c>
      <c r="J152" s="157">
        <v>116</v>
      </c>
      <c r="L152" s="218"/>
    </row>
    <row r="153" spans="1:12" s="157" customFormat="1" ht="42.75" customHeight="1" x14ac:dyDescent="0.25">
      <c r="A153" s="155">
        <v>45835</v>
      </c>
      <c r="B153" s="154" t="s">
        <v>252</v>
      </c>
      <c r="C153" s="90">
        <v>77000</v>
      </c>
      <c r="D153" s="91"/>
      <c r="E153" s="82">
        <v>21073.74</v>
      </c>
      <c r="F153" s="158"/>
      <c r="G153" s="159"/>
      <c r="H153" s="160"/>
      <c r="I153" s="161"/>
      <c r="L153" s="218"/>
    </row>
    <row r="154" spans="1:12" s="157" customFormat="1" ht="42.75" customHeight="1" x14ac:dyDescent="0.25">
      <c r="A154" s="155">
        <v>45835</v>
      </c>
      <c r="B154" s="154" t="s">
        <v>253</v>
      </c>
      <c r="C154" s="90"/>
      <c r="D154" s="189">
        <v>100000</v>
      </c>
      <c r="E154" s="82">
        <v>121065.04</v>
      </c>
      <c r="F154" s="158"/>
      <c r="G154" s="159"/>
      <c r="H154" s="160"/>
      <c r="I154" s="161"/>
      <c r="L154" s="218"/>
    </row>
    <row r="155" spans="1:12" s="157" customFormat="1" ht="42.75" customHeight="1" x14ac:dyDescent="0.25">
      <c r="A155" s="155">
        <v>45835</v>
      </c>
      <c r="B155" s="154" t="s">
        <v>270</v>
      </c>
      <c r="C155" s="90"/>
      <c r="D155" s="164">
        <v>225504</v>
      </c>
      <c r="E155" s="82">
        <v>346569.04</v>
      </c>
      <c r="F155" s="158">
        <v>394</v>
      </c>
      <c r="G155" s="159">
        <v>4492</v>
      </c>
      <c r="H155" s="160" t="s">
        <v>269</v>
      </c>
      <c r="I155" s="161" t="s">
        <v>54</v>
      </c>
      <c r="J155" s="157">
        <v>116</v>
      </c>
      <c r="L155" s="218"/>
    </row>
    <row r="156" spans="1:12" s="157" customFormat="1" ht="42.75" customHeight="1" x14ac:dyDescent="0.25">
      <c r="A156" s="155">
        <v>45835</v>
      </c>
      <c r="B156" s="154" t="s">
        <v>254</v>
      </c>
      <c r="C156" s="90">
        <v>100800</v>
      </c>
      <c r="D156" s="91"/>
      <c r="E156" s="82">
        <v>245769.04</v>
      </c>
      <c r="F156" s="158"/>
      <c r="G156" s="159"/>
      <c r="H156" s="160"/>
      <c r="I156" s="161"/>
      <c r="L156" s="218"/>
    </row>
    <row r="157" spans="1:12" s="157" customFormat="1" ht="42.75" customHeight="1" x14ac:dyDescent="0.25">
      <c r="A157" s="155">
        <v>45835</v>
      </c>
      <c r="B157" s="154" t="s">
        <v>255</v>
      </c>
      <c r="C157" s="90">
        <v>50000</v>
      </c>
      <c r="D157" s="91"/>
      <c r="E157" s="82">
        <v>195760.34</v>
      </c>
      <c r="F157" s="158"/>
      <c r="G157" s="159"/>
      <c r="H157" s="160"/>
      <c r="I157" s="161"/>
      <c r="L157" s="218"/>
    </row>
    <row r="158" spans="1:12" s="157" customFormat="1" ht="42.75" customHeight="1" x14ac:dyDescent="0.25">
      <c r="A158" s="155">
        <v>45835</v>
      </c>
      <c r="B158" s="154" t="s">
        <v>256</v>
      </c>
      <c r="C158" s="90">
        <v>25000</v>
      </c>
      <c r="D158" s="91"/>
      <c r="E158" s="82">
        <v>170751.64</v>
      </c>
      <c r="F158" s="158"/>
      <c r="G158" s="159"/>
      <c r="H158" s="160"/>
      <c r="I158" s="161"/>
      <c r="L158" s="218"/>
    </row>
    <row r="159" spans="1:12" s="157" customFormat="1" ht="42.75" customHeight="1" x14ac:dyDescent="0.25">
      <c r="A159" s="155">
        <v>45835</v>
      </c>
      <c r="B159" s="154" t="s">
        <v>156</v>
      </c>
      <c r="C159" s="90"/>
      <c r="D159" s="164">
        <v>25404</v>
      </c>
      <c r="E159" s="82">
        <v>196146.94</v>
      </c>
      <c r="F159" s="158">
        <v>371</v>
      </c>
      <c r="G159" s="159">
        <v>4493</v>
      </c>
      <c r="H159" s="160" t="s">
        <v>271</v>
      </c>
      <c r="I159" s="161" t="s">
        <v>37</v>
      </c>
      <c r="J159" s="157">
        <v>116</v>
      </c>
      <c r="L159" s="218"/>
    </row>
    <row r="160" spans="1:12" s="157" customFormat="1" ht="42.75" customHeight="1" x14ac:dyDescent="0.25">
      <c r="A160" s="155">
        <v>45836</v>
      </c>
      <c r="B160" s="154" t="s">
        <v>257</v>
      </c>
      <c r="C160" s="90">
        <v>683.24</v>
      </c>
      <c r="D160" s="91"/>
      <c r="E160" s="82">
        <v>195463.7</v>
      </c>
      <c r="F160" s="158"/>
      <c r="G160" s="159"/>
      <c r="H160" s="160"/>
      <c r="I160" s="161"/>
      <c r="L160" s="218"/>
    </row>
    <row r="161" spans="1:12" s="157" customFormat="1" ht="42.75" customHeight="1" x14ac:dyDescent="0.25">
      <c r="A161" s="155">
        <v>45837</v>
      </c>
      <c r="B161" s="154" t="s">
        <v>258</v>
      </c>
      <c r="C161" s="90">
        <v>5480.73</v>
      </c>
      <c r="D161" s="91"/>
      <c r="E161" s="82">
        <v>189982.97</v>
      </c>
      <c r="F161" s="158"/>
      <c r="G161" s="159"/>
      <c r="H161" s="160"/>
      <c r="I161" s="161"/>
      <c r="L161" s="218"/>
    </row>
    <row r="162" spans="1:12" s="157" customFormat="1" ht="42.75" customHeight="1" x14ac:dyDescent="0.25">
      <c r="A162" s="155">
        <v>45838</v>
      </c>
      <c r="B162" s="154" t="s">
        <v>259</v>
      </c>
      <c r="C162" s="90"/>
      <c r="D162" s="189">
        <v>200000</v>
      </c>
      <c r="E162" s="82">
        <v>389982.97</v>
      </c>
      <c r="F162" s="158"/>
      <c r="G162" s="159"/>
      <c r="H162" s="160"/>
      <c r="I162" s="161"/>
      <c r="L162" s="218"/>
    </row>
    <row r="163" spans="1:12" s="157" customFormat="1" ht="42.75" customHeight="1" x14ac:dyDescent="0.25">
      <c r="A163" s="155">
        <v>45838</v>
      </c>
      <c r="B163" s="154" t="s">
        <v>260</v>
      </c>
      <c r="C163" s="90">
        <v>232000</v>
      </c>
      <c r="D163" s="91"/>
      <c r="E163" s="82">
        <v>157982.97</v>
      </c>
      <c r="F163" s="158"/>
      <c r="G163" s="159"/>
      <c r="H163" s="160"/>
      <c r="I163" s="161"/>
      <c r="L163" s="218"/>
    </row>
    <row r="164" spans="1:12" s="157" customFormat="1" ht="42.75" customHeight="1" x14ac:dyDescent="0.25">
      <c r="A164" s="155">
        <v>45838</v>
      </c>
      <c r="B164" s="154" t="s">
        <v>261</v>
      </c>
      <c r="C164" s="90">
        <v>16653.330000000002</v>
      </c>
      <c r="D164" s="91"/>
      <c r="E164" s="82">
        <v>141320.94</v>
      </c>
      <c r="F164" s="158"/>
      <c r="G164" s="159"/>
      <c r="H164" s="160"/>
      <c r="I164" s="161"/>
      <c r="L164" s="218"/>
    </row>
    <row r="165" spans="1:12" s="157" customFormat="1" ht="42.75" customHeight="1" x14ac:dyDescent="0.25">
      <c r="A165" s="155">
        <v>45838</v>
      </c>
      <c r="B165" s="154" t="s">
        <v>262</v>
      </c>
      <c r="C165" s="90">
        <v>9887.91</v>
      </c>
      <c r="D165" s="91"/>
      <c r="E165" s="82">
        <v>131424.32999999999</v>
      </c>
      <c r="F165" s="158"/>
      <c r="G165" s="159"/>
      <c r="H165" s="160"/>
      <c r="I165" s="161"/>
      <c r="L165" s="218"/>
    </row>
    <row r="166" spans="1:12" s="157" customFormat="1" ht="42.75" customHeight="1" x14ac:dyDescent="0.25">
      <c r="A166" s="155">
        <v>45838</v>
      </c>
      <c r="B166" s="154" t="s">
        <v>263</v>
      </c>
      <c r="C166" s="90">
        <v>1350</v>
      </c>
      <c r="D166" s="91"/>
      <c r="E166" s="82">
        <v>130065.63</v>
      </c>
      <c r="F166" s="158"/>
      <c r="G166" s="159"/>
      <c r="H166" s="160"/>
      <c r="I166" s="161"/>
      <c r="L166" s="218"/>
    </row>
    <row r="167" spans="1:12" s="157" customFormat="1" ht="42.75" customHeight="1" x14ac:dyDescent="0.25">
      <c r="A167" s="155">
        <v>45838</v>
      </c>
      <c r="B167" s="154" t="s">
        <v>264</v>
      </c>
      <c r="C167" s="90">
        <v>1972</v>
      </c>
      <c r="D167" s="91"/>
      <c r="E167" s="82">
        <v>128084.93</v>
      </c>
      <c r="F167" s="158"/>
      <c r="G167" s="159"/>
      <c r="H167" s="160"/>
      <c r="I167" s="161"/>
      <c r="L167" s="218"/>
    </row>
    <row r="168" spans="1:12" s="157" customFormat="1" ht="23.25" customHeight="1" x14ac:dyDescent="0.25">
      <c r="A168" s="155">
        <v>45838</v>
      </c>
      <c r="B168" s="154" t="s">
        <v>312</v>
      </c>
      <c r="C168" s="90">
        <v>13652.32</v>
      </c>
      <c r="D168" s="91"/>
      <c r="E168" s="82"/>
      <c r="F168" s="158"/>
      <c r="G168" s="159"/>
      <c r="H168" s="160"/>
      <c r="I168" s="161"/>
      <c r="L168" s="218"/>
    </row>
    <row r="169" spans="1:12" s="157" customFormat="1" ht="23.25" customHeight="1" x14ac:dyDescent="0.25">
      <c r="A169" s="155">
        <v>45838</v>
      </c>
      <c r="B169" s="190" t="s">
        <v>313</v>
      </c>
      <c r="C169" s="191">
        <v>1599.5</v>
      </c>
      <c r="D169" s="192"/>
      <c r="E169" s="191"/>
      <c r="F169" s="193"/>
      <c r="G169" s="194"/>
      <c r="H169" s="195"/>
      <c r="I169" s="196"/>
      <c r="J169" s="197">
        <v>130</v>
      </c>
      <c r="K169" s="157" t="s">
        <v>335</v>
      </c>
      <c r="L169" s="218"/>
    </row>
    <row r="170" spans="1:12" s="157" customFormat="1" ht="23.25" customHeight="1" x14ac:dyDescent="0.25">
      <c r="A170" s="155">
        <v>45838</v>
      </c>
      <c r="B170" s="154" t="s">
        <v>314</v>
      </c>
      <c r="C170" s="90">
        <v>1995.2</v>
      </c>
      <c r="D170" s="91"/>
      <c r="E170" s="82"/>
      <c r="F170" s="158"/>
      <c r="G170" s="159"/>
      <c r="H170" s="160"/>
      <c r="I170" s="161"/>
      <c r="L170" s="218"/>
    </row>
    <row r="171" spans="1:12" s="157" customFormat="1" ht="17.25" customHeight="1" x14ac:dyDescent="0.25">
      <c r="A171" s="155">
        <v>45838</v>
      </c>
      <c r="B171" s="154" t="s">
        <v>315</v>
      </c>
      <c r="C171" s="90">
        <v>3525.95</v>
      </c>
      <c r="D171" s="91"/>
      <c r="E171" s="82"/>
      <c r="F171" s="158"/>
      <c r="G171" s="159"/>
      <c r="H171" s="160"/>
      <c r="I171" s="161"/>
      <c r="L171" s="218"/>
    </row>
    <row r="172" spans="1:12" s="157" customFormat="1" ht="17.25" customHeight="1" x14ac:dyDescent="0.25">
      <c r="A172" s="155">
        <v>45838</v>
      </c>
      <c r="B172" s="154" t="s">
        <v>316</v>
      </c>
      <c r="C172" s="90">
        <v>7296.4</v>
      </c>
      <c r="D172" s="91"/>
      <c r="E172" s="82"/>
      <c r="F172" s="158"/>
      <c r="G172" s="159"/>
      <c r="H172" s="160"/>
      <c r="I172" s="161"/>
      <c r="L172" s="218"/>
    </row>
    <row r="173" spans="1:12" s="157" customFormat="1" ht="17.25" customHeight="1" x14ac:dyDescent="0.25">
      <c r="A173" s="155">
        <v>45838</v>
      </c>
      <c r="B173" s="154" t="s">
        <v>310</v>
      </c>
      <c r="C173" s="90">
        <v>40951.25</v>
      </c>
      <c r="D173" s="91"/>
      <c r="E173" s="82"/>
      <c r="F173" s="158"/>
      <c r="G173" s="159"/>
      <c r="H173" s="160"/>
      <c r="I173" s="161"/>
      <c r="L173" s="218"/>
    </row>
    <row r="174" spans="1:12" s="157" customFormat="1" ht="17.25" customHeight="1" x14ac:dyDescent="0.25">
      <c r="A174" s="155">
        <v>45838</v>
      </c>
      <c r="B174" s="154" t="s">
        <v>311</v>
      </c>
      <c r="C174" s="90">
        <v>20000</v>
      </c>
      <c r="D174" s="91"/>
      <c r="E174" s="82"/>
      <c r="F174" s="158"/>
      <c r="G174" s="159"/>
      <c r="H174" s="160"/>
      <c r="I174" s="161"/>
      <c r="L174" s="218"/>
    </row>
    <row r="175" spans="1:12" s="157" customFormat="1" ht="17.25" customHeight="1" x14ac:dyDescent="0.25">
      <c r="A175" s="155">
        <v>45838</v>
      </c>
      <c r="B175" s="154" t="s">
        <v>318</v>
      </c>
      <c r="C175" s="200">
        <v>24000</v>
      </c>
      <c r="D175" s="91"/>
      <c r="E175" s="82"/>
      <c r="F175" s="158"/>
      <c r="G175" s="159"/>
      <c r="H175" s="160"/>
      <c r="I175" s="161"/>
      <c r="L175" s="218"/>
    </row>
    <row r="176" spans="1:12" s="157" customFormat="1" ht="17.25" customHeight="1" x14ac:dyDescent="0.25">
      <c r="A176" s="155">
        <v>45838</v>
      </c>
      <c r="B176" s="154" t="s">
        <v>303</v>
      </c>
      <c r="C176" s="90">
        <v>18007.509999999998</v>
      </c>
      <c r="D176" s="91"/>
      <c r="E176" s="82"/>
      <c r="F176" s="158"/>
      <c r="G176" s="159"/>
      <c r="H176" s="160"/>
      <c r="I176" s="161"/>
      <c r="L176" s="218"/>
    </row>
    <row r="177" spans="1:12" s="157" customFormat="1" ht="17.25" customHeight="1" x14ac:dyDescent="0.25">
      <c r="A177" s="155">
        <v>45838</v>
      </c>
      <c r="B177" s="154" t="s">
        <v>293</v>
      </c>
      <c r="C177" s="90">
        <f>78*8.7</f>
        <v>678.59999999999991</v>
      </c>
      <c r="D177" s="91"/>
      <c r="E177" s="82"/>
      <c r="F177" s="158"/>
      <c r="G177" s="159"/>
      <c r="H177" s="160"/>
      <c r="I177" s="161"/>
      <c r="L177" s="218"/>
    </row>
    <row r="178" spans="1:12" s="157" customFormat="1" ht="17.25" customHeight="1" x14ac:dyDescent="0.25">
      <c r="A178" s="155">
        <v>45838</v>
      </c>
      <c r="B178" s="154" t="s">
        <v>309</v>
      </c>
      <c r="C178" s="90"/>
      <c r="D178" s="189">
        <v>5300</v>
      </c>
      <c r="E178" s="82"/>
      <c r="F178" s="158"/>
      <c r="G178" s="159"/>
      <c r="H178" s="160"/>
      <c r="I178" s="161"/>
      <c r="L178" s="218"/>
    </row>
    <row r="179" spans="1:12" s="157" customFormat="1" ht="42.75" customHeight="1" x14ac:dyDescent="0.25">
      <c r="A179" s="155"/>
      <c r="B179" s="154"/>
      <c r="C179" s="90">
        <f>SUM(C6:C178)</f>
        <v>2690768.3200000003</v>
      </c>
      <c r="D179" s="90">
        <f>SUM(D6:D178)</f>
        <v>2684827.2700000005</v>
      </c>
      <c r="E179" s="82"/>
      <c r="F179" s="158"/>
      <c r="G179" s="159"/>
      <c r="H179" s="160"/>
      <c r="I179" s="161"/>
      <c r="L179" s="218"/>
    </row>
  </sheetData>
  <autoFilter ref="A4:J167"/>
  <mergeCells count="3">
    <mergeCell ref="A1:H1"/>
    <mergeCell ref="A2:H2"/>
    <mergeCell ref="A3:H3"/>
  </mergeCells>
  <phoneticPr fontId="36" type="noConversion"/>
  <pageMargins left="0.25" right="0.25" top="0.75" bottom="0.75" header="0.3" footer="0.3"/>
  <pageSetup scale="6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H11:I16"/>
  <sheetViews>
    <sheetView workbookViewId="0">
      <selection activeCell="N15" sqref="N15"/>
    </sheetView>
  </sheetViews>
  <sheetFormatPr baseColWidth="10" defaultRowHeight="15" x14ac:dyDescent="0.25"/>
  <cols>
    <col min="8" max="8" width="11.5703125" customWidth="1"/>
  </cols>
  <sheetData>
    <row r="11" spans="8:9" x14ac:dyDescent="0.25">
      <c r="H11" s="223" t="s">
        <v>322</v>
      </c>
      <c r="I11" s="223">
        <f>2285.72+380.95</f>
        <v>2666.6699999999996</v>
      </c>
    </row>
    <row r="12" spans="8:9" x14ac:dyDescent="0.25">
      <c r="H12" s="223" t="s">
        <v>323</v>
      </c>
      <c r="I12" s="223">
        <v>75.150000000000006</v>
      </c>
    </row>
    <row r="13" spans="8:9" x14ac:dyDescent="0.25">
      <c r="H13" s="223" t="s">
        <v>324</v>
      </c>
      <c r="I13" s="223">
        <v>18.79</v>
      </c>
    </row>
    <row r="14" spans="8:9" x14ac:dyDescent="0.25">
      <c r="H14" s="223" t="s">
        <v>325</v>
      </c>
      <c r="I14" s="223">
        <v>94.19</v>
      </c>
    </row>
    <row r="15" spans="8:9" x14ac:dyDescent="0.25">
      <c r="H15" s="223" t="s">
        <v>326</v>
      </c>
      <c r="I15" s="223">
        <v>295.60000000000002</v>
      </c>
    </row>
    <row r="16" spans="8:9" x14ac:dyDescent="0.25">
      <c r="H16" s="224" t="s">
        <v>13</v>
      </c>
      <c r="I16" s="224">
        <v>2559.1999999999998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N48"/>
  <sheetViews>
    <sheetView showGridLines="0" zoomScaleNormal="100" workbookViewId="0">
      <pane ySplit="4" topLeftCell="A32" activePane="bottomLeft" state="frozenSplit"/>
      <selection pane="bottomLeft" activeCell="C4" sqref="C1:C1048576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hidden="1" customWidth="1"/>
    <col min="4" max="4" width="11.5703125" style="110" customWidth="1"/>
    <col min="5" max="5" width="13" style="8" hidden="1" customWidth="1"/>
    <col min="6" max="6" width="16.85546875" style="8" hidden="1" customWidth="1"/>
    <col min="7" max="7" width="11.28515625" style="6" hidden="1" customWidth="1"/>
    <col min="8" max="8" width="17.42578125" style="6" hidden="1" customWidth="1"/>
    <col min="9" max="9" width="21" style="6" hidden="1" customWidth="1"/>
    <col min="10" max="10" width="6.5703125" style="6" customWidth="1"/>
    <col min="11" max="11" width="10" style="6" hidden="1" customWidth="1"/>
    <col min="12" max="12" width="13.5703125" style="214"/>
    <col min="13" max="16384" width="13.5703125" style="6"/>
  </cols>
  <sheetData>
    <row r="1" spans="1:12" s="8" customFormat="1" x14ac:dyDescent="0.25">
      <c r="A1" s="241" t="s">
        <v>29</v>
      </c>
      <c r="B1" s="242"/>
      <c r="C1" s="242"/>
      <c r="D1" s="242"/>
      <c r="E1" s="242"/>
      <c r="F1" s="242"/>
      <c r="G1" s="242"/>
      <c r="H1" s="242"/>
      <c r="L1" s="221"/>
    </row>
    <row r="2" spans="1:12" s="8" customFormat="1" x14ac:dyDescent="0.25">
      <c r="A2" s="241" t="s">
        <v>9</v>
      </c>
      <c r="B2" s="242"/>
      <c r="C2" s="242"/>
      <c r="D2" s="242"/>
      <c r="E2" s="242"/>
      <c r="F2" s="242"/>
      <c r="G2" s="242"/>
      <c r="H2" s="242"/>
      <c r="I2" s="8">
        <v>40859.47</v>
      </c>
      <c r="L2" s="221"/>
    </row>
    <row r="3" spans="1:12" s="8" customFormat="1" x14ac:dyDescent="0.25">
      <c r="A3" s="243" t="s">
        <v>36</v>
      </c>
      <c r="B3" s="244"/>
      <c r="C3" s="244"/>
      <c r="D3" s="244"/>
      <c r="E3" s="244"/>
      <c r="F3" s="244"/>
      <c r="G3" s="244"/>
      <c r="H3" s="244"/>
      <c r="L3" s="221"/>
    </row>
    <row r="4" spans="1:12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  <c r="L4" s="221"/>
    </row>
    <row r="5" spans="1:12" s="145" customFormat="1" ht="15.75" x14ac:dyDescent="0.25">
      <c r="A5" s="141"/>
      <c r="B5" s="141"/>
      <c r="C5" s="142"/>
      <c r="D5" s="142"/>
      <c r="E5" s="142"/>
      <c r="F5" s="143"/>
      <c r="G5" s="144"/>
      <c r="H5" s="144"/>
      <c r="I5" s="144"/>
      <c r="L5" s="222"/>
    </row>
    <row r="6" spans="1:12" s="157" customFormat="1" ht="42.75" customHeight="1" x14ac:dyDescent="0.25">
      <c r="A6" s="155">
        <v>45812</v>
      </c>
      <c r="B6" s="154" t="s">
        <v>57</v>
      </c>
      <c r="C6" s="90"/>
      <c r="D6" s="164">
        <v>59031.8</v>
      </c>
      <c r="E6" s="82"/>
      <c r="F6" s="158">
        <v>134</v>
      </c>
      <c r="G6" s="159">
        <v>4452</v>
      </c>
      <c r="H6" s="160" t="s">
        <v>60</v>
      </c>
      <c r="I6" s="161" t="s">
        <v>59</v>
      </c>
      <c r="J6" s="157">
        <v>1</v>
      </c>
      <c r="L6" s="218"/>
    </row>
    <row r="7" spans="1:12" s="157" customFormat="1" ht="42.75" customHeight="1" x14ac:dyDescent="0.25">
      <c r="A7" s="155">
        <v>45812</v>
      </c>
      <c r="B7" s="154" t="s">
        <v>58</v>
      </c>
      <c r="C7" s="90">
        <v>15000</v>
      </c>
      <c r="D7" s="91"/>
      <c r="E7" s="82"/>
      <c r="F7" s="158"/>
      <c r="G7" s="159"/>
      <c r="H7" s="160"/>
      <c r="I7" s="161"/>
      <c r="K7" s="157">
        <v>1</v>
      </c>
      <c r="L7" s="218"/>
    </row>
    <row r="8" spans="1:12" s="157" customFormat="1" ht="42.75" customHeight="1" x14ac:dyDescent="0.25">
      <c r="A8" s="155">
        <v>45813</v>
      </c>
      <c r="B8" s="154" t="s">
        <v>85</v>
      </c>
      <c r="C8" s="90">
        <v>7800</v>
      </c>
      <c r="D8" s="91"/>
      <c r="E8" s="82"/>
      <c r="F8" s="158"/>
      <c r="G8" s="159"/>
      <c r="H8" s="160"/>
      <c r="I8" s="161"/>
      <c r="K8" s="157">
        <v>2</v>
      </c>
      <c r="L8" s="218"/>
    </row>
    <row r="9" spans="1:12" s="157" customFormat="1" ht="42.75" customHeight="1" x14ac:dyDescent="0.25">
      <c r="A9" s="155">
        <v>45814</v>
      </c>
      <c r="B9" s="154" t="s">
        <v>86</v>
      </c>
      <c r="C9" s="90">
        <v>4222.63</v>
      </c>
      <c r="D9" s="91"/>
      <c r="E9" s="82"/>
      <c r="F9" s="158"/>
      <c r="G9" s="159"/>
      <c r="H9" s="160"/>
      <c r="I9" s="161"/>
      <c r="K9" s="157">
        <v>3</v>
      </c>
      <c r="L9" s="218"/>
    </row>
    <row r="10" spans="1:12" s="157" customFormat="1" ht="42.75" customHeight="1" x14ac:dyDescent="0.25">
      <c r="A10" s="155">
        <v>45814</v>
      </c>
      <c r="B10" s="154" t="s">
        <v>87</v>
      </c>
      <c r="C10" s="90">
        <v>30000</v>
      </c>
      <c r="D10" s="91"/>
      <c r="E10" s="82"/>
      <c r="F10" s="158"/>
      <c r="G10" s="159"/>
      <c r="H10" s="160"/>
      <c r="I10" s="161"/>
      <c r="K10" s="157">
        <v>3</v>
      </c>
      <c r="L10" s="218"/>
    </row>
    <row r="11" spans="1:12" s="157" customFormat="1" ht="42.75" customHeight="1" x14ac:dyDescent="0.25">
      <c r="A11" s="155">
        <v>45814</v>
      </c>
      <c r="B11" s="154" t="s">
        <v>88</v>
      </c>
      <c r="C11" s="90">
        <v>3000</v>
      </c>
      <c r="D11" s="91"/>
      <c r="E11" s="82"/>
      <c r="F11" s="158"/>
      <c r="G11" s="159"/>
      <c r="H11" s="160"/>
      <c r="I11" s="161"/>
      <c r="K11" s="157">
        <v>3</v>
      </c>
      <c r="L11" s="218"/>
    </row>
    <row r="12" spans="1:12" s="157" customFormat="1" ht="42.75" customHeight="1" x14ac:dyDescent="0.25">
      <c r="A12" s="155">
        <v>45817</v>
      </c>
      <c r="B12" s="154" t="s">
        <v>89</v>
      </c>
      <c r="C12" s="90"/>
      <c r="D12" s="164">
        <v>15332.88</v>
      </c>
      <c r="E12" s="82"/>
      <c r="F12" s="158">
        <v>248</v>
      </c>
      <c r="G12" s="159">
        <v>4453</v>
      </c>
      <c r="H12" s="160" t="s">
        <v>94</v>
      </c>
      <c r="I12" s="161" t="s">
        <v>59</v>
      </c>
      <c r="J12" s="157">
        <v>2</v>
      </c>
      <c r="L12" s="218"/>
    </row>
    <row r="13" spans="1:12" s="157" customFormat="1" ht="42.75" customHeight="1" x14ac:dyDescent="0.25">
      <c r="A13" s="155">
        <v>45818</v>
      </c>
      <c r="B13" s="154" t="s">
        <v>109</v>
      </c>
      <c r="C13" s="90">
        <v>3000</v>
      </c>
      <c r="D13" s="91"/>
      <c r="E13" s="82"/>
      <c r="F13" s="158"/>
      <c r="G13" s="159"/>
      <c r="H13" s="160"/>
      <c r="I13" s="161"/>
      <c r="K13" s="157">
        <v>4</v>
      </c>
      <c r="L13" s="218"/>
    </row>
    <row r="14" spans="1:12" s="157" customFormat="1" ht="42.75" customHeight="1" x14ac:dyDescent="0.25">
      <c r="A14" s="155">
        <v>45819</v>
      </c>
      <c r="B14" s="154" t="s">
        <v>174</v>
      </c>
      <c r="C14" s="90"/>
      <c r="D14" s="164">
        <v>10228.290000000001</v>
      </c>
      <c r="E14" s="82"/>
      <c r="F14" s="169">
        <v>213</v>
      </c>
      <c r="G14" s="170">
        <v>4468</v>
      </c>
      <c r="H14" s="171" t="s">
        <v>119</v>
      </c>
      <c r="I14" s="172" t="s">
        <v>54</v>
      </c>
      <c r="J14" s="166">
        <v>3</v>
      </c>
      <c r="L14" s="218"/>
    </row>
    <row r="15" spans="1:12" s="157" customFormat="1" ht="42.75" customHeight="1" x14ac:dyDescent="0.25">
      <c r="A15" s="155">
        <v>45820</v>
      </c>
      <c r="B15" s="154" t="s">
        <v>202</v>
      </c>
      <c r="C15" s="90">
        <v>3213</v>
      </c>
      <c r="D15" s="91"/>
      <c r="E15" s="82"/>
      <c r="F15" s="158"/>
      <c r="G15" s="159"/>
      <c r="H15" s="160"/>
      <c r="I15" s="161"/>
      <c r="K15" s="157">
        <v>5</v>
      </c>
      <c r="L15" s="218"/>
    </row>
    <row r="16" spans="1:12" s="157" customFormat="1" ht="42.75" customHeight="1" x14ac:dyDescent="0.25">
      <c r="A16" s="155">
        <v>45820</v>
      </c>
      <c r="B16" s="154" t="s">
        <v>203</v>
      </c>
      <c r="C16" s="90">
        <v>10000</v>
      </c>
      <c r="D16" s="91"/>
      <c r="E16" s="82"/>
      <c r="F16" s="158"/>
      <c r="G16" s="159"/>
      <c r="H16" s="160"/>
      <c r="I16" s="161"/>
      <c r="K16" s="157">
        <v>5</v>
      </c>
      <c r="L16" s="218"/>
    </row>
    <row r="17" spans="1:12" s="157" customFormat="1" ht="42.75" customHeight="1" x14ac:dyDescent="0.25">
      <c r="A17" s="155">
        <v>45821</v>
      </c>
      <c r="B17" s="154" t="s">
        <v>204</v>
      </c>
      <c r="C17" s="90">
        <v>7143.32</v>
      </c>
      <c r="D17" s="91"/>
      <c r="E17" s="82"/>
      <c r="F17" s="158"/>
      <c r="G17" s="159"/>
      <c r="H17" s="160"/>
      <c r="I17" s="161"/>
      <c r="K17" s="157">
        <v>6</v>
      </c>
      <c r="L17" s="218"/>
    </row>
    <row r="18" spans="1:12" s="157" customFormat="1" ht="42.75" customHeight="1" x14ac:dyDescent="0.25">
      <c r="A18" s="155">
        <v>45821</v>
      </c>
      <c r="B18" s="154" t="s">
        <v>205</v>
      </c>
      <c r="C18" s="90">
        <v>2944.08</v>
      </c>
      <c r="D18" s="91"/>
      <c r="E18" s="82"/>
      <c r="F18" s="158"/>
      <c r="G18" s="159"/>
      <c r="H18" s="160"/>
      <c r="I18" s="161"/>
      <c r="K18" s="157">
        <v>6</v>
      </c>
      <c r="L18" s="218"/>
    </row>
    <row r="19" spans="1:12" s="157" customFormat="1" ht="23.25" customHeight="1" x14ac:dyDescent="0.25">
      <c r="A19" s="155">
        <v>45824</v>
      </c>
      <c r="B19" s="154" t="s">
        <v>277</v>
      </c>
      <c r="C19" s="200">
        <v>800</v>
      </c>
      <c r="D19" s="91"/>
      <c r="E19" s="82"/>
      <c r="F19" s="158"/>
      <c r="G19" s="159"/>
      <c r="H19" s="160"/>
      <c r="I19" s="161"/>
      <c r="K19" s="157">
        <v>7</v>
      </c>
      <c r="L19" s="218"/>
    </row>
    <row r="20" spans="1:12" s="157" customFormat="1" ht="23.25" customHeight="1" x14ac:dyDescent="0.25">
      <c r="A20" s="155">
        <v>45838</v>
      </c>
      <c r="B20" s="154" t="s">
        <v>280</v>
      </c>
      <c r="C20" s="90"/>
      <c r="D20" s="91">
        <v>35409.370000000003</v>
      </c>
      <c r="E20" s="82"/>
      <c r="F20" s="158"/>
      <c r="G20" s="159"/>
      <c r="H20" s="160"/>
      <c r="I20" s="161"/>
      <c r="J20" s="157">
        <v>4</v>
      </c>
      <c r="L20" s="218"/>
    </row>
    <row r="21" spans="1:12" s="157" customFormat="1" ht="23.25" customHeight="1" x14ac:dyDescent="0.25">
      <c r="A21" s="155">
        <v>45838</v>
      </c>
      <c r="B21" s="154" t="s">
        <v>280</v>
      </c>
      <c r="C21" s="90"/>
      <c r="D21" s="91">
        <v>35409.370000000003</v>
      </c>
      <c r="E21" s="82"/>
      <c r="F21" s="158"/>
      <c r="G21" s="159"/>
      <c r="H21" s="160"/>
      <c r="I21" s="161"/>
      <c r="J21" s="157">
        <v>4</v>
      </c>
      <c r="L21" s="218"/>
    </row>
    <row r="22" spans="1:12" s="157" customFormat="1" ht="23.25" customHeight="1" x14ac:dyDescent="0.25">
      <c r="A22" s="155">
        <v>45838</v>
      </c>
      <c r="B22" s="154" t="s">
        <v>280</v>
      </c>
      <c r="C22" s="90"/>
      <c r="D22" s="91">
        <v>26557.03</v>
      </c>
      <c r="E22" s="82"/>
      <c r="F22" s="158"/>
      <c r="G22" s="159"/>
      <c r="H22" s="160"/>
      <c r="I22" s="161"/>
      <c r="J22" s="157">
        <v>4</v>
      </c>
      <c r="L22" s="218"/>
    </row>
    <row r="23" spans="1:12" s="157" customFormat="1" ht="23.25" customHeight="1" x14ac:dyDescent="0.25">
      <c r="A23" s="155">
        <v>45838</v>
      </c>
      <c r="B23" s="154" t="s">
        <v>280</v>
      </c>
      <c r="C23" s="90"/>
      <c r="D23" s="91">
        <v>35409.370000000003</v>
      </c>
      <c r="E23" s="82"/>
      <c r="F23" s="158"/>
      <c r="G23" s="159"/>
      <c r="H23" s="160"/>
      <c r="I23" s="161"/>
      <c r="J23" s="157">
        <v>4</v>
      </c>
      <c r="L23" s="218"/>
    </row>
    <row r="24" spans="1:12" s="157" customFormat="1" ht="23.25" customHeight="1" x14ac:dyDescent="0.25">
      <c r="A24" s="155">
        <v>45838</v>
      </c>
      <c r="B24" s="154" t="s">
        <v>280</v>
      </c>
      <c r="C24" s="90"/>
      <c r="D24" s="91">
        <v>123932.81</v>
      </c>
      <c r="E24" s="82"/>
      <c r="F24" s="158"/>
      <c r="G24" s="159"/>
      <c r="H24" s="160"/>
      <c r="I24" s="161"/>
      <c r="J24" s="157">
        <v>4</v>
      </c>
      <c r="L24" s="218"/>
    </row>
    <row r="25" spans="1:12" s="157" customFormat="1" ht="23.25" customHeight="1" x14ac:dyDescent="0.25">
      <c r="A25" s="155">
        <v>45838</v>
      </c>
      <c r="B25" s="154" t="s">
        <v>280</v>
      </c>
      <c r="C25" s="90"/>
      <c r="D25" s="91">
        <v>105717.92</v>
      </c>
      <c r="E25" s="82"/>
      <c r="F25" s="158"/>
      <c r="G25" s="159"/>
      <c r="H25" s="160"/>
      <c r="I25" s="161"/>
      <c r="J25" s="157">
        <v>4</v>
      </c>
      <c r="L25" s="218"/>
    </row>
    <row r="26" spans="1:12" s="157" customFormat="1" ht="23.25" customHeight="1" x14ac:dyDescent="0.25">
      <c r="A26" s="155">
        <v>45838</v>
      </c>
      <c r="B26" s="154" t="s">
        <v>280</v>
      </c>
      <c r="C26" s="90"/>
      <c r="D26" s="91">
        <v>35239.31</v>
      </c>
      <c r="E26" s="82"/>
      <c r="F26" s="158"/>
      <c r="G26" s="159"/>
      <c r="H26" s="160"/>
      <c r="I26" s="161"/>
      <c r="J26" s="157">
        <v>4</v>
      </c>
      <c r="L26" s="218"/>
    </row>
    <row r="27" spans="1:12" s="157" customFormat="1" ht="23.25" customHeight="1" x14ac:dyDescent="0.25">
      <c r="A27" s="155">
        <v>45838</v>
      </c>
      <c r="B27" s="154" t="s">
        <v>280</v>
      </c>
      <c r="C27" s="90"/>
      <c r="D27" s="91">
        <v>17619.650000000001</v>
      </c>
      <c r="E27" s="82"/>
      <c r="F27" s="158"/>
      <c r="G27" s="159"/>
      <c r="H27" s="160"/>
      <c r="I27" s="161"/>
      <c r="J27" s="157">
        <v>4</v>
      </c>
      <c r="L27" s="218"/>
    </row>
    <row r="28" spans="1:12" s="157" customFormat="1" ht="23.25" customHeight="1" x14ac:dyDescent="0.25">
      <c r="A28" s="155">
        <v>45838</v>
      </c>
      <c r="B28" s="154" t="s">
        <v>280</v>
      </c>
      <c r="C28" s="90"/>
      <c r="D28" s="91">
        <v>9610.7199999999993</v>
      </c>
      <c r="E28" s="82"/>
      <c r="F28" s="158"/>
      <c r="G28" s="159"/>
      <c r="H28" s="160"/>
      <c r="I28" s="161"/>
      <c r="J28" s="157">
        <v>4</v>
      </c>
      <c r="L28" s="218"/>
    </row>
    <row r="29" spans="1:12" s="157" customFormat="1" ht="23.25" customHeight="1" x14ac:dyDescent="0.25">
      <c r="A29" s="155">
        <v>45838</v>
      </c>
      <c r="B29" s="154" t="s">
        <v>280</v>
      </c>
      <c r="C29" s="90"/>
      <c r="D29" s="91">
        <v>35239.31</v>
      </c>
      <c r="E29" s="82"/>
      <c r="F29" s="158"/>
      <c r="G29" s="159"/>
      <c r="H29" s="160"/>
      <c r="I29" s="161"/>
      <c r="J29" s="157">
        <v>4</v>
      </c>
      <c r="L29" s="218"/>
    </row>
    <row r="30" spans="1:12" s="157" customFormat="1" ht="23.25" customHeight="1" x14ac:dyDescent="0.25">
      <c r="A30" s="155">
        <v>45838</v>
      </c>
      <c r="B30" s="154" t="s">
        <v>280</v>
      </c>
      <c r="C30" s="90"/>
      <c r="D30" s="91">
        <v>35239.31</v>
      </c>
      <c r="E30" s="82"/>
      <c r="F30" s="158"/>
      <c r="G30" s="159"/>
      <c r="H30" s="160"/>
      <c r="I30" s="161"/>
      <c r="J30" s="157">
        <v>4</v>
      </c>
      <c r="L30" s="218"/>
    </row>
    <row r="31" spans="1:12" s="157" customFormat="1" ht="23.25" customHeight="1" x14ac:dyDescent="0.25">
      <c r="A31" s="155">
        <v>45838</v>
      </c>
      <c r="B31" s="154" t="s">
        <v>280</v>
      </c>
      <c r="C31" s="90"/>
      <c r="D31" s="91">
        <v>61668.79</v>
      </c>
      <c r="E31" s="82"/>
      <c r="F31" s="158"/>
      <c r="G31" s="159"/>
      <c r="H31" s="160"/>
      <c r="I31" s="161"/>
      <c r="J31" s="157">
        <v>4</v>
      </c>
      <c r="L31" s="218"/>
    </row>
    <row r="32" spans="1:12" s="157" customFormat="1" ht="23.25" customHeight="1" x14ac:dyDescent="0.25">
      <c r="A32" s="155">
        <v>45838</v>
      </c>
      <c r="B32" s="154" t="s">
        <v>280</v>
      </c>
      <c r="C32" s="90"/>
      <c r="D32" s="91">
        <v>19857.07</v>
      </c>
      <c r="E32" s="82"/>
      <c r="F32" s="158"/>
      <c r="G32" s="159"/>
      <c r="H32" s="160"/>
      <c r="I32" s="161"/>
      <c r="J32" s="157">
        <v>4</v>
      </c>
      <c r="L32" s="218"/>
    </row>
    <row r="33" spans="1:14" s="157" customFormat="1" ht="23.25" customHeight="1" x14ac:dyDescent="0.25">
      <c r="A33" s="155">
        <v>45838</v>
      </c>
      <c r="B33" s="154" t="s">
        <v>280</v>
      </c>
      <c r="C33" s="90"/>
      <c r="D33" s="91">
        <v>4805.3599999999997</v>
      </c>
      <c r="E33" s="82"/>
      <c r="F33" s="158"/>
      <c r="G33" s="159"/>
      <c r="H33" s="160"/>
      <c r="I33" s="161"/>
      <c r="J33" s="157">
        <v>4</v>
      </c>
      <c r="L33" s="218"/>
    </row>
    <row r="34" spans="1:14" s="157" customFormat="1" ht="23.25" customHeight="1" x14ac:dyDescent="0.25">
      <c r="A34" s="155">
        <v>45838</v>
      </c>
      <c r="B34" s="154" t="s">
        <v>280</v>
      </c>
      <c r="C34" s="90"/>
      <c r="D34" s="91">
        <v>14485.65</v>
      </c>
      <c r="E34" s="82"/>
      <c r="F34" s="158"/>
      <c r="G34" s="159"/>
      <c r="H34" s="160"/>
      <c r="I34" s="161"/>
      <c r="J34" s="157">
        <v>4</v>
      </c>
      <c r="L34" s="218"/>
    </row>
    <row r="35" spans="1:14" s="157" customFormat="1" ht="21" customHeight="1" x14ac:dyDescent="0.25">
      <c r="A35" s="155">
        <v>45838</v>
      </c>
      <c r="B35" s="154" t="s">
        <v>280</v>
      </c>
      <c r="C35" s="90"/>
      <c r="D35" s="91">
        <v>17619.650000000001</v>
      </c>
      <c r="E35" s="82"/>
      <c r="F35" s="158"/>
      <c r="G35" s="159"/>
      <c r="H35" s="160"/>
      <c r="I35" s="161"/>
      <c r="J35" s="157">
        <v>4</v>
      </c>
      <c r="L35" s="218"/>
    </row>
    <row r="36" spans="1:14" s="157" customFormat="1" ht="21.75" customHeight="1" x14ac:dyDescent="0.25">
      <c r="A36" s="155">
        <v>45838</v>
      </c>
      <c r="B36" s="154" t="s">
        <v>281</v>
      </c>
      <c r="C36" s="90">
        <v>225000</v>
      </c>
      <c r="D36" s="91"/>
      <c r="E36" s="82"/>
      <c r="F36" s="158"/>
      <c r="G36" s="159"/>
      <c r="H36" s="160"/>
      <c r="I36" s="161"/>
      <c r="K36" s="157">
        <v>8</v>
      </c>
      <c r="L36" s="218"/>
    </row>
    <row r="37" spans="1:14" s="157" customFormat="1" ht="21.75" customHeight="1" x14ac:dyDescent="0.25">
      <c r="A37" s="155">
        <v>45838</v>
      </c>
      <c r="B37" s="154" t="s">
        <v>282</v>
      </c>
      <c r="C37" s="90">
        <v>90000</v>
      </c>
      <c r="D37" s="91"/>
      <c r="E37" s="82"/>
      <c r="F37" s="158"/>
      <c r="G37" s="159"/>
      <c r="H37" s="160"/>
      <c r="I37" s="161"/>
      <c r="K37" s="157">
        <v>8</v>
      </c>
      <c r="L37" s="218"/>
    </row>
    <row r="38" spans="1:14" s="157" customFormat="1" ht="21.75" customHeight="1" x14ac:dyDescent="0.25">
      <c r="A38" s="155">
        <v>45838</v>
      </c>
      <c r="B38" s="154" t="s">
        <v>283</v>
      </c>
      <c r="C38" s="90">
        <v>85000</v>
      </c>
      <c r="D38" s="91"/>
      <c r="E38" s="82"/>
      <c r="F38" s="158"/>
      <c r="G38" s="159"/>
      <c r="H38" s="160"/>
      <c r="I38" s="161"/>
      <c r="K38" s="157">
        <v>8</v>
      </c>
      <c r="L38" s="218"/>
    </row>
    <row r="39" spans="1:14" s="157" customFormat="1" ht="21.75" customHeight="1" x14ac:dyDescent="0.25">
      <c r="A39" s="155">
        <v>45838</v>
      </c>
      <c r="B39" s="154" t="s">
        <v>284</v>
      </c>
      <c r="C39" s="90">
        <v>95000</v>
      </c>
      <c r="D39" s="91"/>
      <c r="E39" s="82"/>
      <c r="F39" s="158"/>
      <c r="G39" s="159"/>
      <c r="H39" s="160"/>
      <c r="I39" s="161"/>
      <c r="K39" s="157">
        <v>8</v>
      </c>
      <c r="L39" s="218"/>
    </row>
    <row r="40" spans="1:14" s="157" customFormat="1" ht="21.75" customHeight="1" x14ac:dyDescent="0.25">
      <c r="A40" s="155">
        <v>45838</v>
      </c>
      <c r="B40" s="154" t="s">
        <v>284</v>
      </c>
      <c r="C40" s="90">
        <v>85000</v>
      </c>
      <c r="D40" s="91"/>
      <c r="E40" s="82"/>
      <c r="F40" s="158"/>
      <c r="G40" s="159"/>
      <c r="H40" s="160"/>
      <c r="I40" s="161"/>
      <c r="K40" s="157">
        <v>8</v>
      </c>
      <c r="L40" s="218"/>
    </row>
    <row r="41" spans="1:14" s="157" customFormat="1" ht="21.75" customHeight="1" x14ac:dyDescent="0.25">
      <c r="A41" s="155">
        <v>45838</v>
      </c>
      <c r="B41" s="154" t="s">
        <v>285</v>
      </c>
      <c r="C41" s="90">
        <v>14439.39</v>
      </c>
      <c r="D41" s="91"/>
      <c r="E41" s="82"/>
      <c r="F41" s="158"/>
      <c r="G41" s="159"/>
      <c r="H41" s="160"/>
      <c r="I41" s="161"/>
      <c r="K41" s="157">
        <v>8</v>
      </c>
      <c r="L41" s="218"/>
    </row>
    <row r="42" spans="1:14" s="157" customFormat="1" ht="21.75" customHeight="1" x14ac:dyDescent="0.25">
      <c r="A42" s="155">
        <v>45838</v>
      </c>
      <c r="B42" s="154" t="s">
        <v>286</v>
      </c>
      <c r="C42" s="90">
        <v>2730.16</v>
      </c>
      <c r="D42" s="91"/>
      <c r="E42" s="82"/>
      <c r="F42" s="158"/>
      <c r="G42" s="159"/>
      <c r="H42" s="160"/>
      <c r="I42" s="161"/>
      <c r="K42" s="157">
        <v>8</v>
      </c>
      <c r="L42" s="218"/>
    </row>
    <row r="43" spans="1:14" s="157" customFormat="1" ht="21.75" customHeight="1" x14ac:dyDescent="0.25">
      <c r="A43" s="155">
        <v>45838</v>
      </c>
      <c r="B43" s="154" t="s">
        <v>287</v>
      </c>
      <c r="C43" s="90">
        <v>2080.73</v>
      </c>
      <c r="D43" s="91"/>
      <c r="E43" s="82"/>
      <c r="F43" s="158"/>
      <c r="G43" s="159"/>
      <c r="H43" s="160"/>
      <c r="I43" s="161"/>
      <c r="K43" s="157">
        <v>8</v>
      </c>
      <c r="L43" s="218"/>
    </row>
    <row r="44" spans="1:14" s="157" customFormat="1" ht="21.75" customHeight="1" x14ac:dyDescent="0.25">
      <c r="A44" s="155">
        <v>45838</v>
      </c>
      <c r="B44" s="190" t="s">
        <v>288</v>
      </c>
      <c r="C44" s="191">
        <v>3236.4</v>
      </c>
      <c r="D44" s="192"/>
      <c r="E44" s="191"/>
      <c r="F44" s="193"/>
      <c r="G44" s="194"/>
      <c r="H44" s="195"/>
      <c r="I44" s="196"/>
      <c r="J44" s="197"/>
      <c r="K44" s="197">
        <v>8</v>
      </c>
      <c r="L44" s="220" t="s">
        <v>321</v>
      </c>
      <c r="N44" s="168"/>
    </row>
    <row r="45" spans="1:14" s="157" customFormat="1" ht="23.25" customHeight="1" x14ac:dyDescent="0.25">
      <c r="A45" s="155">
        <v>45838</v>
      </c>
      <c r="B45" s="154" t="s">
        <v>277</v>
      </c>
      <c r="C45" s="200">
        <v>5300</v>
      </c>
      <c r="D45" s="91"/>
      <c r="E45" s="82"/>
      <c r="F45" s="158"/>
      <c r="G45" s="159"/>
      <c r="H45" s="160"/>
      <c r="I45" s="161"/>
      <c r="K45" s="157">
        <v>8</v>
      </c>
      <c r="L45" s="218"/>
      <c r="N45" s="168"/>
    </row>
    <row r="46" spans="1:14" s="157" customFormat="1" ht="42.75" customHeight="1" x14ac:dyDescent="0.25">
      <c r="A46" s="155"/>
      <c r="B46" s="154" t="s">
        <v>293</v>
      </c>
      <c r="C46" s="90">
        <f>135+21.6</f>
        <v>156.6</v>
      </c>
      <c r="D46" s="91"/>
      <c r="E46" s="82"/>
      <c r="F46" s="158"/>
      <c r="G46" s="159"/>
      <c r="H46" s="160"/>
      <c r="I46" s="161"/>
      <c r="K46" s="157">
        <v>8</v>
      </c>
      <c r="L46" s="218"/>
    </row>
    <row r="47" spans="1:14" s="157" customFormat="1" ht="42.75" customHeight="1" x14ac:dyDescent="0.25">
      <c r="A47" s="155"/>
      <c r="B47" s="154"/>
      <c r="C47" s="90">
        <f>SUM(C6:C46)</f>
        <v>695066.31</v>
      </c>
      <c r="D47" s="90">
        <f t="shared" ref="D47:G47" si="0">SUM(D6:D46)</f>
        <v>698413.65999999992</v>
      </c>
      <c r="E47" s="90">
        <f t="shared" si="0"/>
        <v>0</v>
      </c>
      <c r="F47" s="90">
        <f t="shared" si="0"/>
        <v>595</v>
      </c>
      <c r="G47" s="90">
        <f t="shared" si="0"/>
        <v>13373</v>
      </c>
      <c r="H47" s="160"/>
      <c r="I47" s="161"/>
      <c r="L47" s="218"/>
    </row>
    <row r="48" spans="1:14" x14ac:dyDescent="0.25">
      <c r="C48" s="7">
        <f>695066.31-C47</f>
        <v>0</v>
      </c>
    </row>
  </sheetData>
  <autoFilter ref="A5:I19"/>
  <mergeCells count="3">
    <mergeCell ref="A1:H1"/>
    <mergeCell ref="A2:H2"/>
    <mergeCell ref="A3:H3"/>
  </mergeCells>
  <pageMargins left="0.7" right="0.7" top="0.75" bottom="0.75" header="0.3" footer="0.3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3"/>
  <sheetViews>
    <sheetView zoomScale="110" zoomScaleNormal="110" workbookViewId="0">
      <selection activeCell="G32" sqref="G32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45" t="s">
        <v>8</v>
      </c>
      <c r="B1" s="245"/>
      <c r="C1" s="245"/>
      <c r="D1" s="245"/>
      <c r="E1" s="245"/>
      <c r="F1" s="245"/>
      <c r="G1" s="245"/>
      <c r="H1" s="245"/>
      <c r="I1" s="130"/>
    </row>
    <row r="2" spans="1:11" s="92" customFormat="1" ht="15.75" customHeight="1" thickBot="1" x14ac:dyDescent="0.25">
      <c r="A2" s="246" t="s">
        <v>36</v>
      </c>
      <c r="B2" s="246"/>
      <c r="C2" s="246"/>
      <c r="D2" s="246"/>
      <c r="E2" s="246"/>
      <c r="F2" s="246"/>
      <c r="G2" s="246"/>
      <c r="H2" s="246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 x14ac:dyDescent="0.2">
      <c r="A4" s="101"/>
      <c r="B4" s="102"/>
      <c r="C4" s="127">
        <v>0</v>
      </c>
      <c r="D4" s="104">
        <v>0</v>
      </c>
      <c r="E4" s="129" t="e">
        <f>D4-C4+#REF!</f>
        <v>#REF!</v>
      </c>
      <c r="F4" s="139"/>
      <c r="G4" s="139"/>
      <c r="H4" s="139"/>
      <c r="I4" s="139"/>
    </row>
    <row r="5" spans="1:11" s="96" customFormat="1" x14ac:dyDescent="0.2">
      <c r="A5" s="101"/>
      <c r="B5" s="102"/>
      <c r="C5" s="103">
        <v>0</v>
      </c>
      <c r="D5" s="104">
        <v>0</v>
      </c>
      <c r="E5" s="129" t="e">
        <f>D5-C5+#REF!</f>
        <v>#REF!</v>
      </c>
      <c r="F5" s="139"/>
      <c r="G5" s="139"/>
      <c r="H5" s="139"/>
      <c r="I5" s="139"/>
    </row>
    <row r="6" spans="1:11" s="96" customFormat="1" x14ac:dyDescent="0.2">
      <c r="A6" s="101"/>
      <c r="B6" s="102"/>
      <c r="C6" s="103">
        <v>0</v>
      </c>
      <c r="D6" s="104">
        <v>0</v>
      </c>
      <c r="E6" s="129" t="e">
        <f>D6-C6+E5</f>
        <v>#REF!</v>
      </c>
      <c r="F6" s="135"/>
      <c r="G6" s="133"/>
      <c r="H6" s="133"/>
      <c r="I6" s="134"/>
    </row>
    <row r="7" spans="1:11" s="96" customFormat="1" x14ac:dyDescent="0.2">
      <c r="A7" s="101"/>
      <c r="B7" s="102"/>
      <c r="C7" s="103">
        <v>0</v>
      </c>
      <c r="D7" s="104">
        <v>0</v>
      </c>
      <c r="E7" s="129" t="e">
        <f>D7-C7+E6</f>
        <v>#REF!</v>
      </c>
      <c r="F7" s="135"/>
      <c r="G7" s="133"/>
      <c r="H7" s="133"/>
      <c r="I7" s="134"/>
    </row>
    <row r="8" spans="1:11" s="96" customFormat="1" x14ac:dyDescent="0.2">
      <c r="A8" s="125"/>
      <c r="B8" s="126"/>
      <c r="C8" s="127">
        <v>0</v>
      </c>
      <c r="D8" s="104">
        <v>0</v>
      </c>
      <c r="E8" s="129" t="e">
        <f t="shared" ref="E8:E40" si="0">D8-C8+E7</f>
        <v>#REF!</v>
      </c>
      <c r="F8" s="135"/>
      <c r="G8" s="133"/>
      <c r="H8" s="133"/>
      <c r="I8" s="134"/>
    </row>
    <row r="9" spans="1:11" s="96" customFormat="1" x14ac:dyDescent="0.2">
      <c r="A9" s="125"/>
      <c r="B9" s="126"/>
      <c r="C9" s="127">
        <v>0</v>
      </c>
      <c r="D9" s="104">
        <v>0</v>
      </c>
      <c r="E9" s="129" t="e">
        <f t="shared" si="0"/>
        <v>#REF!</v>
      </c>
      <c r="F9" s="133"/>
      <c r="G9" s="133"/>
      <c r="H9" s="133"/>
      <c r="I9" s="134"/>
    </row>
    <row r="10" spans="1:11" s="96" customFormat="1" x14ac:dyDescent="0.2">
      <c r="A10" s="125"/>
      <c r="B10" s="126"/>
      <c r="C10" s="127">
        <v>0</v>
      </c>
      <c r="D10" s="104">
        <v>0</v>
      </c>
      <c r="E10" s="129" t="e">
        <f t="shared" si="0"/>
        <v>#REF!</v>
      </c>
      <c r="F10" s="135"/>
      <c r="G10" s="133"/>
      <c r="H10" s="133"/>
      <c r="I10" s="134"/>
    </row>
    <row r="11" spans="1:11" s="96" customFormat="1" x14ac:dyDescent="0.2">
      <c r="A11" s="101"/>
      <c r="B11" s="102"/>
      <c r="C11" s="127">
        <v>0</v>
      </c>
      <c r="D11" s="136">
        <v>0</v>
      </c>
      <c r="E11" s="129" t="e">
        <f>D11-C11+E10</f>
        <v>#REF!</v>
      </c>
      <c r="F11" s="106"/>
      <c r="G11" s="106"/>
      <c r="H11" s="106"/>
      <c r="I11" s="107"/>
    </row>
    <row r="12" spans="1:11" s="96" customFormat="1" x14ac:dyDescent="0.2">
      <c r="A12" s="101"/>
      <c r="B12" s="102"/>
      <c r="C12" s="127">
        <v>0</v>
      </c>
      <c r="D12" s="104">
        <v>0</v>
      </c>
      <c r="E12" s="129" t="e">
        <f>D12-C12+E11</f>
        <v>#REF!</v>
      </c>
      <c r="F12" s="131"/>
      <c r="G12" s="106"/>
      <c r="H12" s="106"/>
      <c r="I12" s="107"/>
    </row>
    <row r="13" spans="1:11" s="96" customFormat="1" x14ac:dyDescent="0.2">
      <c r="A13" s="125"/>
      <c r="B13" s="102"/>
      <c r="C13" s="127">
        <v>0</v>
      </c>
      <c r="D13" s="137">
        <v>0</v>
      </c>
      <c r="E13" s="129" t="e">
        <f>D13-C13+E12</f>
        <v>#REF!</v>
      </c>
      <c r="F13" s="138"/>
      <c r="G13" s="106"/>
      <c r="H13" s="106"/>
      <c r="I13" s="107"/>
    </row>
    <row r="14" spans="1:11" s="96" customFormat="1" x14ac:dyDescent="0.2">
      <c r="A14" s="125"/>
      <c r="B14" s="126"/>
      <c r="C14" s="127">
        <v>0</v>
      </c>
      <c r="D14" s="104">
        <v>0</v>
      </c>
      <c r="E14" s="129" t="e">
        <f t="shared" si="0"/>
        <v>#REF!</v>
      </c>
      <c r="F14" s="106"/>
      <c r="G14" s="106"/>
      <c r="H14" s="106"/>
      <c r="I14" s="107"/>
    </row>
    <row r="15" spans="1:11" s="96" customFormat="1" x14ac:dyDescent="0.2">
      <c r="A15" s="125"/>
      <c r="B15" s="126"/>
      <c r="C15" s="127">
        <v>0</v>
      </c>
      <c r="D15" s="104">
        <v>0</v>
      </c>
      <c r="E15" s="129" t="e">
        <f t="shared" si="0"/>
        <v>#REF!</v>
      </c>
      <c r="F15" s="131"/>
      <c r="G15" s="106"/>
      <c r="H15" s="106"/>
      <c r="I15" s="107"/>
    </row>
    <row r="16" spans="1:11" s="96" customFormat="1" x14ac:dyDescent="0.2">
      <c r="A16" s="125"/>
      <c r="B16" s="126"/>
      <c r="C16" s="127">
        <v>0</v>
      </c>
      <c r="D16" s="104">
        <v>0</v>
      </c>
      <c r="E16" s="129" t="e">
        <f t="shared" si="0"/>
        <v>#REF!</v>
      </c>
      <c r="F16" s="131"/>
      <c r="G16" s="106"/>
      <c r="H16" s="106"/>
      <c r="I16" s="107"/>
    </row>
    <row r="17" spans="1:9" s="96" customFormat="1" x14ac:dyDescent="0.2">
      <c r="A17" s="125"/>
      <c r="B17" s="126"/>
      <c r="C17" s="127">
        <v>0</v>
      </c>
      <c r="D17" s="104">
        <v>0</v>
      </c>
      <c r="E17" s="129" t="e">
        <f t="shared" si="0"/>
        <v>#REF!</v>
      </c>
      <c r="F17" s="131"/>
      <c r="G17" s="106"/>
      <c r="H17" s="106"/>
      <c r="I17" s="107"/>
    </row>
    <row r="18" spans="1:9" s="96" customFormat="1" x14ac:dyDescent="0.2">
      <c r="A18" s="125"/>
      <c r="B18" s="126"/>
      <c r="C18" s="127">
        <v>0</v>
      </c>
      <c r="D18" s="104">
        <v>0</v>
      </c>
      <c r="E18" s="129" t="e">
        <f t="shared" si="0"/>
        <v>#REF!</v>
      </c>
      <c r="F18" s="106"/>
      <c r="G18" s="106"/>
      <c r="H18" s="106"/>
      <c r="I18" s="107"/>
    </row>
    <row r="19" spans="1:9" s="96" customFormat="1" x14ac:dyDescent="0.2">
      <c r="A19" s="125"/>
      <c r="B19" s="126"/>
      <c r="C19" s="127">
        <v>0</v>
      </c>
      <c r="D19" s="104">
        <v>0</v>
      </c>
      <c r="E19" s="129" t="e">
        <f t="shared" si="0"/>
        <v>#REF!</v>
      </c>
      <c r="F19" s="106"/>
      <c r="G19" s="106"/>
      <c r="H19" s="106"/>
      <c r="I19" s="107"/>
    </row>
    <row r="20" spans="1:9" s="96" customFormat="1" x14ac:dyDescent="0.2">
      <c r="A20" s="125"/>
      <c r="B20" s="126"/>
      <c r="C20" s="127">
        <v>0</v>
      </c>
      <c r="D20" s="104">
        <v>0</v>
      </c>
      <c r="E20" s="129" t="e">
        <f t="shared" si="0"/>
        <v>#REF!</v>
      </c>
      <c r="F20" s="106"/>
      <c r="G20" s="106"/>
      <c r="H20" s="106"/>
      <c r="I20" s="107"/>
    </row>
    <row r="21" spans="1:9" s="96" customFormat="1" x14ac:dyDescent="0.2">
      <c r="A21" s="125"/>
      <c r="B21" s="126"/>
      <c r="C21" s="127">
        <v>0</v>
      </c>
      <c r="D21" s="104">
        <v>0</v>
      </c>
      <c r="E21" s="129" t="e">
        <f t="shared" si="0"/>
        <v>#REF!</v>
      </c>
      <c r="F21" s="106"/>
      <c r="G21" s="106"/>
      <c r="H21" s="106"/>
      <c r="I21" s="107"/>
    </row>
    <row r="22" spans="1:9" s="96" customFormat="1" x14ac:dyDescent="0.2">
      <c r="A22" s="125"/>
      <c r="B22" s="126"/>
      <c r="C22" s="127">
        <v>0</v>
      </c>
      <c r="D22" s="104">
        <v>0</v>
      </c>
      <c r="E22" s="129" t="e">
        <f t="shared" si="0"/>
        <v>#REF!</v>
      </c>
      <c r="F22" s="106"/>
      <c r="G22" s="106"/>
      <c r="H22" s="106"/>
      <c r="I22" s="107"/>
    </row>
    <row r="23" spans="1:9" s="96" customFormat="1" x14ac:dyDescent="0.2">
      <c r="A23" s="125"/>
      <c r="B23" s="126"/>
      <c r="C23" s="127">
        <v>0</v>
      </c>
      <c r="D23" s="104">
        <v>0</v>
      </c>
      <c r="E23" s="129" t="e">
        <f t="shared" si="0"/>
        <v>#REF!</v>
      </c>
      <c r="F23" s="106"/>
      <c r="G23" s="106"/>
      <c r="H23" s="106"/>
      <c r="I23" s="107"/>
    </row>
    <row r="24" spans="1:9" s="96" customFormat="1" x14ac:dyDescent="0.2">
      <c r="A24" s="125"/>
      <c r="B24" s="126"/>
      <c r="C24" s="127">
        <v>0</v>
      </c>
      <c r="D24" s="104">
        <v>0</v>
      </c>
      <c r="E24" s="129" t="e">
        <f t="shared" si="0"/>
        <v>#REF!</v>
      </c>
      <c r="F24" s="106"/>
      <c r="G24" s="106"/>
      <c r="H24" s="106"/>
      <c r="I24" s="107"/>
    </row>
    <row r="25" spans="1:9" s="96" customFormat="1" x14ac:dyDescent="0.2">
      <c r="A25" s="125"/>
      <c r="B25" s="126"/>
      <c r="C25" s="127">
        <v>0</v>
      </c>
      <c r="D25" s="104">
        <v>0</v>
      </c>
      <c r="E25" s="129" t="e">
        <f t="shared" si="0"/>
        <v>#REF!</v>
      </c>
      <c r="F25" s="106"/>
      <c r="G25" s="106"/>
      <c r="H25" s="106"/>
      <c r="I25" s="107"/>
    </row>
    <row r="26" spans="1:9" s="96" customFormat="1" x14ac:dyDescent="0.2">
      <c r="A26" s="125"/>
      <c r="B26" s="126"/>
      <c r="C26" s="127">
        <v>0</v>
      </c>
      <c r="D26" s="104">
        <v>0</v>
      </c>
      <c r="E26" s="129" t="e">
        <f t="shared" si="0"/>
        <v>#REF!</v>
      </c>
      <c r="F26" s="106"/>
      <c r="G26" s="106"/>
      <c r="H26" s="106"/>
      <c r="I26" s="107"/>
    </row>
    <row r="27" spans="1:9" s="96" customFormat="1" x14ac:dyDescent="0.2">
      <c r="A27" s="125"/>
      <c r="B27" s="126"/>
      <c r="C27" s="127">
        <v>0</v>
      </c>
      <c r="D27" s="104">
        <v>0</v>
      </c>
      <c r="E27" s="129" t="e">
        <f t="shared" si="0"/>
        <v>#REF!</v>
      </c>
      <c r="F27" s="106"/>
      <c r="G27" s="106"/>
      <c r="H27" s="106"/>
      <c r="I27" s="107"/>
    </row>
    <row r="28" spans="1:9" s="96" customFormat="1" x14ac:dyDescent="0.2">
      <c r="A28" s="125"/>
      <c r="B28" s="126"/>
      <c r="C28" s="127">
        <v>0</v>
      </c>
      <c r="D28" s="104">
        <v>0</v>
      </c>
      <c r="E28" s="129" t="e">
        <f t="shared" si="0"/>
        <v>#REF!</v>
      </c>
      <c r="F28" s="106"/>
      <c r="G28" s="106"/>
      <c r="H28" s="106"/>
      <c r="I28" s="107"/>
    </row>
    <row r="29" spans="1:9" s="96" customFormat="1" x14ac:dyDescent="0.2">
      <c r="A29" s="125"/>
      <c r="B29" s="126"/>
      <c r="C29" s="127">
        <v>0</v>
      </c>
      <c r="D29" s="104">
        <v>0</v>
      </c>
      <c r="E29" s="129" t="e">
        <f t="shared" si="0"/>
        <v>#REF!</v>
      </c>
      <c r="F29" s="106"/>
      <c r="G29" s="106"/>
      <c r="H29" s="106"/>
      <c r="I29" s="107"/>
    </row>
    <row r="30" spans="1:9" s="96" customFormat="1" x14ac:dyDescent="0.2">
      <c r="A30" s="125"/>
      <c r="B30" s="126"/>
      <c r="C30" s="127">
        <v>0</v>
      </c>
      <c r="D30" s="128">
        <v>0</v>
      </c>
      <c r="E30" s="129" t="e">
        <f t="shared" si="0"/>
        <v>#REF!</v>
      </c>
      <c r="F30" s="106"/>
      <c r="G30" s="106"/>
      <c r="H30" s="106"/>
      <c r="I30" s="132"/>
    </row>
    <row r="31" spans="1:9" s="96" customFormat="1" x14ac:dyDescent="0.2">
      <c r="A31" s="125"/>
      <c r="B31" s="126"/>
      <c r="C31" s="127">
        <v>0</v>
      </c>
      <c r="D31" s="128">
        <v>0</v>
      </c>
      <c r="E31" s="129" t="e">
        <f t="shared" si="0"/>
        <v>#REF!</v>
      </c>
      <c r="F31" s="106"/>
      <c r="G31" s="106"/>
      <c r="H31" s="106"/>
      <c r="I31" s="107"/>
    </row>
    <row r="32" spans="1:9" s="96" customFormat="1" x14ac:dyDescent="0.2">
      <c r="A32" s="125"/>
      <c r="B32" s="126"/>
      <c r="C32" s="127">
        <v>0</v>
      </c>
      <c r="D32" s="128">
        <v>0</v>
      </c>
      <c r="E32" s="129" t="e">
        <f t="shared" si="0"/>
        <v>#REF!</v>
      </c>
      <c r="F32" s="106"/>
      <c r="G32" s="106"/>
      <c r="H32" s="106"/>
      <c r="I32" s="107"/>
    </row>
    <row r="33" spans="1:9" s="96" customFormat="1" x14ac:dyDescent="0.2">
      <c r="A33" s="125"/>
      <c r="B33" s="126"/>
      <c r="C33" s="127">
        <v>0</v>
      </c>
      <c r="D33" s="128">
        <v>0</v>
      </c>
      <c r="E33" s="129" t="e">
        <f t="shared" si="0"/>
        <v>#REF!</v>
      </c>
      <c r="F33" s="106"/>
      <c r="G33" s="106"/>
      <c r="H33" s="106"/>
      <c r="I33" s="107"/>
    </row>
    <row r="34" spans="1:9" s="96" customFormat="1" x14ac:dyDescent="0.2">
      <c r="A34" s="125"/>
      <c r="B34" s="126"/>
      <c r="C34" s="127">
        <v>0</v>
      </c>
      <c r="D34" s="128">
        <v>0</v>
      </c>
      <c r="E34" s="129" t="e">
        <f t="shared" si="0"/>
        <v>#REF!</v>
      </c>
      <c r="F34" s="106"/>
      <c r="G34" s="106"/>
      <c r="H34" s="106"/>
      <c r="I34" s="107"/>
    </row>
    <row r="35" spans="1:9" s="96" customFormat="1" x14ac:dyDescent="0.2">
      <c r="A35" s="125"/>
      <c r="B35" s="126"/>
      <c r="C35" s="127">
        <v>0</v>
      </c>
      <c r="D35" s="128">
        <v>0</v>
      </c>
      <c r="E35" s="129" t="e">
        <f t="shared" si="0"/>
        <v>#REF!</v>
      </c>
      <c r="F35" s="106"/>
      <c r="G35" s="106"/>
      <c r="H35" s="106"/>
      <c r="I35" s="107"/>
    </row>
    <row r="36" spans="1:9" s="96" customFormat="1" x14ac:dyDescent="0.2">
      <c r="A36" s="125"/>
      <c r="B36" s="126"/>
      <c r="C36" s="127">
        <v>0</v>
      </c>
      <c r="D36" s="128">
        <v>0</v>
      </c>
      <c r="E36" s="129" t="e">
        <f t="shared" si="0"/>
        <v>#REF!</v>
      </c>
      <c r="F36" s="106"/>
      <c r="G36" s="106"/>
      <c r="H36" s="106"/>
      <c r="I36" s="107"/>
    </row>
    <row r="37" spans="1:9" s="96" customFormat="1" x14ac:dyDescent="0.2">
      <c r="A37" s="125"/>
      <c r="B37" s="126"/>
      <c r="C37" s="127">
        <v>0</v>
      </c>
      <c r="D37" s="128">
        <v>0</v>
      </c>
      <c r="E37" s="129" t="e">
        <f t="shared" si="0"/>
        <v>#REF!</v>
      </c>
      <c r="F37" s="106"/>
      <c r="G37" s="106"/>
      <c r="H37" s="106"/>
      <c r="I37" s="107"/>
    </row>
    <row r="38" spans="1:9" s="96" customFormat="1" x14ac:dyDescent="0.2">
      <c r="A38" s="125"/>
      <c r="B38" s="126"/>
      <c r="C38" s="127">
        <v>0</v>
      </c>
      <c r="D38" s="128">
        <v>0</v>
      </c>
      <c r="E38" s="129" t="e">
        <f t="shared" si="0"/>
        <v>#REF!</v>
      </c>
      <c r="F38" s="106"/>
      <c r="G38" s="106"/>
      <c r="H38" s="106"/>
      <c r="I38" s="107"/>
    </row>
    <row r="39" spans="1:9" s="96" customFormat="1" x14ac:dyDescent="0.2">
      <c r="A39" s="125"/>
      <c r="B39" s="126"/>
      <c r="C39" s="127">
        <v>0</v>
      </c>
      <c r="D39" s="128">
        <v>0</v>
      </c>
      <c r="E39" s="129" t="e">
        <f t="shared" si="0"/>
        <v>#REF!</v>
      </c>
      <c r="F39" s="106"/>
      <c r="G39" s="106"/>
      <c r="H39" s="106"/>
      <c r="I39" s="107"/>
    </row>
    <row r="40" spans="1:9" s="96" customFormat="1" x14ac:dyDescent="0.2">
      <c r="A40" s="125"/>
      <c r="B40" s="126"/>
      <c r="C40" s="127">
        <v>0</v>
      </c>
      <c r="D40" s="128">
        <v>0</v>
      </c>
      <c r="E40" s="129" t="e">
        <f t="shared" si="0"/>
        <v>#REF!</v>
      </c>
      <c r="F40" s="106"/>
      <c r="G40" s="106"/>
      <c r="H40" s="106"/>
      <c r="I40" s="107"/>
    </row>
    <row r="41" spans="1:9" s="96" customFormat="1" x14ac:dyDescent="0.2">
      <c r="A41" s="125"/>
      <c r="B41" s="126"/>
      <c r="C41" s="127">
        <v>0</v>
      </c>
      <c r="D41" s="128">
        <v>0</v>
      </c>
      <c r="E41" s="129" t="e">
        <f t="shared" ref="E41:E104" si="1">D41-C41+E40</f>
        <v>#REF!</v>
      </c>
      <c r="F41" s="106"/>
      <c r="G41" s="106"/>
      <c r="H41" s="106"/>
      <c r="I41" s="107"/>
    </row>
    <row r="42" spans="1:9" s="96" customFormat="1" x14ac:dyDescent="0.2">
      <c r="A42" s="125"/>
      <c r="B42" s="126"/>
      <c r="C42" s="127">
        <v>0</v>
      </c>
      <c r="D42" s="128">
        <v>0</v>
      </c>
      <c r="E42" s="129" t="e">
        <f t="shared" si="1"/>
        <v>#REF!</v>
      </c>
      <c r="F42" s="106"/>
      <c r="G42" s="106"/>
      <c r="H42" s="106"/>
      <c r="I42" s="107"/>
    </row>
    <row r="43" spans="1:9" s="96" customFormat="1" x14ac:dyDescent="0.2">
      <c r="A43" s="125"/>
      <c r="B43" s="126"/>
      <c r="C43" s="127">
        <v>0</v>
      </c>
      <c r="D43" s="128">
        <v>0</v>
      </c>
      <c r="E43" s="129" t="e">
        <f t="shared" si="1"/>
        <v>#REF!</v>
      </c>
      <c r="F43" s="106"/>
      <c r="G43" s="106"/>
      <c r="H43" s="106"/>
      <c r="I43" s="107"/>
    </row>
    <row r="44" spans="1:9" s="96" customFormat="1" x14ac:dyDescent="0.2">
      <c r="A44" s="125"/>
      <c r="B44" s="126"/>
      <c r="C44" s="127">
        <v>0</v>
      </c>
      <c r="D44" s="128">
        <v>0</v>
      </c>
      <c r="E44" s="129" t="e">
        <f t="shared" si="1"/>
        <v>#REF!</v>
      </c>
      <c r="F44" s="106"/>
      <c r="G44" s="106"/>
      <c r="H44" s="106"/>
      <c r="I44" s="107"/>
    </row>
    <row r="45" spans="1:9" s="96" customFormat="1" x14ac:dyDescent="0.2">
      <c r="A45" s="125"/>
      <c r="B45" s="126"/>
      <c r="C45" s="127">
        <v>0</v>
      </c>
      <c r="D45" s="128">
        <v>0</v>
      </c>
      <c r="E45" s="129" t="e">
        <f t="shared" si="1"/>
        <v>#REF!</v>
      </c>
      <c r="F45" s="106"/>
      <c r="G45" s="106"/>
      <c r="H45" s="106"/>
      <c r="I45" s="107"/>
    </row>
    <row r="46" spans="1:9" s="96" customFormat="1" x14ac:dyDescent="0.2">
      <c r="A46" s="125"/>
      <c r="B46" s="126"/>
      <c r="C46" s="127">
        <v>0</v>
      </c>
      <c r="D46" s="128">
        <v>0</v>
      </c>
      <c r="E46" s="129" t="e">
        <f t="shared" si="1"/>
        <v>#REF!</v>
      </c>
      <c r="F46" s="106"/>
      <c r="G46" s="106"/>
      <c r="H46" s="106"/>
      <c r="I46" s="107"/>
    </row>
    <row r="47" spans="1:9" s="96" customFormat="1" x14ac:dyDescent="0.2">
      <c r="A47" s="125"/>
      <c r="B47" s="126"/>
      <c r="C47" s="127">
        <v>0</v>
      </c>
      <c r="D47" s="128">
        <v>0</v>
      </c>
      <c r="E47" s="129" t="e">
        <f t="shared" si="1"/>
        <v>#REF!</v>
      </c>
      <c r="F47" s="106"/>
      <c r="G47" s="106"/>
      <c r="H47" s="106"/>
      <c r="I47" s="107"/>
    </row>
    <row r="48" spans="1:9" s="96" customFormat="1" x14ac:dyDescent="0.2">
      <c r="A48" s="125"/>
      <c r="B48" s="126"/>
      <c r="C48" s="127">
        <v>0</v>
      </c>
      <c r="D48" s="128">
        <v>0</v>
      </c>
      <c r="E48" s="129" t="e">
        <f t="shared" si="1"/>
        <v>#REF!</v>
      </c>
      <c r="F48" s="106"/>
      <c r="G48" s="106"/>
      <c r="H48" s="106"/>
      <c r="I48" s="107"/>
    </row>
    <row r="49" spans="1:9" s="96" customFormat="1" x14ac:dyDescent="0.2">
      <c r="A49" s="125"/>
      <c r="B49" s="126"/>
      <c r="C49" s="127">
        <v>0</v>
      </c>
      <c r="D49" s="128">
        <v>0</v>
      </c>
      <c r="E49" s="129" t="e">
        <f t="shared" si="1"/>
        <v>#REF!</v>
      </c>
      <c r="F49" s="106"/>
      <c r="G49" s="106"/>
      <c r="H49" s="106"/>
      <c r="I49" s="107"/>
    </row>
    <row r="50" spans="1:9" s="96" customFormat="1" x14ac:dyDescent="0.2">
      <c r="A50" s="125"/>
      <c r="B50" s="126"/>
      <c r="C50" s="127">
        <v>0</v>
      </c>
      <c r="D50" s="128">
        <v>0</v>
      </c>
      <c r="E50" s="129" t="e">
        <f t="shared" si="1"/>
        <v>#REF!</v>
      </c>
      <c r="F50" s="106"/>
      <c r="G50" s="106"/>
      <c r="H50" s="106"/>
      <c r="I50" s="107"/>
    </row>
    <row r="51" spans="1:9" s="96" customFormat="1" x14ac:dyDescent="0.2">
      <c r="A51" s="125"/>
      <c r="B51" s="126"/>
      <c r="C51" s="127">
        <v>0</v>
      </c>
      <c r="D51" s="128">
        <v>0</v>
      </c>
      <c r="E51" s="129" t="e">
        <f t="shared" si="1"/>
        <v>#REF!</v>
      </c>
      <c r="F51" s="106"/>
      <c r="G51" s="106"/>
      <c r="H51" s="106"/>
      <c r="I51" s="107"/>
    </row>
    <row r="52" spans="1:9" s="96" customFormat="1" x14ac:dyDescent="0.2">
      <c r="A52" s="125"/>
      <c r="B52" s="126"/>
      <c r="C52" s="127">
        <v>0</v>
      </c>
      <c r="D52" s="128">
        <v>0</v>
      </c>
      <c r="E52" s="129" t="e">
        <f t="shared" si="1"/>
        <v>#REF!</v>
      </c>
      <c r="F52" s="106"/>
      <c r="G52" s="106"/>
      <c r="H52" s="106"/>
      <c r="I52" s="107"/>
    </row>
    <row r="53" spans="1:9" s="96" customFormat="1" x14ac:dyDescent="0.2">
      <c r="A53" s="125"/>
      <c r="B53" s="126"/>
      <c r="C53" s="127">
        <v>0</v>
      </c>
      <c r="D53" s="128">
        <v>0</v>
      </c>
      <c r="E53" s="129" t="e">
        <f t="shared" si="1"/>
        <v>#REF!</v>
      </c>
      <c r="F53" s="106"/>
      <c r="G53" s="106"/>
      <c r="H53" s="106"/>
      <c r="I53" s="107"/>
    </row>
    <row r="54" spans="1:9" s="96" customFormat="1" x14ac:dyDescent="0.2">
      <c r="A54" s="125"/>
      <c r="B54" s="126"/>
      <c r="C54" s="127">
        <v>0</v>
      </c>
      <c r="D54" s="128">
        <v>0</v>
      </c>
      <c r="E54" s="129" t="e">
        <f t="shared" si="1"/>
        <v>#REF!</v>
      </c>
      <c r="F54" s="106"/>
      <c r="G54" s="106"/>
      <c r="H54" s="106"/>
      <c r="I54" s="107"/>
    </row>
    <row r="55" spans="1:9" s="96" customFormat="1" x14ac:dyDescent="0.2">
      <c r="A55" s="125"/>
      <c r="B55" s="126"/>
      <c r="C55" s="127">
        <v>0</v>
      </c>
      <c r="D55" s="128">
        <v>0</v>
      </c>
      <c r="E55" s="129" t="e">
        <f t="shared" si="1"/>
        <v>#REF!</v>
      </c>
      <c r="F55" s="106"/>
      <c r="G55" s="106"/>
      <c r="H55" s="106"/>
      <c r="I55" s="107"/>
    </row>
    <row r="56" spans="1:9" s="96" customFormat="1" x14ac:dyDescent="0.2">
      <c r="A56" s="125"/>
      <c r="B56" s="126"/>
      <c r="C56" s="127">
        <v>0</v>
      </c>
      <c r="D56" s="128">
        <v>0</v>
      </c>
      <c r="E56" s="129" t="e">
        <f t="shared" si="1"/>
        <v>#REF!</v>
      </c>
      <c r="F56" s="106"/>
      <c r="G56" s="106"/>
      <c r="H56" s="106"/>
      <c r="I56" s="107"/>
    </row>
    <row r="57" spans="1:9" s="96" customFormat="1" x14ac:dyDescent="0.2">
      <c r="A57" s="125"/>
      <c r="B57" s="126"/>
      <c r="C57" s="127">
        <v>0</v>
      </c>
      <c r="D57" s="128">
        <v>0</v>
      </c>
      <c r="E57" s="129" t="e">
        <f t="shared" si="1"/>
        <v>#REF!</v>
      </c>
      <c r="F57" s="106"/>
      <c r="G57" s="106"/>
      <c r="H57" s="106"/>
      <c r="I57" s="107"/>
    </row>
    <row r="58" spans="1:9" s="96" customFormat="1" x14ac:dyDescent="0.2">
      <c r="A58" s="125"/>
      <c r="B58" s="126"/>
      <c r="C58" s="127">
        <v>0</v>
      </c>
      <c r="D58" s="128">
        <v>0</v>
      </c>
      <c r="E58" s="129" t="e">
        <f t="shared" si="1"/>
        <v>#REF!</v>
      </c>
      <c r="F58" s="106"/>
      <c r="G58" s="106"/>
      <c r="H58" s="106"/>
      <c r="I58" s="107"/>
    </row>
    <row r="59" spans="1:9" s="96" customFormat="1" x14ac:dyDescent="0.2">
      <c r="A59" s="125"/>
      <c r="B59" s="126"/>
      <c r="C59" s="127">
        <v>0</v>
      </c>
      <c r="D59" s="128">
        <v>0</v>
      </c>
      <c r="E59" s="129" t="e">
        <f t="shared" si="1"/>
        <v>#REF!</v>
      </c>
      <c r="F59" s="106"/>
      <c r="G59" s="106"/>
      <c r="H59" s="106"/>
      <c r="I59" s="107"/>
    </row>
    <row r="60" spans="1:9" s="96" customFormat="1" x14ac:dyDescent="0.2">
      <c r="A60" s="125"/>
      <c r="B60" s="126"/>
      <c r="C60" s="127">
        <v>0</v>
      </c>
      <c r="D60" s="128">
        <v>0</v>
      </c>
      <c r="E60" s="129" t="e">
        <f t="shared" si="1"/>
        <v>#REF!</v>
      </c>
      <c r="F60" s="106"/>
      <c r="G60" s="106"/>
      <c r="H60" s="106"/>
      <c r="I60" s="107"/>
    </row>
    <row r="61" spans="1:9" s="96" customFormat="1" x14ac:dyDescent="0.2">
      <c r="A61" s="125"/>
      <c r="B61" s="126"/>
      <c r="C61" s="127">
        <v>0</v>
      </c>
      <c r="D61" s="128">
        <v>0</v>
      </c>
      <c r="E61" s="129" t="e">
        <f t="shared" si="1"/>
        <v>#REF!</v>
      </c>
      <c r="F61" s="106"/>
      <c r="G61" s="106"/>
      <c r="H61" s="106"/>
      <c r="I61" s="107"/>
    </row>
    <row r="62" spans="1:9" s="96" customFormat="1" x14ac:dyDescent="0.2">
      <c r="A62" s="125"/>
      <c r="B62" s="126"/>
      <c r="C62" s="127">
        <v>0</v>
      </c>
      <c r="D62" s="128">
        <v>0</v>
      </c>
      <c r="E62" s="129" t="e">
        <f t="shared" si="1"/>
        <v>#REF!</v>
      </c>
      <c r="F62" s="106"/>
      <c r="G62" s="106"/>
      <c r="H62" s="106"/>
      <c r="I62" s="107"/>
    </row>
    <row r="63" spans="1:9" s="96" customFormat="1" x14ac:dyDescent="0.2">
      <c r="A63" s="125"/>
      <c r="B63" s="126"/>
      <c r="C63" s="127">
        <v>0</v>
      </c>
      <c r="D63" s="128">
        <v>0</v>
      </c>
      <c r="E63" s="129" t="e">
        <f t="shared" si="1"/>
        <v>#REF!</v>
      </c>
      <c r="F63" s="106"/>
      <c r="G63" s="106"/>
      <c r="H63" s="106"/>
      <c r="I63" s="107"/>
    </row>
    <row r="64" spans="1:9" s="96" customFormat="1" x14ac:dyDescent="0.2">
      <c r="A64" s="125"/>
      <c r="B64" s="126"/>
      <c r="C64" s="127">
        <v>0</v>
      </c>
      <c r="D64" s="128">
        <v>0</v>
      </c>
      <c r="E64" s="129" t="e">
        <f t="shared" si="1"/>
        <v>#REF!</v>
      </c>
      <c r="F64" s="106"/>
      <c r="G64" s="106"/>
      <c r="H64" s="106"/>
      <c r="I64" s="107"/>
    </row>
    <row r="65" spans="1:9" s="96" customFormat="1" x14ac:dyDescent="0.2">
      <c r="A65" s="125"/>
      <c r="B65" s="126"/>
      <c r="C65" s="127">
        <v>0</v>
      </c>
      <c r="D65" s="128">
        <v>0</v>
      </c>
      <c r="E65" s="129" t="e">
        <f t="shared" si="1"/>
        <v>#REF!</v>
      </c>
      <c r="F65" s="106"/>
      <c r="G65" s="106"/>
      <c r="H65" s="106"/>
      <c r="I65" s="107"/>
    </row>
    <row r="66" spans="1:9" s="96" customFormat="1" x14ac:dyDescent="0.2">
      <c r="A66" s="125"/>
      <c r="B66" s="126"/>
      <c r="C66" s="127">
        <v>0</v>
      </c>
      <c r="D66" s="128">
        <v>0</v>
      </c>
      <c r="E66" s="129" t="e">
        <f t="shared" si="1"/>
        <v>#REF!</v>
      </c>
      <c r="F66" s="106"/>
      <c r="G66" s="106"/>
      <c r="H66" s="106"/>
      <c r="I66" s="107"/>
    </row>
    <row r="67" spans="1:9" s="96" customFormat="1" x14ac:dyDescent="0.2">
      <c r="A67" s="125"/>
      <c r="B67" s="126"/>
      <c r="C67" s="127">
        <v>0</v>
      </c>
      <c r="D67" s="128">
        <v>0</v>
      </c>
      <c r="E67" s="129" t="e">
        <f t="shared" si="1"/>
        <v>#REF!</v>
      </c>
      <c r="F67" s="106"/>
      <c r="G67" s="106"/>
      <c r="H67" s="106"/>
      <c r="I67" s="107"/>
    </row>
    <row r="68" spans="1:9" s="96" customFormat="1" x14ac:dyDescent="0.2">
      <c r="A68" s="125"/>
      <c r="B68" s="126"/>
      <c r="C68" s="127">
        <v>0</v>
      </c>
      <c r="D68" s="128">
        <v>0</v>
      </c>
      <c r="E68" s="129" t="e">
        <f t="shared" si="1"/>
        <v>#REF!</v>
      </c>
      <c r="F68" s="106"/>
      <c r="G68" s="106"/>
      <c r="H68" s="106"/>
      <c r="I68" s="107"/>
    </row>
    <row r="69" spans="1:9" s="96" customFormat="1" x14ac:dyDescent="0.2">
      <c r="A69" s="125"/>
      <c r="B69" s="126"/>
      <c r="C69" s="127">
        <v>0</v>
      </c>
      <c r="D69" s="128">
        <v>0</v>
      </c>
      <c r="E69" s="129" t="e">
        <f t="shared" si="1"/>
        <v>#REF!</v>
      </c>
      <c r="F69" s="106"/>
      <c r="G69" s="106"/>
      <c r="H69" s="106"/>
      <c r="I69" s="107"/>
    </row>
    <row r="70" spans="1:9" s="96" customFormat="1" x14ac:dyDescent="0.2">
      <c r="A70" s="125"/>
      <c r="B70" s="126"/>
      <c r="C70" s="127">
        <v>0</v>
      </c>
      <c r="D70" s="128">
        <v>0</v>
      </c>
      <c r="E70" s="129" t="e">
        <f t="shared" si="1"/>
        <v>#REF!</v>
      </c>
      <c r="F70" s="106"/>
      <c r="G70" s="106"/>
      <c r="H70" s="106"/>
      <c r="I70" s="107"/>
    </row>
    <row r="71" spans="1:9" s="96" customFormat="1" x14ac:dyDescent="0.2">
      <c r="A71" s="125"/>
      <c r="B71" s="126"/>
      <c r="C71" s="127">
        <v>0</v>
      </c>
      <c r="D71" s="128">
        <v>0</v>
      </c>
      <c r="E71" s="129" t="e">
        <f t="shared" si="1"/>
        <v>#REF!</v>
      </c>
      <c r="F71" s="106"/>
      <c r="G71" s="106"/>
      <c r="H71" s="106"/>
      <c r="I71" s="107"/>
    </row>
    <row r="72" spans="1:9" s="96" customFormat="1" x14ac:dyDescent="0.2">
      <c r="A72" s="101"/>
      <c r="B72" s="102"/>
      <c r="C72" s="127">
        <v>0</v>
      </c>
      <c r="D72" s="128">
        <v>0</v>
      </c>
      <c r="E72" s="105" t="e">
        <f t="shared" si="1"/>
        <v>#REF!</v>
      </c>
      <c r="F72" s="106"/>
      <c r="G72" s="106"/>
      <c r="H72" s="106"/>
      <c r="I72" s="107"/>
    </row>
    <row r="73" spans="1:9" s="96" customFormat="1" x14ac:dyDescent="0.2">
      <c r="A73" s="101"/>
      <c r="B73" s="102"/>
      <c r="C73" s="127">
        <v>0</v>
      </c>
      <c r="D73" s="128">
        <v>0</v>
      </c>
      <c r="E73" s="105" t="e">
        <f t="shared" si="1"/>
        <v>#REF!</v>
      </c>
      <c r="F73" s="106"/>
      <c r="G73" s="106"/>
      <c r="H73" s="106"/>
      <c r="I73" s="107"/>
    </row>
    <row r="74" spans="1:9" s="96" customFormat="1" x14ac:dyDescent="0.2">
      <c r="A74" s="101"/>
      <c r="B74" s="102"/>
      <c r="C74" s="127">
        <v>0</v>
      </c>
      <c r="D74" s="128">
        <v>0</v>
      </c>
      <c r="E74" s="105" t="e">
        <f t="shared" si="1"/>
        <v>#REF!</v>
      </c>
      <c r="F74" s="106"/>
      <c r="G74" s="106"/>
      <c r="H74" s="106"/>
      <c r="I74" s="107"/>
    </row>
    <row r="75" spans="1:9" s="96" customFormat="1" x14ac:dyDescent="0.2">
      <c r="A75" s="101"/>
      <c r="B75" s="102"/>
      <c r="C75" s="127">
        <v>0</v>
      </c>
      <c r="D75" s="128">
        <v>0</v>
      </c>
      <c r="E75" s="105" t="e">
        <f t="shared" si="1"/>
        <v>#REF!</v>
      </c>
      <c r="F75" s="106"/>
      <c r="G75" s="106"/>
      <c r="H75" s="106"/>
      <c r="I75" s="107"/>
    </row>
    <row r="76" spans="1:9" s="96" customFormat="1" x14ac:dyDescent="0.2">
      <c r="A76" s="101"/>
      <c r="B76" s="102"/>
      <c r="C76" s="127">
        <v>0</v>
      </c>
      <c r="D76" s="128">
        <v>0</v>
      </c>
      <c r="E76" s="105" t="e">
        <f t="shared" si="1"/>
        <v>#REF!</v>
      </c>
      <c r="F76" s="106"/>
      <c r="G76" s="106"/>
      <c r="H76" s="106"/>
      <c r="I76" s="107"/>
    </row>
    <row r="77" spans="1:9" s="96" customFormat="1" x14ac:dyDescent="0.2">
      <c r="A77" s="101"/>
      <c r="B77" s="102"/>
      <c r="C77" s="127">
        <v>0</v>
      </c>
      <c r="D77" s="128">
        <v>0</v>
      </c>
      <c r="E77" s="105" t="e">
        <f t="shared" si="1"/>
        <v>#REF!</v>
      </c>
      <c r="F77" s="106"/>
      <c r="G77" s="106"/>
      <c r="H77" s="106"/>
      <c r="I77" s="107"/>
    </row>
    <row r="78" spans="1:9" s="96" customFormat="1" x14ac:dyDescent="0.2">
      <c r="A78" s="101"/>
      <c r="B78" s="102"/>
      <c r="C78" s="127">
        <v>0</v>
      </c>
      <c r="D78" s="128">
        <v>0</v>
      </c>
      <c r="E78" s="105" t="e">
        <f t="shared" si="1"/>
        <v>#REF!</v>
      </c>
      <c r="F78" s="106"/>
      <c r="G78" s="106"/>
      <c r="H78" s="106"/>
      <c r="I78" s="107"/>
    </row>
    <row r="79" spans="1:9" s="96" customFormat="1" x14ac:dyDescent="0.2">
      <c r="A79" s="101"/>
      <c r="B79" s="102"/>
      <c r="C79" s="127">
        <v>0</v>
      </c>
      <c r="D79" s="128">
        <v>0</v>
      </c>
      <c r="E79" s="105" t="e">
        <f t="shared" si="1"/>
        <v>#REF!</v>
      </c>
      <c r="F79" s="106"/>
      <c r="G79" s="106"/>
      <c r="H79" s="106"/>
      <c r="I79" s="107"/>
    </row>
    <row r="80" spans="1:9" s="96" customFormat="1" x14ac:dyDescent="0.2">
      <c r="A80" s="101"/>
      <c r="B80" s="102"/>
      <c r="C80" s="127">
        <v>0</v>
      </c>
      <c r="D80" s="128">
        <v>0</v>
      </c>
      <c r="E80" s="105" t="e">
        <f t="shared" si="1"/>
        <v>#REF!</v>
      </c>
      <c r="F80" s="106"/>
      <c r="G80" s="106"/>
      <c r="H80" s="106"/>
      <c r="I80" s="107"/>
    </row>
    <row r="81" spans="1:9" s="96" customFormat="1" x14ac:dyDescent="0.2">
      <c r="A81" s="101"/>
      <c r="B81" s="102"/>
      <c r="C81" s="127">
        <v>0</v>
      </c>
      <c r="D81" s="128">
        <v>0</v>
      </c>
      <c r="E81" s="105" t="e">
        <f t="shared" si="1"/>
        <v>#REF!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7">
        <v>0</v>
      </c>
      <c r="D82" s="128">
        <v>0</v>
      </c>
      <c r="E82" s="105" t="e">
        <f t="shared" si="1"/>
        <v>#REF!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7">
        <v>0</v>
      </c>
      <c r="D83" s="128">
        <v>0</v>
      </c>
      <c r="E83" s="105" t="e">
        <f t="shared" si="1"/>
        <v>#REF!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7">
        <v>0</v>
      </c>
      <c r="D84" s="128">
        <v>0</v>
      </c>
      <c r="E84" s="105" t="e">
        <f t="shared" si="1"/>
        <v>#REF!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7">
        <v>0</v>
      </c>
      <c r="D85" s="128">
        <v>0</v>
      </c>
      <c r="E85" s="105" t="e">
        <f t="shared" si="1"/>
        <v>#REF!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7">
        <v>0</v>
      </c>
      <c r="D86" s="128">
        <v>0</v>
      </c>
      <c r="E86" s="105" t="e">
        <f t="shared" si="1"/>
        <v>#REF!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7">
        <v>0</v>
      </c>
      <c r="D87" s="128">
        <v>0</v>
      </c>
      <c r="E87" s="105" t="e">
        <f t="shared" si="1"/>
        <v>#REF!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03">
        <v>0</v>
      </c>
      <c r="D88" s="128">
        <v>0</v>
      </c>
      <c r="E88" s="105" t="e">
        <f t="shared" si="1"/>
        <v>#REF!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03">
        <v>0</v>
      </c>
      <c r="D89" s="128">
        <v>0</v>
      </c>
      <c r="E89" s="105" t="e">
        <f t="shared" si="1"/>
        <v>#REF!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03">
        <v>0</v>
      </c>
      <c r="D90" s="128">
        <v>0</v>
      </c>
      <c r="E90" s="105" t="e">
        <f t="shared" si="1"/>
        <v>#REF!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03">
        <v>0</v>
      </c>
      <c r="D91" s="128">
        <v>0</v>
      </c>
      <c r="E91" s="105" t="e">
        <f t="shared" si="1"/>
        <v>#REF!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03">
        <v>0</v>
      </c>
      <c r="D92" s="128">
        <v>0</v>
      </c>
      <c r="E92" s="105" t="e">
        <f t="shared" si="1"/>
        <v>#REF!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03">
        <v>0</v>
      </c>
      <c r="D93" s="128">
        <v>0</v>
      </c>
      <c r="E93" s="105" t="e">
        <f t="shared" si="1"/>
        <v>#REF!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03">
        <v>0</v>
      </c>
      <c r="D94" s="128">
        <v>0</v>
      </c>
      <c r="E94" s="105" t="e">
        <f t="shared" si="1"/>
        <v>#REF!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03">
        <v>0</v>
      </c>
      <c r="D95" s="128">
        <v>0</v>
      </c>
      <c r="E95" s="105" t="e">
        <f t="shared" si="1"/>
        <v>#REF!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03">
        <v>0</v>
      </c>
      <c r="D96" s="128">
        <v>0</v>
      </c>
      <c r="E96" s="105" t="e">
        <f t="shared" si="1"/>
        <v>#REF!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03">
        <v>0</v>
      </c>
      <c r="D97" s="128">
        <v>0</v>
      </c>
      <c r="E97" s="105" t="e">
        <f t="shared" si="1"/>
        <v>#REF!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8">
        <v>0</v>
      </c>
      <c r="E98" s="105" t="e">
        <f t="shared" si="1"/>
        <v>#REF!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8">
        <v>0</v>
      </c>
      <c r="E99" s="105" t="e">
        <f t="shared" si="1"/>
        <v>#REF!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8">
        <v>0</v>
      </c>
      <c r="E100" s="105" t="e">
        <f t="shared" si="1"/>
        <v>#REF!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8">
        <v>0</v>
      </c>
      <c r="E101" s="105" t="e">
        <f t="shared" si="1"/>
        <v>#REF!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8">
        <v>0</v>
      </c>
      <c r="E102" s="105" t="e">
        <f t="shared" si="1"/>
        <v>#REF!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8">
        <v>0</v>
      </c>
      <c r="E103" s="105" t="e">
        <f t="shared" si="1"/>
        <v>#REF!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8">
        <v>0</v>
      </c>
      <c r="E104" s="105" t="e">
        <f t="shared" si="1"/>
        <v>#REF!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8">
        <v>0</v>
      </c>
      <c r="E105" s="105" t="e">
        <f t="shared" ref="E105:E168" si="2">D105-C105+E104</f>
        <v>#REF!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8">
        <v>0</v>
      </c>
      <c r="E106" s="105" t="e">
        <f t="shared" si="2"/>
        <v>#REF!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8">
        <v>0</v>
      </c>
      <c r="E107" s="105" t="e">
        <f t="shared" si="2"/>
        <v>#REF!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8">
        <v>0</v>
      </c>
      <c r="E108" s="105" t="e">
        <f t="shared" si="2"/>
        <v>#REF!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8">
        <v>0</v>
      </c>
      <c r="E109" s="105" t="e">
        <f t="shared" si="2"/>
        <v>#REF!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8">
        <v>0</v>
      </c>
      <c r="E110" s="105" t="e">
        <f t="shared" si="2"/>
        <v>#REF!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8">
        <v>0</v>
      </c>
      <c r="E111" s="105" t="e">
        <f t="shared" si="2"/>
        <v>#REF!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8">
        <v>0</v>
      </c>
      <c r="E112" s="105" t="e">
        <f t="shared" si="2"/>
        <v>#REF!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8">
        <v>0</v>
      </c>
      <c r="E113" s="105" t="e">
        <f t="shared" si="2"/>
        <v>#REF!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8">
        <v>0</v>
      </c>
      <c r="E114" s="105" t="e">
        <f t="shared" si="2"/>
        <v>#REF!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8">
        <v>0</v>
      </c>
      <c r="E115" s="105" t="e">
        <f t="shared" si="2"/>
        <v>#REF!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8">
        <v>0</v>
      </c>
      <c r="E116" s="105" t="e">
        <f t="shared" si="2"/>
        <v>#REF!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8">
        <v>0</v>
      </c>
      <c r="E117" s="105" t="e">
        <f t="shared" si="2"/>
        <v>#REF!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8">
        <v>0</v>
      </c>
      <c r="E118" s="105" t="e">
        <f t="shared" si="2"/>
        <v>#REF!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8">
        <v>0</v>
      </c>
      <c r="E119" s="105" t="e">
        <f t="shared" si="2"/>
        <v>#REF!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8">
        <v>0</v>
      </c>
      <c r="E120" s="105" t="e">
        <f t="shared" si="2"/>
        <v>#REF!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8">
        <v>0</v>
      </c>
      <c r="E121" s="105" t="e">
        <f t="shared" si="2"/>
        <v>#REF!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8">
        <v>0</v>
      </c>
      <c r="E122" s="105" t="e">
        <f t="shared" si="2"/>
        <v>#REF!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8">
        <v>0</v>
      </c>
      <c r="E123" s="105" t="e">
        <f t="shared" si="2"/>
        <v>#REF!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8">
        <v>0</v>
      </c>
      <c r="E124" s="105" t="e">
        <f t="shared" si="2"/>
        <v>#REF!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8">
        <v>0</v>
      </c>
      <c r="E125" s="105" t="e">
        <f t="shared" si="2"/>
        <v>#REF!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8">
        <v>0</v>
      </c>
      <c r="E126" s="105" t="e">
        <f t="shared" si="2"/>
        <v>#REF!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8">
        <v>0</v>
      </c>
      <c r="E127" s="105" t="e">
        <f t="shared" si="2"/>
        <v>#REF!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8">
        <v>0</v>
      </c>
      <c r="E128" s="105" t="e">
        <f t="shared" si="2"/>
        <v>#REF!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8">
        <v>0</v>
      </c>
      <c r="E129" s="105" t="e">
        <f t="shared" si="2"/>
        <v>#REF!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8">
        <v>0</v>
      </c>
      <c r="E130" s="105" t="e">
        <f t="shared" si="2"/>
        <v>#REF!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8">
        <v>0</v>
      </c>
      <c r="E131" s="105" t="e">
        <f t="shared" si="2"/>
        <v>#REF!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8">
        <v>0</v>
      </c>
      <c r="E132" s="105" t="e">
        <f t="shared" si="2"/>
        <v>#REF!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8">
        <v>0</v>
      </c>
      <c r="E133" s="105" t="e">
        <f t="shared" si="2"/>
        <v>#REF!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8">
        <v>0</v>
      </c>
      <c r="E134" s="105" t="e">
        <f t="shared" si="2"/>
        <v>#REF!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8">
        <v>0</v>
      </c>
      <c r="E135" s="105" t="e">
        <f t="shared" si="2"/>
        <v>#REF!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8">
        <v>0</v>
      </c>
      <c r="E136" s="105" t="e">
        <f t="shared" si="2"/>
        <v>#REF!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8">
        <v>0</v>
      </c>
      <c r="E137" s="105" t="e">
        <f t="shared" si="2"/>
        <v>#REF!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8">
        <v>0</v>
      </c>
      <c r="E138" s="105" t="e">
        <f t="shared" si="2"/>
        <v>#REF!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8">
        <v>0</v>
      </c>
      <c r="E139" s="105" t="e">
        <f t="shared" si="2"/>
        <v>#REF!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8">
        <v>0</v>
      </c>
      <c r="E140" s="105" t="e">
        <f t="shared" si="2"/>
        <v>#REF!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8">
        <v>0</v>
      </c>
      <c r="E141" s="105" t="e">
        <f t="shared" si="2"/>
        <v>#REF!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8">
        <v>0</v>
      </c>
      <c r="E142" s="105" t="e">
        <f t="shared" si="2"/>
        <v>#REF!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8">
        <v>0</v>
      </c>
      <c r="E143" s="105" t="e">
        <f t="shared" si="2"/>
        <v>#REF!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8">
        <v>0</v>
      </c>
      <c r="E144" s="105" t="e">
        <f t="shared" si="2"/>
        <v>#REF!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8">
        <v>0</v>
      </c>
      <c r="E145" s="105" t="e">
        <f t="shared" si="2"/>
        <v>#REF!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8">
        <v>0</v>
      </c>
      <c r="E146" s="105" t="e">
        <f t="shared" si="2"/>
        <v>#REF!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8">
        <v>0</v>
      </c>
      <c r="E147" s="105" t="e">
        <f t="shared" si="2"/>
        <v>#REF!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8">
        <v>0</v>
      </c>
      <c r="E148" s="105" t="e">
        <f t="shared" si="2"/>
        <v>#REF!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8">
        <v>0</v>
      </c>
      <c r="E149" s="105" t="e">
        <f t="shared" si="2"/>
        <v>#REF!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8">
        <v>0</v>
      </c>
      <c r="E150" s="105" t="e">
        <f t="shared" si="2"/>
        <v>#REF!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8">
        <v>0</v>
      </c>
      <c r="E151" s="105" t="e">
        <f t="shared" si="2"/>
        <v>#REF!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8">
        <v>0</v>
      </c>
      <c r="E152" s="105" t="e">
        <f t="shared" si="2"/>
        <v>#REF!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8">
        <v>0</v>
      </c>
      <c r="E153" s="105" t="e">
        <f t="shared" si="2"/>
        <v>#REF!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8">
        <v>0</v>
      </c>
      <c r="E154" s="105" t="e">
        <f t="shared" si="2"/>
        <v>#REF!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8">
        <v>0</v>
      </c>
      <c r="E155" s="105" t="e">
        <f t="shared" si="2"/>
        <v>#REF!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8">
        <v>0</v>
      </c>
      <c r="E156" s="105" t="e">
        <f t="shared" si="2"/>
        <v>#REF!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8">
        <v>0</v>
      </c>
      <c r="E157" s="105" t="e">
        <f t="shared" si="2"/>
        <v>#REF!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8">
        <v>0</v>
      </c>
      <c r="E158" s="105" t="e">
        <f t="shared" si="2"/>
        <v>#REF!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8">
        <v>0</v>
      </c>
      <c r="E159" s="105" t="e">
        <f t="shared" si="2"/>
        <v>#REF!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8">
        <v>0</v>
      </c>
      <c r="E160" s="105" t="e">
        <f t="shared" si="2"/>
        <v>#REF!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8">
        <v>0</v>
      </c>
      <c r="E161" s="105" t="e">
        <f t="shared" si="2"/>
        <v>#REF!</v>
      </c>
      <c r="F161" s="106"/>
      <c r="G161" s="106"/>
      <c r="H161" s="106"/>
      <c r="I161" s="107"/>
    </row>
    <row r="162" spans="1:9" x14ac:dyDescent="0.2">
      <c r="A162" s="101"/>
      <c r="B162" s="102"/>
      <c r="C162" s="103">
        <v>0</v>
      </c>
      <c r="D162" s="128">
        <v>0</v>
      </c>
      <c r="E162" s="105" t="e">
        <f t="shared" si="2"/>
        <v>#REF!</v>
      </c>
      <c r="F162" s="106"/>
      <c r="G162" s="106"/>
      <c r="H162" s="106"/>
      <c r="I162" s="107"/>
    </row>
    <row r="163" spans="1:9" x14ac:dyDescent="0.2">
      <c r="A163" s="101"/>
      <c r="B163" s="102"/>
      <c r="C163" s="103">
        <v>0</v>
      </c>
      <c r="D163" s="128">
        <v>0</v>
      </c>
      <c r="E163" s="105" t="e">
        <f t="shared" si="2"/>
        <v>#REF!</v>
      </c>
      <c r="F163" s="106"/>
      <c r="G163" s="106"/>
      <c r="H163" s="106"/>
      <c r="I163" s="107"/>
    </row>
    <row r="164" spans="1:9" x14ac:dyDescent="0.2">
      <c r="A164" s="101"/>
      <c r="B164" s="102"/>
      <c r="C164" s="103">
        <v>0</v>
      </c>
      <c r="D164" s="128">
        <v>0</v>
      </c>
      <c r="E164" s="105" t="e">
        <f t="shared" si="2"/>
        <v>#REF!</v>
      </c>
      <c r="F164" s="106"/>
      <c r="G164" s="106"/>
      <c r="H164" s="106"/>
      <c r="I164" s="107"/>
    </row>
    <row r="165" spans="1:9" x14ac:dyDescent="0.2">
      <c r="A165" s="101"/>
      <c r="B165" s="102"/>
      <c r="C165" s="103">
        <v>0</v>
      </c>
      <c r="D165" s="128">
        <v>0</v>
      </c>
      <c r="E165" s="105" t="e">
        <f t="shared" si="2"/>
        <v>#REF!</v>
      </c>
      <c r="F165" s="106"/>
      <c r="G165" s="106"/>
      <c r="H165" s="106"/>
      <c r="I165" s="107"/>
    </row>
    <row r="166" spans="1:9" x14ac:dyDescent="0.2">
      <c r="A166" s="101"/>
      <c r="B166" s="102"/>
      <c r="C166" s="103">
        <v>0</v>
      </c>
      <c r="D166" s="128">
        <v>0</v>
      </c>
      <c r="E166" s="105" t="e">
        <f t="shared" si="2"/>
        <v>#REF!</v>
      </c>
      <c r="F166" s="106"/>
      <c r="G166" s="106"/>
      <c r="H166" s="106"/>
      <c r="I166" s="107"/>
    </row>
    <row r="167" spans="1:9" x14ac:dyDescent="0.2">
      <c r="A167" s="101"/>
      <c r="B167" s="102"/>
      <c r="C167" s="103">
        <v>0</v>
      </c>
      <c r="D167" s="128">
        <v>0</v>
      </c>
      <c r="E167" s="105" t="e">
        <f t="shared" si="2"/>
        <v>#REF!</v>
      </c>
      <c r="F167" s="106"/>
      <c r="G167" s="106"/>
      <c r="H167" s="106"/>
      <c r="I167" s="107"/>
    </row>
    <row r="168" spans="1:9" x14ac:dyDescent="0.2">
      <c r="A168" s="101"/>
      <c r="B168" s="102"/>
      <c r="C168" s="103">
        <v>0</v>
      </c>
      <c r="D168" s="128">
        <v>0</v>
      </c>
      <c r="E168" s="105" t="e">
        <f t="shared" si="2"/>
        <v>#REF!</v>
      </c>
      <c r="F168" s="106"/>
      <c r="G168" s="106"/>
      <c r="H168" s="106"/>
      <c r="I168" s="107"/>
    </row>
    <row r="169" spans="1:9" x14ac:dyDescent="0.2">
      <c r="A169" s="101"/>
      <c r="B169" s="102"/>
      <c r="C169" s="103">
        <v>0</v>
      </c>
      <c r="D169" s="128">
        <v>0</v>
      </c>
      <c r="E169" s="105" t="e">
        <f t="shared" ref="E169:E209" si="3">D169-C169+E168</f>
        <v>#REF!</v>
      </c>
      <c r="F169" s="106"/>
      <c r="G169" s="106"/>
      <c r="H169" s="106"/>
      <c r="I169" s="107"/>
    </row>
    <row r="170" spans="1:9" x14ac:dyDescent="0.2">
      <c r="A170" s="101"/>
      <c r="B170" s="102"/>
      <c r="C170" s="103">
        <v>0</v>
      </c>
      <c r="D170" s="128">
        <v>0</v>
      </c>
      <c r="E170" s="105" t="e">
        <f t="shared" si="3"/>
        <v>#REF!</v>
      </c>
      <c r="F170" s="106"/>
      <c r="G170" s="106"/>
      <c r="H170" s="106"/>
      <c r="I170" s="107"/>
    </row>
    <row r="171" spans="1:9" x14ac:dyDescent="0.2">
      <c r="A171" s="101"/>
      <c r="B171" s="102"/>
      <c r="C171" s="103">
        <v>0</v>
      </c>
      <c r="D171" s="128">
        <v>0</v>
      </c>
      <c r="E171" s="105" t="e">
        <f t="shared" si="3"/>
        <v>#REF!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8">
        <v>0</v>
      </c>
      <c r="E172" s="105" t="e">
        <f t="shared" si="3"/>
        <v>#REF!</v>
      </c>
      <c r="F172" s="106"/>
      <c r="G172" s="106"/>
      <c r="H172" s="106"/>
      <c r="I172" s="107"/>
    </row>
    <row r="173" spans="1:9" x14ac:dyDescent="0.2">
      <c r="A173" s="101">
        <v>0</v>
      </c>
      <c r="B173" s="102"/>
      <c r="C173" s="103">
        <v>0</v>
      </c>
      <c r="D173" s="104">
        <v>0</v>
      </c>
      <c r="E173" s="105" t="e">
        <f t="shared" si="3"/>
        <v>#REF!</v>
      </c>
      <c r="F173" s="106"/>
      <c r="G173" s="106"/>
      <c r="H173" s="106"/>
      <c r="I173" s="107"/>
    </row>
    <row r="174" spans="1:9" x14ac:dyDescent="0.2">
      <c r="A174" s="101">
        <v>0</v>
      </c>
      <c r="B174" s="102"/>
      <c r="C174" s="103">
        <v>0</v>
      </c>
      <c r="D174" s="104">
        <v>0</v>
      </c>
      <c r="E174" s="105" t="e">
        <f t="shared" si="3"/>
        <v>#REF!</v>
      </c>
      <c r="F174" s="106"/>
      <c r="G174" s="106"/>
      <c r="H174" s="106"/>
      <c r="I174" s="107"/>
    </row>
    <row r="175" spans="1:9" x14ac:dyDescent="0.2">
      <c r="A175" s="101">
        <v>0</v>
      </c>
      <c r="B175" s="102"/>
      <c r="C175" s="103">
        <v>0</v>
      </c>
      <c r="D175" s="104">
        <v>0</v>
      </c>
      <c r="E175" s="105" t="e">
        <f t="shared" si="3"/>
        <v>#REF!</v>
      </c>
      <c r="F175" s="106"/>
      <c r="G175" s="106"/>
      <c r="H175" s="106"/>
      <c r="I175" s="107"/>
    </row>
    <row r="176" spans="1:9" x14ac:dyDescent="0.2">
      <c r="A176" s="101">
        <v>0</v>
      </c>
      <c r="B176" s="102"/>
      <c r="C176" s="103">
        <v>0</v>
      </c>
      <c r="D176" s="104">
        <v>0</v>
      </c>
      <c r="E176" s="105" t="e">
        <f t="shared" si="3"/>
        <v>#REF!</v>
      </c>
      <c r="F176" s="106"/>
      <c r="G176" s="106"/>
      <c r="H176" s="106"/>
      <c r="I176" s="107"/>
    </row>
    <row r="177" spans="1:9" x14ac:dyDescent="0.2">
      <c r="A177" s="101">
        <v>0</v>
      </c>
      <c r="B177" s="102"/>
      <c r="C177" s="103">
        <v>0</v>
      </c>
      <c r="D177" s="104">
        <v>0</v>
      </c>
      <c r="E177" s="105" t="e">
        <f t="shared" si="3"/>
        <v>#REF!</v>
      </c>
      <c r="F177" s="106"/>
      <c r="G177" s="106"/>
      <c r="H177" s="106"/>
      <c r="I177" s="107"/>
    </row>
    <row r="178" spans="1:9" x14ac:dyDescent="0.2">
      <c r="A178" s="101">
        <v>0</v>
      </c>
      <c r="B178" s="102"/>
      <c r="C178" s="103">
        <v>0</v>
      </c>
      <c r="D178" s="104">
        <v>0</v>
      </c>
      <c r="E178" s="105" t="e">
        <f t="shared" si="3"/>
        <v>#REF!</v>
      </c>
      <c r="F178" s="106"/>
      <c r="G178" s="106"/>
      <c r="H178" s="106"/>
      <c r="I178" s="107"/>
    </row>
    <row r="179" spans="1:9" x14ac:dyDescent="0.2">
      <c r="A179" s="101">
        <v>0</v>
      </c>
      <c r="B179" s="102"/>
      <c r="C179" s="103">
        <v>0</v>
      </c>
      <c r="D179" s="104">
        <v>0</v>
      </c>
      <c r="E179" s="105" t="e">
        <f t="shared" si="3"/>
        <v>#REF!</v>
      </c>
      <c r="F179" s="106"/>
      <c r="G179" s="106"/>
      <c r="H179" s="106"/>
      <c r="I179" s="107"/>
    </row>
    <row r="180" spans="1:9" x14ac:dyDescent="0.2">
      <c r="A180" s="101">
        <v>0</v>
      </c>
      <c r="B180" s="102"/>
      <c r="C180" s="103">
        <v>0</v>
      </c>
      <c r="D180" s="104">
        <v>0</v>
      </c>
      <c r="E180" s="105" t="e">
        <f t="shared" si="3"/>
        <v>#REF!</v>
      </c>
      <c r="F180" s="106"/>
      <c r="G180" s="106"/>
      <c r="H180" s="106"/>
      <c r="I180" s="107"/>
    </row>
    <row r="181" spans="1:9" x14ac:dyDescent="0.2">
      <c r="A181" s="101">
        <v>0</v>
      </c>
      <c r="B181" s="102"/>
      <c r="C181" s="103">
        <v>0</v>
      </c>
      <c r="D181" s="104">
        <v>0</v>
      </c>
      <c r="E181" s="105" t="e">
        <f t="shared" si="3"/>
        <v>#REF!</v>
      </c>
      <c r="F181" s="106"/>
      <c r="G181" s="106"/>
      <c r="H181" s="106"/>
      <c r="I181" s="107"/>
    </row>
    <row r="182" spans="1:9" x14ac:dyDescent="0.2">
      <c r="A182" s="101">
        <v>0</v>
      </c>
      <c r="B182" s="102"/>
      <c r="C182" s="103">
        <v>0</v>
      </c>
      <c r="D182" s="104">
        <v>0</v>
      </c>
      <c r="E182" s="105" t="e">
        <f t="shared" si="3"/>
        <v>#REF!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 t="e">
        <f t="shared" si="3"/>
        <v>#REF!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 t="e">
        <f t="shared" si="3"/>
        <v>#REF!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 t="e">
        <f t="shared" si="3"/>
        <v>#REF!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 t="e">
        <f t="shared" si="3"/>
        <v>#REF!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 t="e">
        <f t="shared" si="3"/>
        <v>#REF!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 t="e">
        <f t="shared" si="3"/>
        <v>#REF!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 t="e">
        <f t="shared" si="3"/>
        <v>#REF!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 t="e">
        <f t="shared" si="3"/>
        <v>#REF!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 t="e">
        <f t="shared" si="3"/>
        <v>#REF!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 t="e">
        <f t="shared" si="3"/>
        <v>#REF!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 t="e">
        <f t="shared" si="3"/>
        <v>#REF!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 t="e">
        <f t="shared" si="3"/>
        <v>#REF!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 t="e">
        <f t="shared" si="3"/>
        <v>#REF!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 t="e">
        <f t="shared" si="3"/>
        <v>#REF!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 t="e">
        <f t="shared" si="3"/>
        <v>#REF!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 t="e">
        <f t="shared" si="3"/>
        <v>#REF!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 t="e">
        <f t="shared" si="3"/>
        <v>#REF!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 t="e">
        <f t="shared" si="3"/>
        <v>#REF!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 t="e">
        <f t="shared" si="3"/>
        <v>#REF!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 t="e">
        <f t="shared" si="3"/>
        <v>#REF!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 t="e">
        <f t="shared" si="3"/>
        <v>#REF!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 t="e">
        <f t="shared" si="3"/>
        <v>#REF!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 t="e">
        <f t="shared" si="3"/>
        <v>#REF!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 t="e">
        <f t="shared" si="3"/>
        <v>#REF!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 t="e">
        <f t="shared" si="3"/>
        <v>#REF!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 t="e">
        <f t="shared" si="3"/>
        <v>#REF!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 t="e">
        <f t="shared" si="3"/>
        <v>#REF!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4">
        <v>0</v>
      </c>
      <c r="D210" s="104"/>
      <c r="E210" s="105" t="e">
        <f>E209-C210</f>
        <v>#REF!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4">
        <v>0</v>
      </c>
      <c r="D211" s="104"/>
      <c r="E211" s="105" t="e">
        <f>E210-C211</f>
        <v>#REF!</v>
      </c>
      <c r="F211" s="106"/>
      <c r="G211" s="106"/>
      <c r="H211" s="106"/>
      <c r="I211" s="107"/>
    </row>
    <row r="212" spans="1:9" x14ac:dyDescent="0.2">
      <c r="A212" s="101"/>
      <c r="B212" s="102"/>
      <c r="C212" s="104"/>
      <c r="D212" s="104"/>
      <c r="E212" s="105"/>
      <c r="F212" s="106"/>
      <c r="G212" s="106"/>
      <c r="H212" s="106"/>
      <c r="I212" s="107"/>
    </row>
    <row r="213" spans="1:9" x14ac:dyDescent="0.2">
      <c r="A213" s="101"/>
      <c r="B213" s="102"/>
      <c r="C213" s="104"/>
      <c r="D213" s="104"/>
      <c r="E213" s="105"/>
      <c r="F213" s="106"/>
      <c r="G213" s="106"/>
      <c r="H213" s="106"/>
      <c r="I213" s="107"/>
    </row>
    <row r="214" spans="1:9" x14ac:dyDescent="0.2">
      <c r="A214" s="101"/>
      <c r="B214" s="102"/>
      <c r="C214" s="104"/>
      <c r="D214" s="104"/>
      <c r="E214" s="105"/>
      <c r="F214" s="106"/>
      <c r="G214" s="106"/>
      <c r="H214" s="106"/>
      <c r="I214" s="107"/>
    </row>
    <row r="215" spans="1:9" x14ac:dyDescent="0.2">
      <c r="A215" s="101"/>
      <c r="B215" s="102"/>
      <c r="C215" s="104"/>
      <c r="D215" s="104"/>
      <c r="E215" s="105"/>
      <c r="F215" s="106"/>
      <c r="G215" s="106"/>
      <c r="H215" s="106"/>
      <c r="I215" s="107"/>
    </row>
    <row r="216" spans="1:9" x14ac:dyDescent="0.2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 x14ac:dyDescent="0.2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 x14ac:dyDescent="0.2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 x14ac:dyDescent="0.2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 x14ac:dyDescent="0.2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 x14ac:dyDescent="0.2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</sheetData>
  <autoFilter ref="I1:I22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43" workbookViewId="0">
      <selection activeCell="N57" sqref="N57"/>
    </sheetView>
  </sheetViews>
  <sheetFormatPr baseColWidth="10" defaultRowHeight="15.75" x14ac:dyDescent="0.25"/>
  <cols>
    <col min="1" max="1" width="12.140625" style="1" bestFit="1" customWidth="1"/>
    <col min="2" max="2" width="48" style="3" customWidth="1"/>
    <col min="3" max="3" width="13.42578125" style="4" customWidth="1"/>
    <col min="4" max="4" width="13.140625" style="57" customWidth="1"/>
    <col min="5" max="5" width="14.85546875" style="5" customWidth="1"/>
    <col min="6" max="6" width="15" style="9" customWidth="1"/>
    <col min="7" max="7" width="15.5703125" style="10" customWidth="1"/>
    <col min="8" max="8" width="27.140625" style="1" customWidth="1"/>
    <col min="9" max="9" width="24" style="1" customWidth="1"/>
    <col min="10" max="10" width="8.140625" style="1" customWidth="1"/>
    <col min="11" max="11" width="11.42578125" style="1"/>
    <col min="12" max="12" width="11.42578125" style="214"/>
    <col min="13" max="14" width="11.42578125" style="1"/>
    <col min="15" max="15" width="14.140625" style="1" bestFit="1" customWidth="1"/>
    <col min="16" max="16384" width="11.42578125" style="1"/>
  </cols>
  <sheetData>
    <row r="1" spans="1:12" ht="26.25" x14ac:dyDescent="0.25">
      <c r="A1" s="238" t="s">
        <v>35</v>
      </c>
      <c r="B1" s="238"/>
      <c r="C1" s="238"/>
      <c r="D1" s="238"/>
      <c r="E1" s="238"/>
      <c r="F1" s="238"/>
      <c r="G1" s="238"/>
      <c r="H1" s="238"/>
    </row>
    <row r="2" spans="1:12" s="2" customFormat="1" x14ac:dyDescent="0.25">
      <c r="A2" s="239"/>
      <c r="B2" s="239"/>
      <c r="C2" s="239"/>
      <c r="D2" s="239"/>
      <c r="E2" s="239"/>
      <c r="F2" s="239"/>
      <c r="G2" s="239"/>
      <c r="H2" s="239"/>
      <c r="J2" s="1"/>
      <c r="L2" s="215"/>
    </row>
    <row r="3" spans="1:12" s="2" customFormat="1" x14ac:dyDescent="0.25">
      <c r="A3" s="240" t="s">
        <v>36</v>
      </c>
      <c r="B3" s="240"/>
      <c r="C3" s="240"/>
      <c r="D3" s="240"/>
      <c r="E3" s="240"/>
      <c r="F3" s="240"/>
      <c r="G3" s="240"/>
      <c r="H3" s="240"/>
      <c r="L3" s="215"/>
    </row>
    <row r="4" spans="1:12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  <c r="L4" s="216"/>
    </row>
    <row r="5" spans="1:12" s="146" customFormat="1" x14ac:dyDescent="0.25">
      <c r="A5" s="147"/>
      <c r="B5" s="148"/>
      <c r="C5" s="149"/>
      <c r="D5" s="149"/>
      <c r="E5" s="156">
        <v>15</v>
      </c>
      <c r="F5" s="150"/>
      <c r="G5" s="151"/>
      <c r="H5" s="152"/>
      <c r="I5" s="153"/>
      <c r="L5" s="216"/>
    </row>
    <row r="6" spans="1:12" s="188" customFormat="1" x14ac:dyDescent="0.25">
      <c r="A6" s="183">
        <v>45809</v>
      </c>
      <c r="B6" s="184" t="s">
        <v>277</v>
      </c>
      <c r="C6" s="182">
        <v>20000</v>
      </c>
      <c r="D6" s="181"/>
      <c r="E6" s="181"/>
      <c r="F6" s="185"/>
      <c r="G6" s="186"/>
      <c r="H6" s="187"/>
      <c r="I6" s="186"/>
      <c r="K6" s="188">
        <v>301</v>
      </c>
      <c r="L6" s="217"/>
    </row>
    <row r="7" spans="1:12" x14ac:dyDescent="0.25">
      <c r="A7" s="162">
        <v>45810</v>
      </c>
      <c r="B7" s="3" t="s">
        <v>38</v>
      </c>
      <c r="D7" s="163">
        <v>19024</v>
      </c>
      <c r="F7" s="173">
        <v>221</v>
      </c>
      <c r="G7" s="174">
        <v>4440</v>
      </c>
      <c r="H7" s="175" t="s">
        <v>39</v>
      </c>
      <c r="I7" s="175" t="s">
        <v>37</v>
      </c>
      <c r="J7" s="157">
        <v>301</v>
      </c>
    </row>
    <row r="8" spans="1:12" x14ac:dyDescent="0.25">
      <c r="A8" s="162">
        <v>45810</v>
      </c>
      <c r="B8" s="3" t="s">
        <v>51</v>
      </c>
      <c r="D8" s="163">
        <v>47328</v>
      </c>
      <c r="F8" s="173">
        <v>124</v>
      </c>
      <c r="G8" s="174">
        <v>4444</v>
      </c>
      <c r="H8" s="175" t="s">
        <v>49</v>
      </c>
      <c r="I8" s="175" t="s">
        <v>37</v>
      </c>
      <c r="J8" s="1">
        <v>301</v>
      </c>
    </row>
    <row r="9" spans="1:12" s="157" customFormat="1" x14ac:dyDescent="0.25">
      <c r="A9" s="203">
        <v>45810</v>
      </c>
      <c r="B9" s="165" t="s">
        <v>289</v>
      </c>
      <c r="C9" s="204">
        <v>51683.77</v>
      </c>
      <c r="D9" s="198"/>
      <c r="E9" s="188"/>
      <c r="F9" s="199"/>
      <c r="G9" s="177"/>
      <c r="K9" s="157">
        <v>302</v>
      </c>
      <c r="L9" s="218"/>
    </row>
    <row r="10" spans="1:12" x14ac:dyDescent="0.25">
      <c r="A10" s="162">
        <v>45811</v>
      </c>
      <c r="B10" s="3" t="s">
        <v>290</v>
      </c>
      <c r="D10" s="180">
        <v>140000</v>
      </c>
      <c r="E10" s="178"/>
      <c r="F10" s="173"/>
      <c r="G10" s="174"/>
      <c r="H10" s="175"/>
      <c r="I10" s="175"/>
    </row>
    <row r="11" spans="1:12" s="157" customFormat="1" x14ac:dyDescent="0.25">
      <c r="A11" s="203">
        <v>45811</v>
      </c>
      <c r="B11" s="165" t="s">
        <v>292</v>
      </c>
      <c r="C11" s="204">
        <v>10109.76</v>
      </c>
      <c r="D11" s="198"/>
      <c r="E11" s="188"/>
      <c r="F11" s="199"/>
      <c r="G11" s="177"/>
      <c r="K11" s="157">
        <v>303</v>
      </c>
      <c r="L11" s="218"/>
    </row>
    <row r="12" spans="1:12" s="157" customFormat="1" x14ac:dyDescent="0.25">
      <c r="A12" s="203">
        <v>45811</v>
      </c>
      <c r="B12" s="165" t="s">
        <v>292</v>
      </c>
      <c r="C12" s="204">
        <v>49050.06</v>
      </c>
      <c r="D12" s="198"/>
      <c r="E12" s="188"/>
      <c r="F12" s="199"/>
      <c r="G12" s="177"/>
      <c r="K12" s="157">
        <v>303</v>
      </c>
      <c r="L12" s="218"/>
    </row>
    <row r="13" spans="1:12" ht="15" customHeight="1" x14ac:dyDescent="0.25">
      <c r="A13" s="162">
        <v>45812</v>
      </c>
      <c r="B13" s="3" t="s">
        <v>52</v>
      </c>
      <c r="D13" s="163">
        <v>16298</v>
      </c>
      <c r="F13" s="173">
        <v>200</v>
      </c>
      <c r="G13" s="174">
        <v>4445</v>
      </c>
      <c r="H13" s="175" t="s">
        <v>55</v>
      </c>
      <c r="I13" s="175" t="s">
        <v>54</v>
      </c>
      <c r="J13" s="1">
        <v>302</v>
      </c>
    </row>
    <row r="14" spans="1:12" x14ac:dyDescent="0.25">
      <c r="A14" s="162">
        <v>45812</v>
      </c>
      <c r="B14" s="3" t="s">
        <v>53</v>
      </c>
      <c r="D14" s="163">
        <v>78358</v>
      </c>
      <c r="F14" s="173">
        <v>433</v>
      </c>
      <c r="G14" s="174">
        <v>4446</v>
      </c>
      <c r="H14" s="175" t="s">
        <v>56</v>
      </c>
      <c r="I14" s="175" t="s">
        <v>54</v>
      </c>
      <c r="J14" s="1">
        <v>302</v>
      </c>
    </row>
    <row r="15" spans="1:12" x14ac:dyDescent="0.25">
      <c r="A15" s="162">
        <v>45812</v>
      </c>
      <c r="B15" s="3" t="s">
        <v>79</v>
      </c>
      <c r="D15" s="163">
        <v>5800</v>
      </c>
      <c r="F15" s="173">
        <v>77</v>
      </c>
      <c r="G15" s="174">
        <v>4454</v>
      </c>
      <c r="H15" s="175" t="s">
        <v>80</v>
      </c>
      <c r="I15" s="175" t="s">
        <v>37</v>
      </c>
      <c r="J15" s="1">
        <v>302</v>
      </c>
    </row>
    <row r="16" spans="1:12" s="157" customFormat="1" x14ac:dyDescent="0.25">
      <c r="A16" s="203">
        <v>45813</v>
      </c>
      <c r="B16" s="165" t="s">
        <v>293</v>
      </c>
      <c r="C16" s="204">
        <v>250</v>
      </c>
      <c r="D16" s="198"/>
      <c r="E16" s="188"/>
      <c r="F16" s="199"/>
      <c r="G16" s="177"/>
      <c r="K16" s="157">
        <v>304</v>
      </c>
      <c r="L16" s="219"/>
    </row>
    <row r="17" spans="1:12" s="157" customFormat="1" x14ac:dyDescent="0.25">
      <c r="A17" s="203">
        <v>45813</v>
      </c>
      <c r="B17" s="165" t="s">
        <v>294</v>
      </c>
      <c r="C17" s="204">
        <v>25</v>
      </c>
      <c r="D17" s="198"/>
      <c r="E17" s="188"/>
      <c r="F17" s="199"/>
      <c r="G17" s="177"/>
      <c r="K17" s="157">
        <v>304</v>
      </c>
      <c r="L17" s="218"/>
    </row>
    <row r="18" spans="1:12" s="157" customFormat="1" x14ac:dyDescent="0.25">
      <c r="A18" s="203">
        <v>45813</v>
      </c>
      <c r="B18" s="165" t="s">
        <v>293</v>
      </c>
      <c r="C18" s="204">
        <v>44</v>
      </c>
      <c r="D18" s="198"/>
      <c r="E18" s="188"/>
      <c r="F18" s="199"/>
      <c r="G18" s="177"/>
      <c r="K18" s="157">
        <v>304</v>
      </c>
      <c r="L18" s="218"/>
    </row>
    <row r="19" spans="1:12" s="157" customFormat="1" x14ac:dyDescent="0.25">
      <c r="A19" s="203">
        <v>45813</v>
      </c>
      <c r="B19" s="165" t="s">
        <v>295</v>
      </c>
      <c r="C19" s="204">
        <v>660</v>
      </c>
      <c r="D19" s="198"/>
      <c r="E19" s="188"/>
      <c r="F19" s="199"/>
      <c r="G19" s="177"/>
      <c r="K19" s="157">
        <v>304</v>
      </c>
      <c r="L19" s="218"/>
    </row>
    <row r="20" spans="1:12" s="157" customFormat="1" x14ac:dyDescent="0.25">
      <c r="A20" s="203">
        <v>45813</v>
      </c>
      <c r="B20" s="165" t="s">
        <v>296</v>
      </c>
      <c r="C20" s="204">
        <v>2100.5300000000002</v>
      </c>
      <c r="D20" s="198"/>
      <c r="E20" s="188"/>
      <c r="F20" s="199"/>
      <c r="G20" s="177"/>
      <c r="K20" s="157">
        <v>304</v>
      </c>
      <c r="L20" s="218"/>
    </row>
    <row r="21" spans="1:12" x14ac:dyDescent="0.25">
      <c r="A21" s="162">
        <v>45814</v>
      </c>
      <c r="B21" s="3" t="s">
        <v>81</v>
      </c>
      <c r="D21" s="163">
        <v>5800</v>
      </c>
      <c r="F21" s="173">
        <v>352</v>
      </c>
      <c r="G21" s="174">
        <v>4454</v>
      </c>
      <c r="H21" s="175" t="s">
        <v>82</v>
      </c>
      <c r="I21" s="175" t="s">
        <v>37</v>
      </c>
      <c r="J21" s="1">
        <v>303</v>
      </c>
    </row>
    <row r="22" spans="1:12" x14ac:dyDescent="0.25">
      <c r="A22" s="162">
        <v>45814</v>
      </c>
      <c r="B22" s="3" t="s">
        <v>83</v>
      </c>
      <c r="D22" s="163">
        <v>5800</v>
      </c>
      <c r="F22" s="173">
        <v>406</v>
      </c>
      <c r="G22" s="174" t="s">
        <v>93</v>
      </c>
      <c r="H22" s="175" t="s">
        <v>95</v>
      </c>
      <c r="I22" s="175" t="s">
        <v>37</v>
      </c>
      <c r="J22" s="1">
        <v>303</v>
      </c>
    </row>
    <row r="23" spans="1:12" s="157" customFormat="1" x14ac:dyDescent="0.25">
      <c r="A23" s="162">
        <v>45814</v>
      </c>
      <c r="B23" s="165" t="s">
        <v>297</v>
      </c>
      <c r="C23" s="204">
        <v>56866.3</v>
      </c>
      <c r="D23" s="198"/>
      <c r="E23" s="188"/>
      <c r="F23" s="199"/>
      <c r="G23" s="177"/>
      <c r="K23" s="157">
        <v>305</v>
      </c>
      <c r="L23" s="218"/>
    </row>
    <row r="24" spans="1:12" s="157" customFormat="1" x14ac:dyDescent="0.25">
      <c r="A24" s="162">
        <v>45814</v>
      </c>
      <c r="B24" s="165" t="s">
        <v>298</v>
      </c>
      <c r="C24" s="204">
        <v>2650</v>
      </c>
      <c r="D24" s="198"/>
      <c r="E24" s="188"/>
      <c r="F24" s="199"/>
      <c r="G24" s="177"/>
      <c r="K24" s="157">
        <v>305</v>
      </c>
      <c r="L24" s="218"/>
    </row>
    <row r="25" spans="1:12" s="157" customFormat="1" x14ac:dyDescent="0.25">
      <c r="A25" s="203">
        <v>45816</v>
      </c>
      <c r="B25" s="165" t="s">
        <v>299</v>
      </c>
      <c r="C25" s="204">
        <v>1093.6099999999999</v>
      </c>
      <c r="D25" s="198"/>
      <c r="E25" s="188"/>
      <c r="F25" s="199"/>
      <c r="G25" s="177"/>
      <c r="K25" s="157">
        <v>306</v>
      </c>
      <c r="L25" s="218"/>
    </row>
    <row r="26" spans="1:12" s="157" customFormat="1" x14ac:dyDescent="0.25">
      <c r="A26" s="203">
        <v>45816</v>
      </c>
      <c r="B26" s="165" t="s">
        <v>300</v>
      </c>
      <c r="C26" s="204">
        <v>600</v>
      </c>
      <c r="D26" s="198"/>
      <c r="E26" s="188"/>
      <c r="F26" s="199"/>
      <c r="G26" s="177"/>
      <c r="K26" s="157">
        <v>306</v>
      </c>
      <c r="L26" s="218"/>
    </row>
    <row r="27" spans="1:12" x14ac:dyDescent="0.25">
      <c r="A27" s="162">
        <v>45817</v>
      </c>
      <c r="B27" s="3" t="s">
        <v>38</v>
      </c>
      <c r="D27" s="163">
        <v>9512</v>
      </c>
      <c r="F27" s="173">
        <v>221</v>
      </c>
      <c r="G27" s="174">
        <v>4456</v>
      </c>
      <c r="H27" s="175" t="s">
        <v>84</v>
      </c>
      <c r="I27" s="175" t="s">
        <v>37</v>
      </c>
      <c r="J27" s="1">
        <v>304</v>
      </c>
    </row>
    <row r="28" spans="1:12" ht="30" x14ac:dyDescent="0.25">
      <c r="A28" s="162">
        <v>45817</v>
      </c>
      <c r="B28" s="3" t="s">
        <v>90</v>
      </c>
      <c r="D28" s="163">
        <v>111360</v>
      </c>
      <c r="F28" s="173">
        <v>449</v>
      </c>
      <c r="G28" s="174" t="s">
        <v>93</v>
      </c>
      <c r="H28" s="175" t="s">
        <v>92</v>
      </c>
      <c r="I28" s="175" t="s">
        <v>91</v>
      </c>
      <c r="J28" s="1">
        <v>304</v>
      </c>
    </row>
    <row r="29" spans="1:12" x14ac:dyDescent="0.25">
      <c r="A29" s="162">
        <v>45817</v>
      </c>
      <c r="B29" s="3" t="s">
        <v>96</v>
      </c>
      <c r="D29" s="163">
        <v>5800</v>
      </c>
      <c r="F29" s="173">
        <v>390</v>
      </c>
      <c r="G29" s="174">
        <v>4457</v>
      </c>
      <c r="H29" s="175" t="s">
        <v>97</v>
      </c>
      <c r="I29" s="175" t="s">
        <v>91</v>
      </c>
      <c r="J29" s="1">
        <v>304</v>
      </c>
    </row>
    <row r="30" spans="1:12" s="157" customFormat="1" x14ac:dyDescent="0.25">
      <c r="A30" s="162">
        <v>45817</v>
      </c>
      <c r="B30" s="165" t="s">
        <v>300</v>
      </c>
      <c r="C30" s="204">
        <v>800</v>
      </c>
      <c r="D30" s="198"/>
      <c r="E30" s="188"/>
      <c r="F30" s="199"/>
      <c r="G30" s="177"/>
      <c r="K30" s="157">
        <v>307</v>
      </c>
      <c r="L30" s="218"/>
    </row>
    <row r="31" spans="1:12" s="157" customFormat="1" x14ac:dyDescent="0.25">
      <c r="A31" s="203">
        <v>45818</v>
      </c>
      <c r="B31" s="165" t="s">
        <v>301</v>
      </c>
      <c r="C31" s="204">
        <v>50000</v>
      </c>
      <c r="D31" s="198"/>
      <c r="E31" s="188"/>
      <c r="F31" s="199"/>
      <c r="G31" s="177"/>
      <c r="K31" s="157">
        <v>308</v>
      </c>
      <c r="L31" s="218"/>
    </row>
    <row r="32" spans="1:12" x14ac:dyDescent="0.25">
      <c r="A32" s="162">
        <v>45818</v>
      </c>
      <c r="B32" s="3" t="s">
        <v>115</v>
      </c>
      <c r="D32" s="163">
        <v>11600</v>
      </c>
      <c r="F32" s="173">
        <v>167</v>
      </c>
      <c r="G32" s="174">
        <v>4459</v>
      </c>
      <c r="H32" s="175" t="s">
        <v>116</v>
      </c>
      <c r="I32" s="175" t="s">
        <v>37</v>
      </c>
      <c r="J32" s="1">
        <v>305</v>
      </c>
    </row>
    <row r="33" spans="1:15" ht="15" customHeight="1" x14ac:dyDescent="0.25">
      <c r="A33" s="162">
        <v>45818</v>
      </c>
      <c r="B33" s="165" t="s">
        <v>114</v>
      </c>
      <c r="D33" s="163">
        <v>19024</v>
      </c>
      <c r="F33" s="173">
        <v>282</v>
      </c>
      <c r="G33" s="174">
        <v>4479</v>
      </c>
      <c r="H33" s="175" t="s">
        <v>227</v>
      </c>
      <c r="I33" s="175" t="s">
        <v>37</v>
      </c>
      <c r="J33" s="1">
        <v>305</v>
      </c>
    </row>
    <row r="34" spans="1:15" x14ac:dyDescent="0.25">
      <c r="A34" s="162">
        <v>45820</v>
      </c>
      <c r="B34" s="3" t="s">
        <v>220</v>
      </c>
      <c r="D34" s="163">
        <v>32480</v>
      </c>
      <c r="F34" s="173">
        <v>445</v>
      </c>
      <c r="G34" s="174">
        <v>4478</v>
      </c>
      <c r="H34" s="175" t="s">
        <v>209</v>
      </c>
      <c r="I34" s="175" t="s">
        <v>91</v>
      </c>
      <c r="J34" s="1">
        <v>306</v>
      </c>
    </row>
    <row r="35" spans="1:15" x14ac:dyDescent="0.25">
      <c r="A35" s="162">
        <v>45820</v>
      </c>
      <c r="B35" s="3" t="s">
        <v>135</v>
      </c>
      <c r="D35" s="163">
        <v>105850</v>
      </c>
      <c r="E35" s="167"/>
      <c r="F35" s="173">
        <v>405</v>
      </c>
      <c r="G35" s="174">
        <v>4472</v>
      </c>
      <c r="H35" s="175" t="s">
        <v>136</v>
      </c>
      <c r="I35" s="175" t="s">
        <v>37</v>
      </c>
      <c r="J35" s="1">
        <v>306</v>
      </c>
    </row>
    <row r="36" spans="1:15" s="157" customFormat="1" x14ac:dyDescent="0.25">
      <c r="A36" s="203">
        <v>45821</v>
      </c>
      <c r="B36" s="165" t="s">
        <v>302</v>
      </c>
      <c r="C36" s="204">
        <v>5181.72</v>
      </c>
      <c r="D36" s="198"/>
      <c r="E36" s="188"/>
      <c r="F36" s="199"/>
      <c r="G36" s="177"/>
      <c r="K36" s="157">
        <v>309</v>
      </c>
      <c r="L36" s="218"/>
    </row>
    <row r="37" spans="1:15" s="157" customFormat="1" x14ac:dyDescent="0.25">
      <c r="A37" s="203">
        <v>45821</v>
      </c>
      <c r="B37" s="165" t="s">
        <v>296</v>
      </c>
      <c r="C37" s="204">
        <v>53334</v>
      </c>
      <c r="D37" s="198"/>
      <c r="E37" s="188"/>
      <c r="F37" s="199"/>
      <c r="G37" s="177"/>
      <c r="K37" s="157">
        <v>309</v>
      </c>
      <c r="L37" s="218"/>
    </row>
    <row r="38" spans="1:15" s="157" customFormat="1" x14ac:dyDescent="0.25">
      <c r="A38" s="203">
        <v>45821</v>
      </c>
      <c r="B38" s="165" t="s">
        <v>296</v>
      </c>
      <c r="C38" s="204">
        <v>53100.2</v>
      </c>
      <c r="D38" s="198"/>
      <c r="E38" s="188"/>
      <c r="F38" s="199"/>
      <c r="G38" s="177"/>
      <c r="K38" s="157">
        <v>309</v>
      </c>
      <c r="L38" s="218"/>
    </row>
    <row r="39" spans="1:15" ht="30" x14ac:dyDescent="0.25">
      <c r="A39" s="162">
        <v>45821</v>
      </c>
      <c r="B39" s="3" t="s">
        <v>90</v>
      </c>
      <c r="D39" s="163">
        <v>62640</v>
      </c>
      <c r="F39" s="173">
        <v>449</v>
      </c>
      <c r="G39" s="174" t="s">
        <v>93</v>
      </c>
      <c r="H39" s="175" t="s">
        <v>137</v>
      </c>
      <c r="I39" s="175" t="s">
        <v>91</v>
      </c>
      <c r="J39" s="1">
        <v>307</v>
      </c>
    </row>
    <row r="40" spans="1:15" x14ac:dyDescent="0.25">
      <c r="A40" s="162">
        <v>45821</v>
      </c>
      <c r="B40" s="3" t="s">
        <v>134</v>
      </c>
      <c r="D40" s="163">
        <v>22450.639999999999</v>
      </c>
      <c r="F40" s="173">
        <v>249</v>
      </c>
      <c r="G40" s="174">
        <v>4473</v>
      </c>
      <c r="H40" s="175" t="s">
        <v>138</v>
      </c>
      <c r="I40" s="175" t="s">
        <v>37</v>
      </c>
      <c r="J40" s="1">
        <v>307</v>
      </c>
    </row>
    <row r="41" spans="1:15" x14ac:dyDescent="0.25">
      <c r="A41" s="162">
        <v>45824</v>
      </c>
      <c r="B41" s="184" t="s">
        <v>277</v>
      </c>
      <c r="C41" s="202">
        <v>100000</v>
      </c>
      <c r="D41" s="198"/>
      <c r="E41" s="188"/>
      <c r="F41" s="199"/>
      <c r="G41" s="177"/>
      <c r="H41" s="157"/>
      <c r="I41" s="157"/>
      <c r="K41" s="1">
        <v>310</v>
      </c>
    </row>
    <row r="42" spans="1:15" x14ac:dyDescent="0.25">
      <c r="A42" s="162">
        <v>45824</v>
      </c>
      <c r="B42" s="184" t="s">
        <v>303</v>
      </c>
      <c r="C42" s="4">
        <v>15969.08</v>
      </c>
      <c r="D42" s="198"/>
      <c r="E42" s="188"/>
      <c r="F42" s="199"/>
      <c r="G42" s="177"/>
      <c r="H42" s="157"/>
      <c r="I42" s="157"/>
      <c r="K42" s="1">
        <v>310</v>
      </c>
    </row>
    <row r="43" spans="1:15" x14ac:dyDescent="0.25">
      <c r="A43" s="162">
        <v>45825</v>
      </c>
      <c r="B43" s="184" t="s">
        <v>277</v>
      </c>
      <c r="C43" s="202">
        <v>50000</v>
      </c>
      <c r="D43" s="198"/>
      <c r="E43" s="188"/>
      <c r="F43" s="199"/>
      <c r="G43" s="177"/>
      <c r="H43" s="157"/>
      <c r="I43" s="157"/>
      <c r="K43" s="1">
        <v>311</v>
      </c>
    </row>
    <row r="44" spans="1:15" x14ac:dyDescent="0.25">
      <c r="A44" s="162">
        <v>45825</v>
      </c>
      <c r="B44" s="184" t="s">
        <v>277</v>
      </c>
      <c r="C44" s="202">
        <v>50000</v>
      </c>
      <c r="D44" s="198"/>
      <c r="E44" s="188"/>
      <c r="F44" s="199"/>
      <c r="G44" s="177"/>
      <c r="H44" s="157"/>
      <c r="I44" s="157"/>
      <c r="K44" s="1">
        <v>311</v>
      </c>
    </row>
    <row r="45" spans="1:15" x14ac:dyDescent="0.25">
      <c r="A45" s="162">
        <v>45825</v>
      </c>
      <c r="B45" s="3" t="s">
        <v>38</v>
      </c>
      <c r="D45" s="163">
        <v>9512</v>
      </c>
      <c r="F45" s="173">
        <v>221</v>
      </c>
      <c r="G45" s="174">
        <v>4474</v>
      </c>
      <c r="H45" s="175" t="s">
        <v>154</v>
      </c>
      <c r="I45" s="175" t="s">
        <v>37</v>
      </c>
      <c r="J45" s="1">
        <v>308</v>
      </c>
    </row>
    <row r="46" spans="1:15" x14ac:dyDescent="0.25">
      <c r="A46" s="162">
        <v>45825</v>
      </c>
      <c r="B46" s="3" t="s">
        <v>153</v>
      </c>
      <c r="D46" s="163">
        <v>100224</v>
      </c>
      <c r="F46" s="173">
        <v>283</v>
      </c>
      <c r="G46" s="174">
        <v>4475</v>
      </c>
      <c r="H46" s="175" t="s">
        <v>155</v>
      </c>
      <c r="I46" s="175" t="s">
        <v>54</v>
      </c>
      <c r="J46" s="1">
        <v>308</v>
      </c>
    </row>
    <row r="47" spans="1:15" s="157" customFormat="1" x14ac:dyDescent="0.25">
      <c r="A47" s="203">
        <v>45825</v>
      </c>
      <c r="B47" s="165" t="s">
        <v>300</v>
      </c>
      <c r="C47" s="204">
        <v>1200</v>
      </c>
      <c r="D47" s="198"/>
      <c r="E47" s="188"/>
      <c r="F47" s="199"/>
      <c r="G47" s="177"/>
      <c r="K47" s="157">
        <v>311</v>
      </c>
      <c r="L47" s="218"/>
    </row>
    <row r="48" spans="1:15" s="157" customFormat="1" x14ac:dyDescent="0.25">
      <c r="A48" s="203">
        <v>45825</v>
      </c>
      <c r="B48" s="207" t="s">
        <v>320</v>
      </c>
      <c r="C48" s="206">
        <v>4196</v>
      </c>
      <c r="D48" s="208"/>
      <c r="E48" s="209"/>
      <c r="F48" s="210"/>
      <c r="G48" s="211"/>
      <c r="H48" s="197"/>
      <c r="I48" s="197"/>
      <c r="J48" s="197"/>
      <c r="K48" s="197">
        <v>311</v>
      </c>
      <c r="L48" s="220" t="s">
        <v>321</v>
      </c>
      <c r="N48" s="168"/>
      <c r="O48" s="168"/>
    </row>
    <row r="49" spans="1:15" s="157" customFormat="1" x14ac:dyDescent="0.25">
      <c r="A49" s="203">
        <v>45825</v>
      </c>
      <c r="B49" s="207" t="s">
        <v>320</v>
      </c>
      <c r="C49" s="206">
        <v>50000</v>
      </c>
      <c r="D49" s="208"/>
      <c r="E49" s="209"/>
      <c r="F49" s="210"/>
      <c r="G49" s="211"/>
      <c r="H49" s="197"/>
      <c r="I49" s="197"/>
      <c r="J49" s="197"/>
      <c r="K49" s="197">
        <v>311</v>
      </c>
      <c r="L49" s="220" t="s">
        <v>321</v>
      </c>
      <c r="N49" s="168"/>
      <c r="O49" s="168"/>
    </row>
    <row r="50" spans="1:15" x14ac:dyDescent="0.25">
      <c r="A50" s="162">
        <v>45826</v>
      </c>
      <c r="B50" s="184" t="s">
        <v>277</v>
      </c>
      <c r="C50" s="202">
        <v>60000</v>
      </c>
      <c r="D50" s="198"/>
      <c r="E50" s="188"/>
      <c r="F50" s="199"/>
      <c r="G50" s="177"/>
      <c r="H50" s="157"/>
      <c r="I50" s="157"/>
      <c r="K50" s="1">
        <v>312</v>
      </c>
    </row>
    <row r="51" spans="1:15" x14ac:dyDescent="0.25">
      <c r="A51" s="162">
        <v>45826</v>
      </c>
      <c r="B51" s="3" t="s">
        <v>160</v>
      </c>
      <c r="D51" s="163">
        <v>71340</v>
      </c>
      <c r="F51" s="173">
        <v>29</v>
      </c>
      <c r="G51" s="174">
        <v>4476</v>
      </c>
      <c r="H51" s="175" t="s">
        <v>161</v>
      </c>
      <c r="I51" s="175" t="s">
        <v>54</v>
      </c>
      <c r="J51" s="1">
        <v>309</v>
      </c>
    </row>
    <row r="52" spans="1:15" x14ac:dyDescent="0.25">
      <c r="A52" s="162">
        <v>45826</v>
      </c>
      <c r="B52" s="165" t="s">
        <v>114</v>
      </c>
      <c r="D52" s="163">
        <v>4756</v>
      </c>
      <c r="F52" s="173">
        <v>282</v>
      </c>
      <c r="G52" s="174">
        <v>4477</v>
      </c>
      <c r="H52" s="175" t="s">
        <v>217</v>
      </c>
      <c r="I52" s="175" t="s">
        <v>37</v>
      </c>
      <c r="J52" s="1">
        <v>309</v>
      </c>
    </row>
    <row r="53" spans="1:15" x14ac:dyDescent="0.25">
      <c r="A53" s="162">
        <v>45827</v>
      </c>
      <c r="B53" s="3" t="s">
        <v>215</v>
      </c>
      <c r="D53" s="163">
        <v>248240</v>
      </c>
      <c r="F53" s="173">
        <v>191</v>
      </c>
      <c r="G53" s="174">
        <v>4481</v>
      </c>
      <c r="H53" s="175" t="s">
        <v>216</v>
      </c>
      <c r="I53" s="175" t="s">
        <v>37</v>
      </c>
      <c r="J53" s="1">
        <v>310</v>
      </c>
    </row>
    <row r="54" spans="1:15" s="157" customFormat="1" x14ac:dyDescent="0.25">
      <c r="A54" s="203">
        <v>45828</v>
      </c>
      <c r="B54" s="165" t="s">
        <v>304</v>
      </c>
      <c r="C54" s="204">
        <v>42899.98</v>
      </c>
      <c r="D54" s="198"/>
      <c r="E54" s="188"/>
      <c r="F54" s="199"/>
      <c r="G54" s="177"/>
      <c r="K54" s="157">
        <v>313</v>
      </c>
      <c r="L54" s="218"/>
    </row>
    <row r="55" spans="1:15" x14ac:dyDescent="0.25">
      <c r="A55" s="162">
        <v>45828</v>
      </c>
      <c r="B55" s="184" t="s">
        <v>277</v>
      </c>
      <c r="C55" s="202">
        <v>120000</v>
      </c>
      <c r="D55" s="198"/>
      <c r="E55" s="188"/>
      <c r="F55" s="199"/>
      <c r="G55" s="177"/>
      <c r="H55" s="157"/>
      <c r="I55" s="157"/>
      <c r="K55" s="1">
        <v>313</v>
      </c>
    </row>
    <row r="56" spans="1:15" x14ac:dyDescent="0.25">
      <c r="A56" s="162">
        <v>45828</v>
      </c>
      <c r="B56" s="3" t="s">
        <v>275</v>
      </c>
      <c r="D56" s="205">
        <v>5800</v>
      </c>
      <c r="E56" s="178"/>
      <c r="F56" s="173"/>
      <c r="G56" s="174"/>
      <c r="H56" s="175"/>
      <c r="I56" s="175"/>
      <c r="J56" s="1">
        <v>311</v>
      </c>
    </row>
    <row r="57" spans="1:15" x14ac:dyDescent="0.25">
      <c r="A57" s="162">
        <v>45828</v>
      </c>
      <c r="B57" s="3" t="s">
        <v>276</v>
      </c>
      <c r="D57" s="205">
        <v>5800</v>
      </c>
      <c r="E57" s="178"/>
      <c r="F57" s="173"/>
      <c r="G57" s="174"/>
      <c r="H57" s="175">
        <v>9968</v>
      </c>
      <c r="I57" s="175"/>
      <c r="J57" s="1">
        <v>311</v>
      </c>
    </row>
    <row r="58" spans="1:15" ht="30" x14ac:dyDescent="0.25">
      <c r="A58" s="162">
        <v>45828</v>
      </c>
      <c r="B58" s="3" t="s">
        <v>90</v>
      </c>
      <c r="D58" s="163">
        <v>148480</v>
      </c>
      <c r="F58" s="9">
        <v>449</v>
      </c>
      <c r="G58" s="177">
        <v>4482</v>
      </c>
      <c r="H58" s="1" t="s">
        <v>228</v>
      </c>
      <c r="I58" s="1" t="s">
        <v>91</v>
      </c>
      <c r="J58" s="1">
        <v>311</v>
      </c>
    </row>
    <row r="59" spans="1:15" s="157" customFormat="1" x14ac:dyDescent="0.25">
      <c r="A59" s="203">
        <v>45828</v>
      </c>
      <c r="B59" s="165" t="s">
        <v>305</v>
      </c>
      <c r="C59" s="204">
        <v>58133.98</v>
      </c>
      <c r="D59" s="198"/>
      <c r="E59" s="188"/>
      <c r="F59" s="199"/>
      <c r="G59" s="177"/>
      <c r="K59" s="157">
        <v>313</v>
      </c>
      <c r="L59" s="218"/>
    </row>
    <row r="60" spans="1:15" s="157" customFormat="1" x14ac:dyDescent="0.25">
      <c r="A60" s="203">
        <v>45829</v>
      </c>
      <c r="B60" s="165" t="s">
        <v>300</v>
      </c>
      <c r="C60" s="204">
        <v>700</v>
      </c>
      <c r="D60" s="198"/>
      <c r="E60" s="188"/>
      <c r="F60" s="199"/>
      <c r="G60" s="177"/>
      <c r="K60" s="157">
        <v>314</v>
      </c>
      <c r="L60" s="218"/>
    </row>
    <row r="61" spans="1:15" s="157" customFormat="1" x14ac:dyDescent="0.25">
      <c r="A61" s="203">
        <v>45831</v>
      </c>
      <c r="B61" s="165" t="s">
        <v>306</v>
      </c>
      <c r="C61" s="204">
        <v>825</v>
      </c>
      <c r="D61" s="198"/>
      <c r="E61" s="188"/>
      <c r="F61" s="199"/>
      <c r="G61" s="177"/>
      <c r="K61" s="157">
        <v>315</v>
      </c>
      <c r="L61" s="218"/>
    </row>
    <row r="62" spans="1:15" s="157" customFormat="1" x14ac:dyDescent="0.25">
      <c r="A62" s="203">
        <v>45831</v>
      </c>
      <c r="B62" s="165" t="s">
        <v>296</v>
      </c>
      <c r="C62" s="204">
        <v>2512.4499999999998</v>
      </c>
      <c r="D62" s="198"/>
      <c r="E62" s="188"/>
      <c r="F62" s="199"/>
      <c r="G62" s="177"/>
      <c r="K62" s="157">
        <v>315</v>
      </c>
      <c r="L62" s="218"/>
    </row>
    <row r="63" spans="1:15" s="157" customFormat="1" x14ac:dyDescent="0.25">
      <c r="A63" s="203">
        <v>45831</v>
      </c>
      <c r="B63" s="165" t="s">
        <v>300</v>
      </c>
      <c r="C63" s="204">
        <v>1076</v>
      </c>
      <c r="D63" s="198"/>
      <c r="E63" s="188"/>
      <c r="F63" s="199"/>
      <c r="G63" s="177"/>
      <c r="K63" s="157">
        <v>315</v>
      </c>
      <c r="L63" s="218"/>
    </row>
    <row r="64" spans="1:15" x14ac:dyDescent="0.25">
      <c r="A64" s="162">
        <v>45832</v>
      </c>
      <c r="D64" s="57">
        <v>9512</v>
      </c>
      <c r="J64" s="1">
        <v>312</v>
      </c>
      <c r="O64" s="212"/>
    </row>
    <row r="65" spans="1:15" x14ac:dyDescent="0.25">
      <c r="A65" s="162">
        <v>45833</v>
      </c>
      <c r="B65" s="3" t="s">
        <v>115</v>
      </c>
      <c r="D65" s="163">
        <v>11600</v>
      </c>
      <c r="F65" s="9">
        <v>167</v>
      </c>
      <c r="G65" s="177">
        <v>4483</v>
      </c>
      <c r="H65" s="1" t="s">
        <v>243</v>
      </c>
      <c r="I65" s="1" t="s">
        <v>37</v>
      </c>
      <c r="J65" s="1">
        <v>313</v>
      </c>
    </row>
    <row r="66" spans="1:15" x14ac:dyDescent="0.25">
      <c r="A66" s="162">
        <v>45833</v>
      </c>
      <c r="B66" s="3" t="s">
        <v>241</v>
      </c>
      <c r="D66" s="163">
        <v>10788</v>
      </c>
      <c r="F66" s="9">
        <v>228</v>
      </c>
      <c r="G66" s="177">
        <v>4495</v>
      </c>
      <c r="H66" s="1" t="s">
        <v>242</v>
      </c>
      <c r="I66" s="1" t="s">
        <v>54</v>
      </c>
      <c r="J66" s="1">
        <v>313</v>
      </c>
      <c r="O66" s="213"/>
    </row>
    <row r="67" spans="1:15" x14ac:dyDescent="0.25">
      <c r="A67" s="162">
        <v>45833</v>
      </c>
      <c r="D67" s="205">
        <v>12528</v>
      </c>
      <c r="J67" s="1">
        <v>313</v>
      </c>
    </row>
    <row r="68" spans="1:15" x14ac:dyDescent="0.25">
      <c r="A68" s="162">
        <v>45834</v>
      </c>
      <c r="B68" s="3" t="s">
        <v>274</v>
      </c>
      <c r="D68" s="205">
        <v>5800</v>
      </c>
      <c r="E68" s="178"/>
      <c r="F68" s="179"/>
      <c r="H68" s="1">
        <v>9979</v>
      </c>
      <c r="J68" s="1">
        <v>313</v>
      </c>
    </row>
    <row r="69" spans="1:15" x14ac:dyDescent="0.25">
      <c r="A69" s="162">
        <v>45835</v>
      </c>
      <c r="B69" s="184" t="s">
        <v>277</v>
      </c>
      <c r="C69" s="202">
        <v>100000</v>
      </c>
      <c r="D69" s="198"/>
      <c r="E69" s="178"/>
      <c r="F69" s="179"/>
      <c r="K69" s="1">
        <v>316</v>
      </c>
    </row>
    <row r="70" spans="1:15" x14ac:dyDescent="0.25">
      <c r="A70" s="162">
        <v>45835</v>
      </c>
      <c r="B70" s="3" t="s">
        <v>244</v>
      </c>
      <c r="D70" s="163">
        <v>15660</v>
      </c>
      <c r="F70" s="9">
        <v>437</v>
      </c>
      <c r="G70" s="10">
        <v>4496</v>
      </c>
      <c r="H70" s="1" t="s">
        <v>272</v>
      </c>
      <c r="J70" s="1">
        <v>314</v>
      </c>
    </row>
    <row r="71" spans="1:15" x14ac:dyDescent="0.25">
      <c r="A71" s="162">
        <v>45835</v>
      </c>
      <c r="D71" s="205">
        <v>62640</v>
      </c>
      <c r="J71" s="1">
        <v>314</v>
      </c>
    </row>
    <row r="72" spans="1:15" x14ac:dyDescent="0.25">
      <c r="A72" s="162">
        <v>45836</v>
      </c>
      <c r="B72" s="3" t="s">
        <v>305</v>
      </c>
      <c r="C72" s="4">
        <v>55691</v>
      </c>
      <c r="E72" s="178"/>
      <c r="F72" s="179"/>
      <c r="K72" s="1">
        <v>317</v>
      </c>
    </row>
    <row r="73" spans="1:15" x14ac:dyDescent="0.25">
      <c r="A73" s="162">
        <v>45836</v>
      </c>
      <c r="B73" s="3" t="s">
        <v>300</v>
      </c>
      <c r="C73" s="4">
        <v>1000</v>
      </c>
      <c r="E73" s="178"/>
      <c r="F73" s="179"/>
      <c r="K73" s="1">
        <v>317</v>
      </c>
    </row>
    <row r="74" spans="1:15" x14ac:dyDescent="0.25">
      <c r="A74" s="162">
        <v>45838</v>
      </c>
      <c r="B74" s="3" t="s">
        <v>273</v>
      </c>
      <c r="D74" s="205">
        <v>46516</v>
      </c>
      <c r="J74" s="1">
        <v>315</v>
      </c>
    </row>
    <row r="75" spans="1:15" x14ac:dyDescent="0.25">
      <c r="A75" s="162">
        <v>45838</v>
      </c>
      <c r="B75" s="184" t="s">
        <v>277</v>
      </c>
      <c r="C75" s="202">
        <v>200000</v>
      </c>
      <c r="K75" s="1">
        <v>318</v>
      </c>
    </row>
    <row r="76" spans="1:15" x14ac:dyDescent="0.25">
      <c r="A76" s="162">
        <v>45838</v>
      </c>
      <c r="B76" s="184" t="s">
        <v>305</v>
      </c>
      <c r="C76" s="4">
        <v>9362.7999999999993</v>
      </c>
      <c r="E76" s="178"/>
      <c r="F76" s="179"/>
      <c r="K76" s="1">
        <v>318</v>
      </c>
    </row>
    <row r="77" spans="1:15" x14ac:dyDescent="0.25">
      <c r="A77" s="162">
        <v>45838</v>
      </c>
      <c r="B77" s="184" t="s">
        <v>305</v>
      </c>
      <c r="C77" s="4">
        <v>8226.7999999999993</v>
      </c>
      <c r="E77" s="178"/>
      <c r="F77" s="179"/>
      <c r="K77" s="1">
        <v>318</v>
      </c>
    </row>
    <row r="78" spans="1:15" x14ac:dyDescent="0.25">
      <c r="A78" s="162">
        <v>45838</v>
      </c>
      <c r="B78" s="3" t="s">
        <v>305</v>
      </c>
      <c r="C78" s="4">
        <v>49613.8</v>
      </c>
      <c r="K78" s="1">
        <v>318</v>
      </c>
    </row>
    <row r="79" spans="1:15" x14ac:dyDescent="0.25">
      <c r="A79" s="162">
        <v>45838</v>
      </c>
      <c r="B79" s="165" t="s">
        <v>319</v>
      </c>
      <c r="C79" s="204">
        <v>150000</v>
      </c>
      <c r="D79" s="198"/>
      <c r="E79" s="188"/>
      <c r="F79" s="199"/>
      <c r="G79" s="177"/>
      <c r="H79" s="157"/>
      <c r="I79" s="157"/>
      <c r="J79" s="157"/>
      <c r="K79" s="157">
        <v>318</v>
      </c>
    </row>
    <row r="80" spans="1:15" x14ac:dyDescent="0.25">
      <c r="A80" s="162">
        <v>45838</v>
      </c>
      <c r="B80" s="3" t="s">
        <v>307</v>
      </c>
      <c r="C80" s="201"/>
      <c r="D80" s="57">
        <v>0.03</v>
      </c>
    </row>
    <row r="81" spans="1:4" x14ac:dyDescent="0.25">
      <c r="A81" s="162">
        <v>45838</v>
      </c>
      <c r="B81" s="3" t="s">
        <v>317</v>
      </c>
      <c r="C81" s="201"/>
      <c r="D81" s="180">
        <v>24000</v>
      </c>
    </row>
    <row r="82" spans="1:4" x14ac:dyDescent="0.25">
      <c r="C82" s="4">
        <f>SUM(C6:C81)</f>
        <v>1488955.84</v>
      </c>
      <c r="D82" s="4">
        <f>SUM(D6:D81)</f>
        <v>1492320.6700000002</v>
      </c>
    </row>
    <row r="83" spans="1:4" x14ac:dyDescent="0.25">
      <c r="C83" s="4">
        <f>C82-1478846.08</f>
        <v>10109.760000000009</v>
      </c>
      <c r="D83" s="57">
        <f>D82-1328320.64</f>
        <v>164000.03000000026</v>
      </c>
    </row>
  </sheetData>
  <autoFilter ref="A5:I53"/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47" t="s">
        <v>21</v>
      </c>
      <c r="H1" s="247"/>
      <c r="I1" s="247"/>
      <c r="J1" s="248" t="s">
        <v>20</v>
      </c>
      <c r="K1" s="248"/>
      <c r="L1" s="248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16643561</vt:lpstr>
      <vt:lpstr>14350722</vt:lpstr>
      <vt:lpstr>BAJIO16643561</vt:lpstr>
      <vt:lpstr>Hoja1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Karina Flores</cp:lastModifiedBy>
  <cp:lastPrinted>2025-04-30T16:23:33Z</cp:lastPrinted>
  <dcterms:created xsi:type="dcterms:W3CDTF">2021-07-08T15:36:22Z</dcterms:created>
  <dcterms:modified xsi:type="dcterms:W3CDTF">2025-07-17T21:07:15Z</dcterms:modified>
</cp:coreProperties>
</file>