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BANCOMER!$J$4:$J$60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5" i="10"/>
  <c r="E6" i="10" s="1"/>
  <c r="E7" i="10" s="1"/>
  <c r="E16" i="11" l="1"/>
  <c r="E17" i="11" s="1"/>
  <c r="E18" i="11" s="1"/>
  <c r="E19" i="11" s="1"/>
  <c r="E20" i="11" s="1"/>
  <c r="E21" i="11" s="1"/>
  <c r="E22" i="11" s="1"/>
  <c r="E23" i="11" s="1"/>
  <c r="E24" i="11" s="1"/>
  <c r="E25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26" i="11" l="1"/>
  <c r="E27" i="11" s="1"/>
  <c r="E28" i="11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29" i="11" l="1"/>
  <c r="E30" i="11" s="1"/>
  <c r="E31" i="11" s="1"/>
  <c r="E32" i="11" s="1"/>
  <c r="E33" i="11" s="1"/>
  <c r="E34" i="11" s="1"/>
  <c r="E35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36" i="11" l="1"/>
  <c r="E37" i="11" s="1"/>
  <c r="E38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39" i="11" l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6" i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5" i="8"/>
  <c r="E4" i="8"/>
  <c r="F4" i="8"/>
  <c r="E154" i="1" l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<sst xmlns="http://schemas.openxmlformats.org/spreadsheetml/2006/main" count="517" uniqueCount="351">
  <si>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</si>
  <si>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</si>
  <si>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</si>
  <si>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</si>
  <si>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</si>
  <si>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</si>
  <si>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</si>
  <si>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</si>
  <si>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</si>
  <si>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</si>
  <si>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</si>
  <si>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</si>
  <si>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</si>
  <si>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</si>
  <si>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</si>
  <si>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</si>
  <si>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</si>
  <si>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</si>
  <si>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</si>
  <si>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</si>
  <si>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</si>
  <si>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</si>
  <si>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</si>
  <si>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</si>
  <si>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</si>
  <si>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</si>
  <si>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</si>
  <si>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</si>
  <si>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</si>
  <si>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</si>
  <si>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</si>
  <si>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</si>
  <si>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</si>
  <si>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</si>
  <si>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</si>
  <si>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</si>
  <si>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</si>
  <si>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</si>
  <si>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</si>
  <si>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</si>
  <si>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</si>
  <si>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 PRESAJET S A P I DE CV  Concepto del Pago: PRESAJET SAPI DE CV</t>
  </si>
  <si>
    <t>MARZO</t>
  </si>
  <si>
    <t>CRISTALES INASTILLABLES DE MEXICO SA DE  Concepto del Pago: 3400217020</t>
  </si>
  <si>
    <t>COPAMEX INDUSTRIAS SA DE CV Concepto del Pago: COPAMEX SA DE CV</t>
  </si>
  <si>
    <t>PLANOS Y PROYECTOS DELCO  Concepto del Pago: LIQUIDACION DE FACTURA</t>
  </si>
  <si>
    <t> ZONE COMPRA S DE R L DE C V  Concepto del Pago: AUTOZONE DE MEXICO S DE RL DE CV</t>
  </si>
  <si>
    <t>RYDER CAPITAL  Concepto del Pago: 7656</t>
  </si>
  <si>
    <t>RECICLAJES Y DESTILADOS MON  TEF Enviado F14269 F14270 F14271</t>
  </si>
  <si>
    <t> SERV GASOLINEROS DE MEXICO SA  Concepto del Pago: 59114</t>
  </si>
  <si>
    <t>JG FERRETERA SA DE CV TEF Enviado F44091 F 44136</t>
  </si>
  <si>
    <t>GALVAN DOMINGO TEF Enviado F300 F 320</t>
  </si>
  <si>
    <t>NOTIVER SA DE CV Concepto del Pago: CONSTRUCTORA INVERMEX</t>
  </si>
  <si>
    <t>GUADALUPE CRUZ USCANGA  Concepto del Pago: PRESTAMO GENERAL</t>
  </si>
  <si>
    <t>Compra - Disposicion por POS en HOTEL SAFI CENTRO C1</t>
  </si>
  <si>
    <t>Compra - Disposicion por POS en SAMS MTY ALEMAN </t>
  </si>
  <si>
    <t> TECNO MAIZ SA DE CV  Concepto del Pago: 665050000010932023001</t>
  </si>
  <si>
    <t>SERV GASOLINEROS DE MEXICO SA</t>
  </si>
  <si>
    <t>Compra - Disposicion por POS en IZZI MTY ATM</t>
  </si>
  <si>
    <t>NACIONAL DE ALIMENTOS Y HELADOS SA DE CV Concepto del Pago: ARCA CONTINENTAL</t>
  </si>
  <si>
    <t>Compra - Disposicion por POS en RIVERLINE</t>
  </si>
  <si>
    <t>FLORES SAN VICENTE KARINA Concepto del Pago: PAGO</t>
  </si>
  <si>
    <t>GASOLINERA LAS PALMAS SA DE CV Concepto del Pago: LIQUIDACION DE FACTURA</t>
  </si>
  <si>
    <t>EDITORA EL SOL SA DE CV  Concepto del Pago: CONSTRUCTORA INVERMEX</t>
  </si>
  <si>
    <t>PACCAR FINANCIAL MEXICO SA DE  Concepto del Pago: 3170740025</t>
  </si>
  <si>
    <t>Retiro de ATM en Chedraui Veraruz Ponti Huatusco</t>
  </si>
  <si>
    <t> NAVISTAR MEXICO S DE R L DE CV  Concepto del Pago: 5108 5109</t>
  </si>
  <si>
    <t>Compra - Disposicion por POS en SERV AGUA DRENA MTY</t>
  </si>
  <si>
    <t>SERV GASOLINEROS DE MEXICO SA Concepto del Pago: 59114</t>
  </si>
  <si>
    <t>Compra - Disposicion por POS en 5161020002057265 VIVA AEROBUS CIB</t>
  </si>
  <si>
    <t> VALVULAS DE CALIDAD DE MONTERREY SA DE C  Concepto del Pago: PAGO FACTURA INV5435</t>
  </si>
  <si>
    <t>PRIMETALS TECHNOLOGIES MEXICO, S. DE R.L  Concepto del Pago: 5215 PRIMETALS</t>
  </si>
  <si>
    <t>OPERADORA DE RELLENOS SANIT  TEF Enviado F11291</t>
  </si>
  <si>
    <t>RED RECOLECTOR,SA DE CV  Concepto del Pago: CONSTRUCTORA INVERMEX</t>
  </si>
  <si>
    <t> RNG PERFORACION SA DE CV Hora: 14:02:14 F 5489 5488 CONSTRUCTORA INVERMEX SA DE CV</t>
  </si>
  <si>
    <t>OES ENCLOSURES MANUFACTURING MEXIC  Concepto del Pago: 5391 TO 5471</t>
  </si>
  <si>
    <t>SSNL SERVICIOS SUSTENTABLES NL S DE RL D  Concepto del Pago: SSNL F 5297 5405 Y 5406</t>
  </si>
  <si>
    <t>SOSA MONTERO IGNACIO  Concepto del Pago: pago de Factura</t>
  </si>
  <si>
    <t>Compra - Disposicion por POS en GASOL LAS PALMAS GEO </t>
  </si>
  <si>
    <t>MINDLINK SA DE CV  Concepto del Pago: CURSO</t>
  </si>
  <si>
    <t>Comisión por Anualidad de tarjeta(s) adicional(es)</t>
  </si>
  <si>
    <t>VERNELL INDUSTRIES S A DE C  TEF Recibido pago Vernell</t>
  </si>
  <si>
    <t>CONSTRUCTORA INVERMEX SA DE CV  Pago de Servicios Tel.Celular-TELCEL</t>
  </si>
  <si>
    <t>PACCAR FINANCIAL MEXICO SA D  Concepto del Pago: 3170740025</t>
  </si>
  <si>
    <t>PRESAJET S A P I DE CV  Concepto del Pago: PRESAJET SAPI DE CV</t>
  </si>
  <si>
    <t> SERV GASOLINEROS DE MEXICO SA  Concepto del Pago: 59114</t>
  </si>
  <si>
    <t>Compra - Disposicion por POS en SEG INB MONT CONTRY</t>
  </si>
  <si>
    <t>Compra - Disposicion por POS en CLUTCH Y BALATAS CERVA</t>
  </si>
  <si>
    <t> NACIONAL DE ALIMENTOS Y HELADOS SA DE CV  Concepto del Pago: ARCA CONTINENTAL</t>
  </si>
  <si>
    <t> PLANOS Y PROYECTOS DELCO  Concepto del Pago: LIQUIDACION DE FACTURA</t>
  </si>
  <si>
    <t>ANA GABRIELA GONZALEZ OVALLE Concepto del Pago: INV 5380</t>
  </si>
  <si>
    <t>LUIS EDUARDO CORTEZ SALDIVAR  Concepto del Pago: F1514</t>
  </si>
  <si>
    <t>BEZARES MEXICO SA DE CV Concepto del Pago: ANTICIPO DE FACTURA</t>
  </si>
  <si>
    <t> SERV GASOLINEROS DE MEXICO SA Concepto del Pago: 59114</t>
  </si>
  <si>
    <t>RNG PERFORACION SA DE CV  F 5495 5496 CONSTRUCTORA INVERMEX SA DE CV</t>
  </si>
  <si>
    <t>Compra - Disposicion por POS en PASTELERIA LETY LA FE </t>
  </si>
  <si>
    <t>ZONE COMPRA S DE R L DE C V  Concepto del Pago: AUTOZONE DE MEXICO S DE RL DE CV</t>
  </si>
  <si>
    <t>HYUNDAI GLOVIS MEXIC O S DE RL DE CV  Concepto del Pago: GLOVIS</t>
  </si>
  <si>
    <t>Compra - Disposicion por POS en OXXO B SALINAS II</t>
  </si>
  <si>
    <t>Compra - Disposicion por POS en CASA HECTOR PALACIOS </t>
  </si>
  <si>
    <t>VALVULAS DE CALIDAD DE MONTERREY SA DE C  Concepto del Pago: PAGO FACTURAS 5461 5480</t>
  </si>
  <si>
    <t>RED AMBIENTAL CIPRES S.A. DE C.V.  Concepto del Pago: CONSTRUCTORA INVERMEX SA DE CV Q02</t>
  </si>
  <si>
    <t>NITTO DENKO AUTOMOTI VE DE MEXICO S DE R  Concepto del Pago: AMX 17MAR MXP</t>
  </si>
  <si>
    <t> TR INSUMOS S.A. DE C.V.  Concepto del Pago: PAGO FACTURA INV5537</t>
  </si>
  <si>
    <t>Compra - Disposicion por POS en INST CTROL VEHICULAR 1</t>
  </si>
  <si>
    <t>Compra - Disposicion por POS en 5161020001670548 SEFIPLAN MU </t>
  </si>
  <si>
    <t>Compra - Disposicion por POS en SEC FIN TAMPS MADERO</t>
  </si>
  <si>
    <t>Recibo # 36299017507</t>
  </si>
  <si>
    <t>Compra - Disposicion por POS en 5161020001670548 TAR MEXICO </t>
  </si>
  <si>
    <t>Compra - Disposicion por POS en 5161020001670548 VIVA AEROBUS CIB</t>
  </si>
  <si>
    <t>RECICLADORA INDUSTRI AL DE ACUMULADORES  Concepto del Pago: 1500000866</t>
  </si>
  <si>
    <t>ARRENDADORA Y FACTOR BANORTE SA DE CV SO  Concepto del Pago: Pago SPEI 12763058071</t>
  </si>
  <si>
    <t> MARTINEZ HERNANDEZ MARIO H   Concepto del Pago: FINIQUITO POR DEFUNCION</t>
  </si>
  <si>
    <t>CONSTRUCTORA INVERMEX SA CV  Concepto del Pago: TRANSPASO A BANCOMER</t>
  </si>
  <si>
    <t>QUALITAS CIA DE SEGURO  Concepto del Pago: POLIZA 3170036883</t>
  </si>
  <si>
    <t>OPERADORA DE RELLENOS SANIT  TEF Enviado F11264 F11278</t>
  </si>
  <si>
    <t>DICTAMEN STUDIO SA CV  Concepto del Pago: CONSTRUCTORA INVERMEX</t>
  </si>
  <si>
    <t>COMERCIALIZADORA DE MANGUER TEF Enviado F200785</t>
  </si>
  <si>
    <t>TORRES ZUIGA ALMA DELIA  TEF Enviado F1654 F1679 F1714 F 1716</t>
  </si>
  <si>
    <t> VOPAK MEXICO SA DE CV  Concepto del Pago: PNUM2101263840 5364 5365 PNUM2</t>
  </si>
  <si>
    <t>RECICLADORA INDUSTRI AL DE ACUMULADORES  Concepto del Pago: 1500000973</t>
  </si>
  <si>
    <t> INST. PROTECCION AMBIENTAL  Concepto del Pago: CURSO</t>
  </si>
  <si>
    <t> PLANOS Y PROYECTOS DELCO   Concepto del Pago: LIQUIDACION DE FACTURA</t>
  </si>
  <si>
    <t> JUAN PABLO TREVINO BARRERA  Concepto del Pago: F757</t>
  </si>
  <si>
    <t>JG FERRETERA SA DE CV  TEF Enviado F44178 F44291 F44292</t>
  </si>
  <si>
    <t>COMERCIALIZADORA DE MANGUER  TEF Enviado F200940</t>
  </si>
  <si>
    <t>ROSA ELVA MONTEMAYOR QUIROG  TEF Enviado F35560</t>
  </si>
  <si>
    <t>KASE SOLUCIONES INTEGRALES  TEF Enviado F 2528</t>
  </si>
  <si>
    <t> FOCA EQUIPOS CONTRA INCENDI  TEF Enviado F8930</t>
  </si>
  <si>
    <t>AUTOELECTRICA FIRO SA DE CV TEF Enviado F56440</t>
  </si>
  <si>
    <t>TESOFE INGRESOS FEDERALES RECAUDADOS </t>
  </si>
  <si>
    <t>RECICLADORA INDUSTRI AL DE ACUMULADORES  Concepto del Pago: 1500001095</t>
  </si>
  <si>
    <t>GONHER DE MEXICO SA DE CV  Concepto del Pago: 1500001528</t>
  </si>
  <si>
    <t> KARLA JANETH ELIZONDO GARZA  Concepto del Pago: PENSION ALIMENTICIA OMAR</t>
  </si>
  <si>
    <t>GASOLINERA LAS PALMAS SA DE CV  Concepto del Pago: Liquidacion de factura</t>
  </si>
  <si>
    <t xml:space="preserve">Pago cuota obrero patronal Pago SIPARE REF. RPatronal:Y7815312108 </t>
  </si>
  <si>
    <t> SECRETARIA DE FIANZAS Y TESORE  Concepto del Pago: 010000000000213009500337982245</t>
  </si>
  <si>
    <t>PLANOS Y PROYECTOS DELCO  Concepto del Pago: LIQUIDACION DE FACTURA</t>
  </si>
  <si>
    <t>AUTOELECTRICA FIRO SA DE CV  TEF Enviado F56598 F56913</t>
  </si>
  <si>
    <t>ROSA ELVA MONTEMAYOR QUIROG  TEF Enviado F35684</t>
  </si>
  <si>
    <t>KASE SOLUCIONES INTEGRALES TEF Enviado F2532 F 2549</t>
  </si>
  <si>
    <t>ABASTECEDORA DE OFICINAS SA CV  Concepto del Pago: 4065132</t>
  </si>
  <si>
    <t>VAZQUEZ VILLARREAL SAUL TEF Enviado F496</t>
  </si>
  <si>
    <t>GALVAN DOMINGO TEF Enviado F341</t>
  </si>
  <si>
    <t> PENA SANCHEZ YEIDY ALEJANDRA  Concepto del Pago: F1153</t>
  </si>
  <si>
    <t>CASTILLO ALVARADO YVAIN  Concepto del Pago: LIQUIDACION DE FACTURA</t>
  </si>
  <si>
    <t>AB TRANSF SPEI</t>
  </si>
  <si>
    <t>228/ CALIDAD TOTAL</t>
  </si>
  <si>
    <t>LUIS CASTILLO</t>
  </si>
  <si>
    <t>288/ MAGOTTEAUX</t>
  </si>
  <si>
    <t xml:space="preserve">TEF RECIBIDO BANORTE/2535817233 072  4697652f-5362-5378-5392 </t>
  </si>
  <si>
    <t>DEPOSITO INFRAESTRUCTURA E INTERIORES</t>
  </si>
  <si>
    <t xml:space="preserve">SPEI RECIBIDOSANTANDER/0198574732 014 8538036SSM 6214 </t>
  </si>
  <si>
    <t xml:space="preserve">SPEI RECIBIDOBANORTE/0199031131 072 0100323PAGO FACTURA </t>
  </si>
  <si>
    <t xml:space="preserve">DEP.CHEQUES DE OTRO BANCO/70087321965 C07 </t>
  </si>
  <si>
    <t xml:space="preserve">DEPOSITO DE TERCERO/REFBNTC00081396  PAGO FACT BMRCASH </t>
  </si>
  <si>
    <t xml:space="preserve">PAGO CUENTA DE TERCERO/ 0042487010 BNET 0449354883 F 5519 OC 51849 </t>
  </si>
  <si>
    <t xml:space="preserve">TEF RECIBIDO BANORTE/2546097002 072 4879302Pago Facturas </t>
  </si>
  <si>
    <t xml:space="preserve">DEPOSITO DE TERCERO/REFBNTC00081396 PAGO FACT BMRCASH </t>
  </si>
  <si>
    <t>INVERMEX</t>
  </si>
  <si>
    <t>V2-SARAI SOLIS</t>
  </si>
  <si>
    <t>V1-LUIS CASTILLO</t>
  </si>
  <si>
    <t>V3-INVERMEX</t>
  </si>
  <si>
    <t>SARAI SOLIS</t>
  </si>
  <si>
    <t>F5508</t>
  </si>
  <si>
    <t>PUE</t>
  </si>
  <si>
    <t>F5512</t>
  </si>
  <si>
    <t>F5362-F5378-F5392</t>
  </si>
  <si>
    <t>F5482</t>
  </si>
  <si>
    <t>F5466</t>
  </si>
  <si>
    <t>F5339-F5351</t>
  </si>
  <si>
    <t>F5386</t>
  </si>
  <si>
    <t>F5519</t>
  </si>
  <si>
    <t>F5394-F5395-F5404</t>
  </si>
  <si>
    <t>F5452</t>
  </si>
  <si>
    <t>F5383</t>
  </si>
  <si>
    <t>F5050</t>
  </si>
  <si>
    <t>F5074-F5107</t>
  </si>
  <si>
    <t>F5121-F5373-F5374</t>
  </si>
  <si>
    <t>F5380</t>
  </si>
  <si>
    <t>F5484</t>
  </si>
  <si>
    <t>F5215</t>
  </si>
  <si>
    <t>F5297-F5405-F5406</t>
  </si>
  <si>
    <t>F5040-F5148-F5175</t>
  </si>
  <si>
    <t>TECNIQUIMIA MEXICANA SA DE CV  Concepto del Pago: FACT 5381</t>
  </si>
  <si>
    <t>F5353</t>
  </si>
  <si>
    <t>F5391 A F5471</t>
  </si>
  <si>
    <t>F5336-F5337</t>
  </si>
  <si>
    <t>F5381</t>
  </si>
  <si>
    <t>F5421</t>
  </si>
  <si>
    <t>F5325-F5338</t>
  </si>
  <si>
    <t>F4602</t>
  </si>
  <si>
    <t>F5237</t>
  </si>
  <si>
    <t>F5379</t>
  </si>
  <si>
    <t>F5341-F5342</t>
  </si>
  <si>
    <t>F5340</t>
  </si>
  <si>
    <t>F5375</t>
  </si>
  <si>
    <t>F5108-F5109</t>
  </si>
  <si>
    <t>F5435</t>
  </si>
  <si>
    <t>F5461-F5480</t>
  </si>
  <si>
    <t>F5295</t>
  </si>
  <si>
    <t>F5488-F5489</t>
  </si>
  <si>
    <t>F5356</t>
  </si>
  <si>
    <t>F5495-F5496</t>
  </si>
  <si>
    <t>SISTEMAS HORMIGA,SA DE CV  Concepto del Pago: PAGO A PROVEEDOR</t>
  </si>
  <si>
    <t>FABRICANTES DE EQUIP OS PARA REFRIGERACI  Concepto del Pago: 030580900008531080 BMERH2H</t>
  </si>
  <si>
    <t>PACCAR FINANCIAL MEXICO SA DE  Concepto del Pago: 0202001197088</t>
  </si>
  <si>
    <t>VALVULAS DE CALIDAD DE MONTERREY SA DE C  Concepto del Pago: PAGO FACTURA INV5498</t>
  </si>
  <si>
    <t> OES ENCLOSURES MANUFACTURING MEXIC Concepto del Pago: 5475 TO 5532</t>
  </si>
  <si>
    <t> RYDER CAPITAL  Concepto del Pago: 10270</t>
  </si>
  <si>
    <t> SPRAYLAB SA DE CV  Concepto del Pago: FAC 5549</t>
  </si>
  <si>
    <t>Compra - Disposicion por POS en JOMAR GP2</t>
  </si>
  <si>
    <t>PAIPRO CONSTRUCCION Y PAILERIA SA DE CV</t>
  </si>
  <si>
    <t>Compra - Disposicion por POS en OXXO GAS BONIFACIO SAL</t>
  </si>
  <si>
    <t>TECNO MAIZ SA DE CV  Concepto del Pago: 665050000018342023001</t>
  </si>
  <si>
    <t>LA INDUSTRIA DE MUEBLES CERAMICOS  Concepto del Pago: VALVULAS URREA SA DE CV</t>
  </si>
  <si>
    <t>RECICLADORA INDUSTRI AL DE ACUMULADORES  Concepto del Pago: 1500001167</t>
  </si>
  <si>
    <t xml:space="preserve">DEPOSITO DE TERCERO/REFBNTC00190527 PD23030421 BMRCASH </t>
  </si>
  <si>
    <t xml:space="preserve">SPEI RECIBIDOSANTANDER/0132453283 014 4456715PAGO IFM </t>
  </si>
  <si>
    <t xml:space="preserve">DEP TERCERO HOST TO HOST/441173 00000134 0149408878ITESM 6000016233 </t>
  </si>
  <si>
    <t xml:space="preserve">TEF RECIBIDO BANORTE/2549766892 072 4952713Pago Facturas </t>
  </si>
  <si>
    <t xml:space="preserve">DEPOSITO DE TERCERO/REFBNTC00482056 LIMPIEZADE REGISTROS BMRCASH </t>
  </si>
  <si>
    <t xml:space="preserve">TEF RECIBIDO BANORTE/2550271776 072 4968800f-5425-5451 </t>
  </si>
  <si>
    <t>F5465</t>
  </si>
  <si>
    <t>F5562</t>
  </si>
  <si>
    <t>F5441</t>
  </si>
  <si>
    <t>F5424</t>
  </si>
  <si>
    <t>F5458</t>
  </si>
  <si>
    <t>F5425-F5451</t>
  </si>
  <si>
    <t>F5537</t>
  </si>
  <si>
    <t>F5377</t>
  </si>
  <si>
    <t>F5549</t>
  </si>
  <si>
    <t>F5573</t>
  </si>
  <si>
    <t>F5411</t>
  </si>
  <si>
    <t>F5498</t>
  </si>
  <si>
    <t>F5475 A F5532</t>
  </si>
  <si>
    <t>F5432</t>
  </si>
  <si>
    <t>F5335-F5428-F5429</t>
  </si>
  <si>
    <t>F5416</t>
  </si>
  <si>
    <t>BACHOCO SA DE CV  Concepto del Pago: 1500223169</t>
  </si>
  <si>
    <t>F5528-F5533-F5543-F5560</t>
  </si>
  <si>
    <t>RNG PERFORACION SA DE CV  F 5528 5533 CONSTRUCTORA INVERMEX SA DE CV</t>
  </si>
  <si>
    <t>F5135-F5136</t>
  </si>
  <si>
    <t>ARRENDADORA Y FACTOR BANORTE SA DE CV SO  Concepto del Pago: Pago SPEI 12854458071</t>
  </si>
  <si>
    <t>213/226</t>
  </si>
  <si>
    <t xml:space="preserve">SPEI RECIBIDOBANAMEX/0149166768 002 0005579FACTURA </t>
  </si>
  <si>
    <t>F5579</t>
  </si>
  <si>
    <t xml:space="preserve">DEP.CHEQUES DE OTRO BANCO/00593012328 C07 </t>
  </si>
  <si>
    <t>F5318</t>
  </si>
  <si>
    <t>F5527</t>
  </si>
  <si>
    <t xml:space="preserve">TEF RECIBIDO BANORTE/2553806511 072 5004790F-5527 </t>
  </si>
  <si>
    <t>JOSE LUIS GONZALEZ CORREA  Concepto del Pago: RENTA</t>
  </si>
  <si>
    <t>SYEGPS SA DE CV Concepto del Pago: F27423</t>
  </si>
  <si>
    <t>GM FINANCIAL DE MEXICO SA DE CV   Retiro por domiciliacion</t>
  </si>
  <si>
    <t>SERV GASOLINEROS DE MEXICO SA  Concepto del Pago: 59114</t>
  </si>
  <si>
    <t>Compra - Disposicion por POS en TRACTO REF ALLENDE GPE</t>
  </si>
  <si>
    <t> KENWORTH DE LA HUAST ECA, S.A. DE C.V.  Concepto del Pago: KWH DEV ANTICIPO DE UNIDAD</t>
  </si>
  <si>
    <t>Compra - Disposicion por POS en INST CTROL VEHICULAR</t>
  </si>
  <si>
    <t>Compra - Disposicion por POS en BEST WESTERN PREMIER</t>
  </si>
  <si>
    <t>RECICLAJES Y DESTILADOS MON  TEF Enviado F14330 F 14331 F14332 F14333 F</t>
  </si>
  <si>
    <t>OPERADORA DE RELLENOS SANIT  TEF Enviado F11309</t>
  </si>
  <si>
    <t> PROYECTOS INT. PARA MEDIO AMB   Concepto del Pago: F73628</t>
  </si>
  <si>
    <t>Compra - Disposicion por POS en CASA HECTOR PALACIOS</t>
  </si>
  <si>
    <t>Compra - Disposicion por POS en RECAVISA </t>
  </si>
  <si>
    <t>MAR MAR EFRAIN  Concepto del Pago: PAGO</t>
  </si>
  <si>
    <t>TREN MOTIZ CENTRO DE SERVICIO  Concepto del Pago: FTS8738</t>
  </si>
  <si>
    <t>Compra - Disposicion por POS en MUELLES Y SUSP FABIAN</t>
  </si>
  <si>
    <t>Compra - Disposicion por POS en GASOL LAS PALMAS GEO</t>
  </si>
  <si>
    <t>Compra - Disposicion por POS en PASTELERIA LETY LA FE</t>
  </si>
  <si>
    <t>Compra - Disposicion por POS en INFRA PLTA NOGALAR 429</t>
  </si>
  <si>
    <t>Compra - Disposicion por POS en COMERC NEHIR </t>
  </si>
  <si>
    <t>CONSTRUCTORA INVERMEX SA DE CV  TRASPASO ENTRE CUENTA DE INVERM</t>
  </si>
  <si>
    <t>Compra - Disposicion por POS en OXXO CENTRAL DE CARGA</t>
  </si>
  <si>
    <t>Compra - Disposicion por POS en BONITTO INN HOTELES</t>
  </si>
  <si>
    <t>JOSE RAFAEL DEVEZA MENDEZ  Concepto del Pago: PRESTAMO INVERMEX BAJIO</t>
  </si>
  <si>
    <t>CONSTRUCTORA INVERMEX SA DE CV  Concepto del Pago: TRASPASO ENTRE CUENTA DE INVERMEX A BAJIO</t>
  </si>
  <si>
    <t>CONSTRUCTORA INVERME X SA DE CV  Concepto del Pago: TRASPASO A CUENTA DE INVERMEX BAJIO</t>
  </si>
  <si>
    <t>FLORES SAN VICENTE KARINA  Concepto del Pago: PAGO</t>
  </si>
  <si>
    <t>GM FINANCIAL DE MEXICO SA DE CV  Retiro por domiciliacion</t>
  </si>
  <si>
    <t>Compra - Disposicion por POS en KENWORTH DE LA HUASTEC</t>
  </si>
  <si>
    <t>VALVULAS DE CALIDAD DE MONTERREY SA DE  Concepto del Pago: PAGO FACT 5524</t>
  </si>
  <si>
    <t>IDEALEASE ORIENTE  Concepto del Pago: pago</t>
  </si>
  <si>
    <t> LOURDES ANABEL CORTES GUEVARA  Concepto del Pago: PRESTAMO A INVERMEX</t>
  </si>
  <si>
    <t>RECOLECCIONES ECOLOGICAS IND D  Concepto del Pago: ABONO A FACTURA</t>
  </si>
  <si>
    <t>OPERADORA DE RELLENOS SANIT  TEF Enviado F11319</t>
  </si>
  <si>
    <t>GALVAN DOMINGO  TEF Enviado F377</t>
  </si>
  <si>
    <t> TREN MOTIZ CENTRO DE SERVIC  TEF Enviado TS8725</t>
  </si>
  <si>
    <t> SERVICIOS DE AGUA Y DRENAJE DE  Concepto del Pago: NIS6059770</t>
  </si>
  <si>
    <t>KARLA JANETH ELIZONDO GARZA  Concepto del Pago: PENSION ALIMENTICIA DE OMAR</t>
  </si>
  <si>
    <t>JOSE RAFAEL DEVEZA MENDEZ  Concepto del Pago: DEVOLUCION DE PRESTAMO</t>
  </si>
  <si>
    <t>GASNGO MEXICO SA DE CV   Concepto del Pago: FC00376949</t>
  </si>
  <si>
    <t>HIDRAULICOS ESPECIALIZADOS IND  Concepto del Pago: F6315</t>
  </si>
  <si>
    <t> ESCOBEDO PINEDO MARCELA  Concepto del Pago: F17261</t>
  </si>
  <si>
    <t> CONSTRUCTORA INVERME X SA DE CV  Concepto del Pago: TRASPASO A CUENTA DE INVERMEX BAJIO</t>
  </si>
  <si>
    <t>LOURDES ANABEL CORTES GUEVARA   Concepto del Pago: DEVOLUCION DE PRESTAMO</t>
  </si>
  <si>
    <t>F5524</t>
  </si>
  <si>
    <t>GASOLINERA LAS PALMAS SA DE CV   Concepto del Pago: LIQUiDACION DE FACTURA</t>
  </si>
  <si>
    <t>TESOFE INGRESOS FEDERALES RECAUDADOS  Pago de impuestos RFC Pago Referenciado Folio: 13529007081</t>
  </si>
  <si>
    <t>TESOFE INGRESOS FEDERALES RECAUDADOS  Pago de impuestos RFC Pago Referenciado Folio: 13011007112</t>
  </si>
  <si>
    <t>MINDLINK SA DE CV Concepto del Pago: EXAMEN</t>
  </si>
  <si>
    <t>CONSTRUCTURE SA DE CV  Concepto del Pago: LIQ DE FACTURA</t>
  </si>
  <si>
    <t>SOSA MONTERO IGNACIO  Concepto del Pago: pago factura</t>
  </si>
  <si>
    <t>KASE SOLUCIONES INTEGRALES  TEF Enviado F2559</t>
  </si>
  <si>
    <t>JG FERRETERA SA DE CV  TEF Enviado F44326 F44451 F44471 F44534 F4</t>
  </si>
  <si>
    <t>COMERCIALIZADORA DE MANGUER  TEF Enviado F201769 F201725 F201816</t>
  </si>
  <si>
    <t>ROSA ELVA MONTEMAYOR QUIROG  TEF Enviado F35783</t>
  </si>
  <si>
    <t>MINDLINK SA DE CV  Concepto del Pago: OMAR LOMAS GUILLEN</t>
  </si>
  <si>
    <t>EMMANUEL CAZARES VIDAL  TEF Enviado F601 F605</t>
  </si>
  <si>
    <t>BALDEMAR GARCIA TRUJILLO  TEF Enviado F1200</t>
  </si>
  <si>
    <t>SERVIPROF DIGITAL S.A DE C.  TEF Enviado F2231</t>
  </si>
  <si>
    <t>CONSTRUCTORA INVERMEX SA DE CV  TRASPASO ENTRE CUENTA DE INVERM CONSTRUCTORA INVERMEX</t>
  </si>
  <si>
    <t> GORELY STRATO SA DE CV  Concepto del Pago: LIQUIDACION DE FACTURA</t>
  </si>
  <si>
    <t>F5214-F5309-F5314-F5367-F5437-F5450</t>
  </si>
  <si>
    <t>DOMICILIACION PAGO SERVICIO PAGO DE SERVICIOS ASPEL.COM</t>
  </si>
  <si>
    <t>PAGO TRANSFERENCIA SPEI</t>
  </si>
  <si>
    <t>COM MEMBRESIA CUENTA E PYME MEMBRESIA</t>
  </si>
  <si>
    <t>I V A MEMBRESIA</t>
  </si>
  <si>
    <t>SPEI RECIBIDOBAJIO / 0030323TRANSPASO A BANCOMER</t>
  </si>
  <si>
    <t>PAGO DE NOMINA / CONSTRUCTORA INVERME X SA DE CV</t>
  </si>
  <si>
    <t>PAGO CUENTA DE TERCERO / BNET 1525218751 NOMINA</t>
  </si>
  <si>
    <t>COBRO AUTOMATICO RECIBO / PREST. 9869892980</t>
  </si>
  <si>
    <t>F5319</t>
  </si>
  <si>
    <t>TEF RECIBIDO BANORTE / 4724787Pago Facturas</t>
  </si>
  <si>
    <t>F5505</t>
  </si>
  <si>
    <t>TEF RECIBIDO BANORTE / 5052977f-5505 Ref.</t>
  </si>
  <si>
    <t>SPEI RECIBIDOBANREGIO 0867293FACS 5551 5440 5491 5447</t>
  </si>
  <si>
    <t>F5446</t>
  </si>
  <si>
    <t>F5447-F5491-F5440-F5551</t>
  </si>
  <si>
    <t>PAGO CUENTA DE TERCERO / BNET 1525218670 PRESTAMO GRAL</t>
  </si>
  <si>
    <t>S39 SERV BANCA INTERNET</t>
  </si>
  <si>
    <t>S40 IVA COM SERV BCA INTERNET</t>
  </si>
  <si>
    <t>G34 PAGO VIDA CREDITO PYME</t>
  </si>
  <si>
    <t>G30 RECIBO NO.</t>
  </si>
  <si>
    <t>R01 PAGO DE NOMINA CONSTRUCTORA INVERME X SA DE CV</t>
  </si>
  <si>
    <t>AA7 DEPOSITO EFECTIVO PRACTIC / DEPOSITO 7407</t>
  </si>
  <si>
    <t>PAGO CUENTA DE TERCERO / BNET 1528567951 NOMINA</t>
  </si>
  <si>
    <t>PAGO CUENTA DE TERCERO / BNET 1528567936 PRESTAMO GRAL</t>
  </si>
  <si>
    <t>PAGO CUENTA DE TERCERO / BNET 1574957281 PRESTAMO GRAL</t>
  </si>
  <si>
    <t>PAGO CUENTA DE TERCERO / BNET 1525218832 NOMINA</t>
  </si>
  <si>
    <t>PAGO CUENTA DE TERCERO / BNET 1535158740 NOMINA</t>
  </si>
  <si>
    <t>PAGO CUENTA DE TERCERO / BNET 1586683816 NOMINA</t>
  </si>
  <si>
    <t>PAGO CUENTA DE TERCERO / BNET 0103274934 PAGO DE FACTURA</t>
  </si>
  <si>
    <t>SPEI ENVIADO BAJIO / 0300323TRASPASO A CUENTA DE INVERMEX</t>
  </si>
  <si>
    <t>PAGO CUENTA DE TERCERO / BNET 1528567943 PRESTAMO GRAL</t>
  </si>
  <si>
    <t>TEF RECIBIDO BANORTE / 5041400Pago Facturas</t>
  </si>
  <si>
    <t>N06 PAGO CUENTA DE TERCERO / BNET 1528567951 PRESTAMO GRAL</t>
  </si>
  <si>
    <t>PAGO CUENTA DE TERCERO / BNET 1525218662 Ref. 0004964011</t>
  </si>
  <si>
    <t>SPEI ENVIADO BAJIO /0310323TRASPASO A CUENTA DE INVERMEX</t>
  </si>
  <si>
    <t>PAGO CUENTA DE TERCERO / BNET 1525218688 PRESTAMO GRAL</t>
  </si>
  <si>
    <t>F5191-F5398-F5402-F5418-F5419</t>
  </si>
  <si>
    <t>F5323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</si>
</sst>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4" fontId="31" fillId="0" borderId="40" xfId="0" applyNumberFormat="1" applyFont="1" applyFill="1" applyBorder="1" applyAlignment="1">
      <alignment horizontal="left" vertical="center" wrapText="1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6" fillId="45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36" fillId="46" borderId="36" xfId="0" applyFont="1" applyFill="1" applyBorder="1" applyAlignment="1">
      <alignment horizontal="center" vertical="center" wrapText="1"/>
    </xf>
    <xf numFmtId="0" fontId="37" fillId="45" borderId="3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16" fillId="37" borderId="36" xfId="0" applyFont="1" applyFill="1" applyBorder="1" applyAlignment="1">
      <alignment horizontal="center" vertical="center"/>
    </xf>
    <xf numFmtId="0" fontId="0" fillId="37" borderId="37" xfId="0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7" activePane="bottomLeft" state="frozenSplit"/>
      <selection pane="bottomLeft" activeCell="B126" sqref="B12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0" t="s">
        <v>34</v>
      </c>
      <c r="B1" s="240"/>
      <c r="C1" s="240"/>
      <c r="D1" s="240"/>
      <c r="E1" s="240"/>
      <c r="F1" s="240"/>
      <c r="G1" s="240"/>
      <c r="H1" s="240"/>
      <c r="I1" s="240"/>
      <c r="J1" s="1">
        <v>16326.1</v>
      </c>
    </row>
    <row r="2" spans="1:10" s="2" customFormat="1" x14ac:dyDescent="0.25">
      <c r="A2" s="241" t="s">
        <v>2</v>
      </c>
      <c r="B2" s="241"/>
      <c r="C2" s="241"/>
      <c r="D2" s="241"/>
      <c r="E2" s="241"/>
      <c r="F2" s="241"/>
      <c r="G2" s="241"/>
      <c r="H2" s="241"/>
      <c r="I2" s="241"/>
    </row>
    <row r="3" spans="1:10" s="2" customFormat="1" x14ac:dyDescent="0.25">
      <c r="A3" s="242" t="s">
        <v>42</v>
      </c>
      <c r="B3" s="242"/>
      <c r="C3" s="242"/>
      <c r="D3" s="242"/>
      <c r="E3" s="242"/>
      <c r="F3" s="242"/>
      <c r="G3" s="242"/>
      <c r="H3" s="242"/>
      <c r="I3" s="242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/>
      <c r="E5" s="93">
        <v>5720.21</v>
      </c>
      <c r="F5" s="114"/>
      <c r="G5" s="115"/>
      <c r="H5" s="116"/>
      <c r="I5" s="103"/>
      <c r="J5" s="207"/>
    </row>
    <row r="6" spans="1:10" x14ac:dyDescent="0.25">
      <c r="A6" s="111">
        <v>44986</v>
      </c>
      <c r="B6" s="196" t="s">
        <v>43</v>
      </c>
      <c r="C6" s="113">
        <v>0</v>
      </c>
      <c r="D6" s="223">
        <v>407798</v>
      </c>
      <c r="E6" s="112">
        <f>E5-C6+D6</f>
        <v>413518.21</v>
      </c>
      <c r="F6" s="114">
        <v>208</v>
      </c>
      <c r="G6" s="115">
        <v>44986</v>
      </c>
      <c r="H6" s="116">
        <v>2429</v>
      </c>
      <c r="I6" s="225" t="s">
        <v>183</v>
      </c>
      <c r="J6" s="226" t="s">
        <v>148</v>
      </c>
    </row>
    <row r="7" spans="1:10" x14ac:dyDescent="0.25">
      <c r="A7" s="111">
        <v>44986</v>
      </c>
      <c r="B7" s="196" t="s">
        <v>41</v>
      </c>
      <c r="C7" s="113">
        <v>0</v>
      </c>
      <c r="D7" s="223">
        <v>7018</v>
      </c>
      <c r="E7" s="100">
        <f t="shared" ref="E7:E33" si="0">E6-C7+D7</f>
        <v>420536.21</v>
      </c>
      <c r="F7" s="114">
        <v>77</v>
      </c>
      <c r="G7" s="115">
        <v>44986</v>
      </c>
      <c r="H7" s="116">
        <v>2430</v>
      </c>
      <c r="I7" s="116" t="s">
        <v>178</v>
      </c>
      <c r="J7" s="163" t="s">
        <v>162</v>
      </c>
    </row>
    <row r="8" spans="1:10" x14ac:dyDescent="0.25">
      <c r="A8" s="111">
        <v>44986</v>
      </c>
      <c r="B8" s="196" t="s">
        <v>44</v>
      </c>
      <c r="C8" s="113">
        <v>0</v>
      </c>
      <c r="D8" s="223">
        <v>73080</v>
      </c>
      <c r="E8" s="112">
        <f t="shared" si="0"/>
        <v>493616.21</v>
      </c>
      <c r="F8" s="114">
        <v>28</v>
      </c>
      <c r="G8" s="115">
        <v>44986</v>
      </c>
      <c r="H8" s="116">
        <v>2428</v>
      </c>
      <c r="I8" s="116" t="s">
        <v>191</v>
      </c>
      <c r="J8" s="163" t="s">
        <v>160</v>
      </c>
    </row>
    <row r="9" spans="1:10" x14ac:dyDescent="0.25">
      <c r="A9" s="111">
        <v>44987</v>
      </c>
      <c r="B9" s="196" t="s">
        <v>45</v>
      </c>
      <c r="C9" s="113">
        <v>120000</v>
      </c>
      <c r="D9" s="113"/>
      <c r="E9" s="100">
        <f t="shared" si="0"/>
        <v>373616.21</v>
      </c>
      <c r="F9" s="114"/>
      <c r="G9" s="115"/>
      <c r="H9" s="116"/>
      <c r="I9" s="116"/>
      <c r="J9" s="163"/>
    </row>
    <row r="10" spans="1:10" x14ac:dyDescent="0.25">
      <c r="A10" s="111">
        <v>44988</v>
      </c>
      <c r="B10" s="196" t="s">
        <v>46</v>
      </c>
      <c r="C10" s="113">
        <v>0</v>
      </c>
      <c r="D10" s="223">
        <v>40716</v>
      </c>
      <c r="E10" s="112">
        <f t="shared" si="0"/>
        <v>414332.21</v>
      </c>
      <c r="F10" s="114">
        <v>160</v>
      </c>
      <c r="G10" s="115">
        <v>44988</v>
      </c>
      <c r="H10" s="116">
        <v>2435</v>
      </c>
      <c r="I10" s="231" t="s">
        <v>192</v>
      </c>
      <c r="J10" s="232" t="s">
        <v>160</v>
      </c>
    </row>
    <row r="11" spans="1:10" x14ac:dyDescent="0.25">
      <c r="A11" s="111">
        <v>44988</v>
      </c>
      <c r="B11" s="196" t="s">
        <v>47</v>
      </c>
      <c r="C11" s="113">
        <v>0</v>
      </c>
      <c r="D11" s="223">
        <v>7424</v>
      </c>
      <c r="E11" s="100">
        <f t="shared" si="0"/>
        <v>421756.21</v>
      </c>
      <c r="F11" s="114">
        <v>88</v>
      </c>
      <c r="G11" s="115">
        <v>44988</v>
      </c>
      <c r="H11" s="116">
        <v>2434</v>
      </c>
      <c r="I11" s="225" t="s">
        <v>185</v>
      </c>
      <c r="J11" s="226" t="s">
        <v>161</v>
      </c>
    </row>
    <row r="12" spans="1:10" x14ac:dyDescent="0.25">
      <c r="A12" s="111">
        <v>44988</v>
      </c>
      <c r="B12" s="102" t="s">
        <v>48</v>
      </c>
      <c r="C12" s="113">
        <v>30394.32</v>
      </c>
      <c r="D12" s="113"/>
      <c r="E12" s="112">
        <f t="shared" si="0"/>
        <v>391361.89</v>
      </c>
      <c r="F12" s="114"/>
      <c r="G12" s="115"/>
      <c r="H12" s="116"/>
      <c r="I12" s="116"/>
      <c r="J12" s="163"/>
    </row>
    <row r="13" spans="1:10" x14ac:dyDescent="0.25">
      <c r="A13" s="111">
        <v>44988</v>
      </c>
      <c r="B13" s="196" t="s">
        <v>49</v>
      </c>
      <c r="C13" s="113">
        <v>49619.87</v>
      </c>
      <c r="D13" s="113"/>
      <c r="E13" s="100">
        <f t="shared" si="0"/>
        <v>341742.02</v>
      </c>
      <c r="F13" s="114"/>
      <c r="G13" s="115"/>
      <c r="H13" s="116"/>
      <c r="I13" s="103"/>
      <c r="J13" s="163"/>
    </row>
    <row r="14" spans="1:10" x14ac:dyDescent="0.25">
      <c r="A14" s="111">
        <v>44988</v>
      </c>
      <c r="B14" s="196" t="s">
        <v>50</v>
      </c>
      <c r="C14" s="113">
        <v>978</v>
      </c>
      <c r="D14" s="113"/>
      <c r="E14" s="112">
        <f t="shared" si="0"/>
        <v>340764.02</v>
      </c>
      <c r="F14" s="114"/>
      <c r="G14" s="115"/>
      <c r="H14" s="116"/>
      <c r="I14" s="116"/>
      <c r="J14" s="163"/>
    </row>
    <row r="15" spans="1:10" x14ac:dyDescent="0.25">
      <c r="A15" s="111">
        <v>44988</v>
      </c>
      <c r="B15" s="196" t="s">
        <v>51</v>
      </c>
      <c r="C15" s="113">
        <v>4767.6000000000004</v>
      </c>
      <c r="D15" s="113"/>
      <c r="E15" s="100">
        <f t="shared" si="0"/>
        <v>335996.42000000004</v>
      </c>
      <c r="F15" s="114"/>
      <c r="G15" s="115"/>
      <c r="H15" s="116"/>
      <c r="I15" s="116"/>
      <c r="J15" s="163"/>
    </row>
    <row r="16" spans="1:10" x14ac:dyDescent="0.25">
      <c r="A16" s="111">
        <v>44988</v>
      </c>
      <c r="B16" s="102" t="s">
        <v>52</v>
      </c>
      <c r="C16" s="113">
        <v>1484.8</v>
      </c>
      <c r="D16" s="113"/>
      <c r="E16" s="112">
        <f t="shared" si="0"/>
        <v>334511.62000000005</v>
      </c>
      <c r="F16" s="114"/>
      <c r="G16" s="115"/>
      <c r="H16" s="116"/>
      <c r="I16" s="116"/>
      <c r="J16" s="163"/>
    </row>
    <row r="17" spans="1:10" x14ac:dyDescent="0.25">
      <c r="A17" s="111">
        <v>44988</v>
      </c>
      <c r="B17" s="102" t="s">
        <v>53</v>
      </c>
      <c r="C17" s="113">
        <v>350</v>
      </c>
      <c r="D17" s="113"/>
      <c r="E17" s="100">
        <f t="shared" si="0"/>
        <v>334161.62000000005</v>
      </c>
      <c r="F17" s="114"/>
      <c r="G17" s="115"/>
      <c r="H17" s="116"/>
      <c r="I17" s="116"/>
      <c r="J17" s="163"/>
    </row>
    <row r="18" spans="1:10" x14ac:dyDescent="0.25">
      <c r="A18" s="111">
        <v>44989</v>
      </c>
      <c r="B18" s="196" t="s">
        <v>54</v>
      </c>
      <c r="C18" s="113">
        <v>5591.03</v>
      </c>
      <c r="D18" s="113"/>
      <c r="E18" s="112">
        <f t="shared" si="0"/>
        <v>328570.59000000003</v>
      </c>
      <c r="F18" s="114"/>
      <c r="G18" s="115"/>
      <c r="H18" s="116"/>
      <c r="I18" s="116"/>
      <c r="J18" s="163"/>
    </row>
    <row r="19" spans="1:10" x14ac:dyDescent="0.25">
      <c r="A19" s="111">
        <v>44989</v>
      </c>
      <c r="B19" s="196" t="s">
        <v>55</v>
      </c>
      <c r="C19" s="113">
        <v>2797.98</v>
      </c>
      <c r="D19" s="113"/>
      <c r="E19" s="100">
        <f t="shared" si="0"/>
        <v>325772.61000000004</v>
      </c>
      <c r="F19" s="114"/>
      <c r="G19" s="115"/>
      <c r="H19" s="116"/>
      <c r="I19" s="116"/>
      <c r="J19" s="163"/>
    </row>
    <row r="20" spans="1:10" x14ac:dyDescent="0.25">
      <c r="A20" s="111">
        <v>44991</v>
      </c>
      <c r="B20" s="196" t="s">
        <v>56</v>
      </c>
      <c r="C20" s="113">
        <v>0</v>
      </c>
      <c r="D20" s="223">
        <v>61944</v>
      </c>
      <c r="E20" s="112">
        <f t="shared" si="0"/>
        <v>387716.61000000004</v>
      </c>
      <c r="F20" s="114">
        <v>139</v>
      </c>
      <c r="G20" s="115">
        <v>44991</v>
      </c>
      <c r="H20" s="116">
        <v>2438</v>
      </c>
      <c r="I20" s="231" t="s">
        <v>194</v>
      </c>
      <c r="J20" s="232" t="s">
        <v>160</v>
      </c>
    </row>
    <row r="21" spans="1:10" x14ac:dyDescent="0.25">
      <c r="A21" s="111">
        <v>44991</v>
      </c>
      <c r="B21" s="102" t="s">
        <v>58</v>
      </c>
      <c r="C21" s="113">
        <v>910</v>
      </c>
      <c r="D21" s="113"/>
      <c r="E21" s="100">
        <f t="shared" si="0"/>
        <v>386806.61000000004</v>
      </c>
      <c r="F21" s="114"/>
      <c r="G21" s="115"/>
      <c r="H21" s="116"/>
      <c r="I21" s="116"/>
      <c r="J21" s="163"/>
    </row>
    <row r="22" spans="1:10" x14ac:dyDescent="0.25">
      <c r="A22" s="111">
        <v>44992</v>
      </c>
      <c r="B22" s="196" t="s">
        <v>57</v>
      </c>
      <c r="C22" s="113">
        <v>45000</v>
      </c>
      <c r="D22" s="113"/>
      <c r="E22" s="112">
        <f t="shared" si="0"/>
        <v>341806.61000000004</v>
      </c>
      <c r="F22" s="114"/>
      <c r="G22" s="115"/>
      <c r="H22" s="116"/>
      <c r="I22" s="116"/>
      <c r="J22" s="163"/>
    </row>
    <row r="23" spans="1:10" x14ac:dyDescent="0.25">
      <c r="A23" s="111">
        <v>44992</v>
      </c>
      <c r="B23" s="102" t="s">
        <v>59</v>
      </c>
      <c r="C23" s="113">
        <v>0</v>
      </c>
      <c r="D23" s="223">
        <v>30856</v>
      </c>
      <c r="E23" s="100">
        <f t="shared" si="0"/>
        <v>372662.61000000004</v>
      </c>
      <c r="F23" s="114">
        <v>62</v>
      </c>
      <c r="G23" s="115">
        <v>44992</v>
      </c>
      <c r="H23" s="116">
        <v>2439</v>
      </c>
      <c r="I23" s="231" t="s">
        <v>195</v>
      </c>
      <c r="J23" s="232" t="s">
        <v>160</v>
      </c>
    </row>
    <row r="24" spans="1:10" x14ac:dyDescent="0.25">
      <c r="A24" s="111">
        <v>44992</v>
      </c>
      <c r="B24" s="102" t="s">
        <v>60</v>
      </c>
      <c r="C24" s="113">
        <v>1299</v>
      </c>
      <c r="D24" s="113"/>
      <c r="E24" s="112">
        <f t="shared" si="0"/>
        <v>371363.61000000004</v>
      </c>
      <c r="F24" s="114"/>
      <c r="G24" s="115"/>
      <c r="H24" s="116"/>
      <c r="I24" s="116"/>
      <c r="J24" s="163"/>
    </row>
    <row r="25" spans="1:10" x14ac:dyDescent="0.25">
      <c r="A25" s="111">
        <v>44992</v>
      </c>
      <c r="B25" s="102" t="s">
        <v>61</v>
      </c>
      <c r="C25" s="113">
        <v>6700</v>
      </c>
      <c r="D25" s="113"/>
      <c r="E25" s="100">
        <f t="shared" si="0"/>
        <v>364663.61000000004</v>
      </c>
      <c r="F25" s="114"/>
      <c r="G25" s="115"/>
      <c r="H25" s="116"/>
      <c r="I25" s="103"/>
      <c r="J25" s="163"/>
    </row>
    <row r="26" spans="1:10" x14ac:dyDescent="0.25">
      <c r="A26" s="111">
        <v>44992</v>
      </c>
      <c r="B26" s="102" t="s">
        <v>62</v>
      </c>
      <c r="C26" s="113">
        <v>3000</v>
      </c>
      <c r="D26" s="113"/>
      <c r="E26" s="112">
        <f>E25-C26+D26</f>
        <v>361663.61000000004</v>
      </c>
      <c r="F26" s="114"/>
      <c r="G26" s="115"/>
      <c r="H26" s="116"/>
      <c r="I26" s="103"/>
      <c r="J26" s="163"/>
    </row>
    <row r="27" spans="1:10" s="117" customFormat="1" x14ac:dyDescent="0.25">
      <c r="A27" s="111">
        <v>44992</v>
      </c>
      <c r="B27" s="102" t="s">
        <v>63</v>
      </c>
      <c r="C27" s="113">
        <v>1388</v>
      </c>
      <c r="D27" s="113"/>
      <c r="E27" s="100">
        <f>E26-C27+D27</f>
        <v>360275.61000000004</v>
      </c>
      <c r="F27" s="114"/>
      <c r="G27" s="115"/>
      <c r="H27" s="116"/>
      <c r="I27" s="116"/>
      <c r="J27" s="163"/>
    </row>
    <row r="28" spans="1:10" s="117" customFormat="1" x14ac:dyDescent="0.25">
      <c r="A28" s="111">
        <v>44992</v>
      </c>
      <c r="B28" s="102" t="s">
        <v>64</v>
      </c>
      <c r="C28" s="113">
        <v>6999.54</v>
      </c>
      <c r="D28" s="113"/>
      <c r="E28" s="100">
        <f>E27-C28+D28</f>
        <v>353276.07000000007</v>
      </c>
      <c r="F28" s="114"/>
      <c r="G28" s="115"/>
      <c r="H28" s="116"/>
      <c r="I28" s="116"/>
      <c r="J28" s="163"/>
    </row>
    <row r="29" spans="1:10" x14ac:dyDescent="0.25">
      <c r="A29" s="111">
        <v>44993</v>
      </c>
      <c r="B29" s="102" t="s">
        <v>65</v>
      </c>
      <c r="C29" s="113">
        <v>400</v>
      </c>
      <c r="D29" s="113"/>
      <c r="E29" s="112">
        <f t="shared" si="0"/>
        <v>352876.07000000007</v>
      </c>
      <c r="F29" s="114"/>
      <c r="G29" s="115"/>
      <c r="H29" s="116"/>
      <c r="I29" s="116"/>
      <c r="J29" s="163"/>
    </row>
    <row r="30" spans="1:10" x14ac:dyDescent="0.25">
      <c r="A30" s="111">
        <v>44994</v>
      </c>
      <c r="B30" s="102" t="s">
        <v>66</v>
      </c>
      <c r="C30" s="113">
        <v>0</v>
      </c>
      <c r="D30" s="223">
        <v>23896</v>
      </c>
      <c r="E30" s="100">
        <f t="shared" si="0"/>
        <v>376772.07000000007</v>
      </c>
      <c r="F30" s="114">
        <v>63</v>
      </c>
      <c r="G30" s="115">
        <v>44994</v>
      </c>
      <c r="H30" s="116">
        <v>2443</v>
      </c>
      <c r="I30" s="233" t="s">
        <v>197</v>
      </c>
      <c r="J30" s="232" t="s">
        <v>160</v>
      </c>
    </row>
    <row r="31" spans="1:10" x14ac:dyDescent="0.25">
      <c r="A31" s="111">
        <v>44994</v>
      </c>
      <c r="B31" s="102" t="s">
        <v>67</v>
      </c>
      <c r="C31" s="113">
        <v>4899.84</v>
      </c>
      <c r="D31" s="113"/>
      <c r="E31" s="112">
        <f t="shared" si="0"/>
        <v>371872.23000000004</v>
      </c>
      <c r="F31" s="114"/>
      <c r="G31" s="115"/>
      <c r="H31" s="103"/>
      <c r="I31" s="103"/>
      <c r="J31" s="163"/>
    </row>
    <row r="32" spans="1:10" x14ac:dyDescent="0.25">
      <c r="A32" s="111">
        <v>44994</v>
      </c>
      <c r="B32" s="102" t="s">
        <v>68</v>
      </c>
      <c r="C32" s="113">
        <v>30000</v>
      </c>
      <c r="D32" s="113"/>
      <c r="E32" s="100">
        <f t="shared" si="0"/>
        <v>341872.23000000004</v>
      </c>
      <c r="F32" s="114"/>
      <c r="G32" s="115"/>
      <c r="H32" s="116"/>
      <c r="I32" s="116"/>
      <c r="J32" s="163"/>
    </row>
    <row r="33" spans="1:10" x14ac:dyDescent="0.25">
      <c r="A33" s="111">
        <v>44995</v>
      </c>
      <c r="B33" s="102" t="s">
        <v>69</v>
      </c>
      <c r="C33" s="113">
        <v>1537.39</v>
      </c>
      <c r="D33" s="113"/>
      <c r="E33" s="112">
        <f t="shared" si="0"/>
        <v>340334.84</v>
      </c>
      <c r="F33" s="114"/>
      <c r="G33" s="115"/>
      <c r="H33" s="116"/>
      <c r="I33" s="116"/>
      <c r="J33" s="163"/>
    </row>
    <row r="34" spans="1:10" ht="30" x14ac:dyDescent="0.25">
      <c r="A34" s="111">
        <v>44995</v>
      </c>
      <c r="B34" s="102" t="s">
        <v>70</v>
      </c>
      <c r="C34" s="113">
        <v>0</v>
      </c>
      <c r="D34" s="223">
        <v>3471.3</v>
      </c>
      <c r="E34" s="100">
        <f t="shared" ref="E34:E97" si="1">E33-C34+D34</f>
        <v>343806.14</v>
      </c>
      <c r="F34" s="114">
        <v>103</v>
      </c>
      <c r="G34" s="115">
        <v>44995</v>
      </c>
      <c r="H34" s="116">
        <v>2470</v>
      </c>
      <c r="I34" s="233" t="s">
        <v>198</v>
      </c>
      <c r="J34" s="232" t="s">
        <v>160</v>
      </c>
    </row>
    <row r="35" spans="1:10" x14ac:dyDescent="0.25">
      <c r="A35" s="111">
        <v>44995</v>
      </c>
      <c r="B35" s="102" t="s">
        <v>71</v>
      </c>
      <c r="C35" s="113">
        <v>0</v>
      </c>
      <c r="D35" s="223">
        <v>2088</v>
      </c>
      <c r="E35" s="112">
        <f t="shared" si="1"/>
        <v>345894.14</v>
      </c>
      <c r="F35" s="114">
        <v>264</v>
      </c>
      <c r="G35" s="115">
        <v>44995</v>
      </c>
      <c r="H35" s="116">
        <v>2444</v>
      </c>
      <c r="I35" s="116" t="s">
        <v>181</v>
      </c>
      <c r="J35" s="163" t="s">
        <v>162</v>
      </c>
    </row>
    <row r="36" spans="1:10" x14ac:dyDescent="0.25">
      <c r="A36" s="111">
        <v>44995</v>
      </c>
      <c r="B36" s="102" t="s">
        <v>72</v>
      </c>
      <c r="C36" s="113">
        <v>65830.289999999994</v>
      </c>
      <c r="D36" s="113"/>
      <c r="E36" s="100">
        <f t="shared" si="1"/>
        <v>280063.85000000003</v>
      </c>
      <c r="F36" s="114"/>
      <c r="G36" s="115"/>
      <c r="H36" s="116"/>
      <c r="I36" s="103"/>
      <c r="J36" s="163"/>
    </row>
    <row r="37" spans="1:10" x14ac:dyDescent="0.25">
      <c r="A37" s="111">
        <v>44995</v>
      </c>
      <c r="B37" s="102" t="s">
        <v>73</v>
      </c>
      <c r="C37" s="113">
        <v>0</v>
      </c>
      <c r="D37" s="223">
        <v>52780</v>
      </c>
      <c r="E37" s="112">
        <f t="shared" si="1"/>
        <v>332843.85000000003</v>
      </c>
      <c r="F37" s="114">
        <v>85</v>
      </c>
      <c r="G37" s="115">
        <v>44995</v>
      </c>
      <c r="H37" s="116">
        <v>2445</v>
      </c>
      <c r="I37" s="233" t="s">
        <v>200</v>
      </c>
      <c r="J37" s="232" t="s">
        <v>160</v>
      </c>
    </row>
    <row r="38" spans="1:10" ht="30" x14ac:dyDescent="0.25">
      <c r="A38" s="111">
        <v>44995</v>
      </c>
      <c r="B38" s="102" t="s">
        <v>74</v>
      </c>
      <c r="C38" s="113">
        <v>0</v>
      </c>
      <c r="D38" s="223">
        <v>76444</v>
      </c>
      <c r="E38" s="100">
        <f t="shared" si="1"/>
        <v>409287.85000000003</v>
      </c>
      <c r="F38" s="114">
        <v>333</v>
      </c>
      <c r="G38" s="115">
        <v>44995</v>
      </c>
      <c r="H38" s="116" t="s">
        <v>165</v>
      </c>
      <c r="I38" s="231" t="s">
        <v>201</v>
      </c>
      <c r="J38" s="232" t="s">
        <v>163</v>
      </c>
    </row>
    <row r="39" spans="1:10" x14ac:dyDescent="0.25">
      <c r="A39" s="111">
        <v>44995</v>
      </c>
      <c r="B39" s="102" t="s">
        <v>75</v>
      </c>
      <c r="C39" s="113">
        <v>0</v>
      </c>
      <c r="D39" s="223">
        <v>62361.599999999999</v>
      </c>
      <c r="E39" s="112">
        <f t="shared" si="1"/>
        <v>471649.45</v>
      </c>
      <c r="F39" s="114">
        <v>64</v>
      </c>
      <c r="G39" s="115">
        <v>44995</v>
      </c>
      <c r="H39" s="116">
        <v>2446</v>
      </c>
      <c r="I39" s="229" t="s">
        <v>186</v>
      </c>
      <c r="J39" s="226" t="s">
        <v>161</v>
      </c>
    </row>
    <row r="40" spans="1:10" x14ac:dyDescent="0.25">
      <c r="A40" s="111">
        <v>44995</v>
      </c>
      <c r="B40" s="102" t="s">
        <v>76</v>
      </c>
      <c r="C40" s="113">
        <v>0</v>
      </c>
      <c r="D40" s="223">
        <v>15080</v>
      </c>
      <c r="E40" s="100">
        <f t="shared" si="1"/>
        <v>486729.45</v>
      </c>
      <c r="F40" s="114">
        <v>177</v>
      </c>
      <c r="G40" s="115">
        <v>44995</v>
      </c>
      <c r="H40" s="116">
        <v>2464</v>
      </c>
      <c r="I40" s="103" t="s">
        <v>182</v>
      </c>
      <c r="J40" s="163" t="s">
        <v>162</v>
      </c>
    </row>
    <row r="41" spans="1:10" x14ac:dyDescent="0.25">
      <c r="A41" s="111">
        <v>44995</v>
      </c>
      <c r="B41" s="102" t="s">
        <v>77</v>
      </c>
      <c r="C41" s="113">
        <v>2900</v>
      </c>
      <c r="D41" s="113"/>
      <c r="E41" s="112">
        <f t="shared" si="1"/>
        <v>483829.45</v>
      </c>
      <c r="F41" s="114"/>
      <c r="G41" s="115"/>
      <c r="H41" s="116"/>
      <c r="I41" s="103"/>
      <c r="J41" s="163"/>
    </row>
    <row r="42" spans="1:10" x14ac:dyDescent="0.25">
      <c r="A42" s="111">
        <v>44996</v>
      </c>
      <c r="B42" s="185" t="s">
        <v>78</v>
      </c>
      <c r="C42" s="113">
        <v>500</v>
      </c>
      <c r="D42" s="113"/>
      <c r="E42" s="100">
        <f t="shared" si="1"/>
        <v>483329.45</v>
      </c>
      <c r="F42" s="114"/>
      <c r="G42" s="115"/>
      <c r="H42" s="116"/>
      <c r="I42" s="103"/>
      <c r="J42" s="163"/>
    </row>
    <row r="43" spans="1:10" x14ac:dyDescent="0.25">
      <c r="A43" s="111">
        <v>44996</v>
      </c>
      <c r="B43" s="102" t="s">
        <v>79</v>
      </c>
      <c r="C43" s="113">
        <v>1740</v>
      </c>
      <c r="D43" s="113"/>
      <c r="E43" s="112">
        <f t="shared" si="1"/>
        <v>481589.45</v>
      </c>
      <c r="F43" s="114"/>
      <c r="G43" s="115"/>
      <c r="H43" s="116"/>
      <c r="I43" s="103"/>
      <c r="J43" s="163"/>
    </row>
    <row r="44" spans="1:10" x14ac:dyDescent="0.25">
      <c r="A44" s="111">
        <v>44997</v>
      </c>
      <c r="B44" s="102" t="s">
        <v>80</v>
      </c>
      <c r="C44" s="113">
        <v>116</v>
      </c>
      <c r="D44" s="113"/>
      <c r="E44" s="100">
        <f t="shared" si="1"/>
        <v>481473.45</v>
      </c>
      <c r="F44" s="114"/>
      <c r="G44" s="115"/>
      <c r="H44" s="116"/>
      <c r="I44" s="103"/>
      <c r="J44" s="163"/>
    </row>
    <row r="45" spans="1:10" x14ac:dyDescent="0.25">
      <c r="A45" s="111">
        <v>44998</v>
      </c>
      <c r="B45" s="102" t="s">
        <v>81</v>
      </c>
      <c r="C45" s="113">
        <v>0</v>
      </c>
      <c r="D45" s="223">
        <v>168896</v>
      </c>
      <c r="E45" s="112">
        <f t="shared" si="1"/>
        <v>650369.44999999995</v>
      </c>
      <c r="F45" s="114">
        <v>308</v>
      </c>
      <c r="G45" s="115">
        <v>44998</v>
      </c>
      <c r="H45" s="116">
        <v>2447</v>
      </c>
      <c r="I45" s="229" t="s">
        <v>187</v>
      </c>
      <c r="J45" s="226" t="s">
        <v>148</v>
      </c>
    </row>
    <row r="46" spans="1:10" x14ac:dyDescent="0.25">
      <c r="A46" s="111">
        <v>44998</v>
      </c>
      <c r="B46" s="102" t="s">
        <v>82</v>
      </c>
      <c r="C46" s="113">
        <v>6064</v>
      </c>
      <c r="D46" s="113"/>
      <c r="E46" s="100">
        <f>E45-C46+D46</f>
        <v>644305.44999999995</v>
      </c>
      <c r="F46" s="114"/>
      <c r="G46" s="115"/>
      <c r="H46" s="116"/>
      <c r="I46" s="103"/>
      <c r="J46" s="163"/>
    </row>
    <row r="47" spans="1:10" x14ac:dyDescent="0.25">
      <c r="A47" s="111">
        <v>44998</v>
      </c>
      <c r="B47" s="102" t="s">
        <v>83</v>
      </c>
      <c r="C47" s="113">
        <v>92582.59</v>
      </c>
      <c r="D47" s="113"/>
      <c r="E47" s="112">
        <f t="shared" si="1"/>
        <v>551722.86</v>
      </c>
      <c r="F47" s="114"/>
      <c r="G47" s="115"/>
      <c r="H47" s="116"/>
      <c r="I47" s="103"/>
      <c r="J47" s="163"/>
    </row>
    <row r="48" spans="1:10" x14ac:dyDescent="0.25">
      <c r="A48" s="111">
        <v>44998</v>
      </c>
      <c r="B48" s="102" t="s">
        <v>84</v>
      </c>
      <c r="C48" s="113">
        <v>0</v>
      </c>
      <c r="D48" s="223">
        <v>3712</v>
      </c>
      <c r="E48" s="100">
        <f t="shared" si="1"/>
        <v>555434.86</v>
      </c>
      <c r="F48" s="114">
        <v>77</v>
      </c>
      <c r="G48" s="115">
        <v>44998</v>
      </c>
      <c r="H48" s="116">
        <v>2448</v>
      </c>
      <c r="I48" s="103" t="s">
        <v>180</v>
      </c>
      <c r="J48" s="163" t="s">
        <v>162</v>
      </c>
    </row>
    <row r="49" spans="1:10" x14ac:dyDescent="0.25">
      <c r="A49" s="111">
        <v>44998</v>
      </c>
      <c r="B49" s="102" t="s">
        <v>85</v>
      </c>
      <c r="C49" s="113">
        <v>20000</v>
      </c>
      <c r="D49" s="113"/>
      <c r="E49" s="112">
        <f t="shared" si="1"/>
        <v>535434.86</v>
      </c>
      <c r="F49" s="114"/>
      <c r="G49" s="115"/>
      <c r="H49" s="116"/>
      <c r="I49" s="103"/>
      <c r="J49" s="163"/>
    </row>
    <row r="50" spans="1:10" x14ac:dyDescent="0.25">
      <c r="A50" s="111">
        <v>44999</v>
      </c>
      <c r="B50" s="102" t="s">
        <v>86</v>
      </c>
      <c r="C50" s="113">
        <v>36696.36</v>
      </c>
      <c r="D50" s="113"/>
      <c r="E50" s="100">
        <f t="shared" si="1"/>
        <v>498738.5</v>
      </c>
      <c r="F50" s="114"/>
      <c r="G50" s="115"/>
      <c r="H50" s="116"/>
      <c r="I50" s="103"/>
      <c r="J50" s="163"/>
    </row>
    <row r="51" spans="1:10" x14ac:dyDescent="0.25">
      <c r="A51" s="111">
        <v>44999</v>
      </c>
      <c r="B51" s="102" t="s">
        <v>87</v>
      </c>
      <c r="C51" s="113">
        <v>10730</v>
      </c>
      <c r="D51" s="113"/>
      <c r="E51" s="112">
        <f t="shared" si="1"/>
        <v>488008.5</v>
      </c>
      <c r="F51" s="114"/>
      <c r="G51" s="115"/>
      <c r="H51" s="116"/>
      <c r="I51" s="103"/>
      <c r="J51" s="163"/>
    </row>
    <row r="52" spans="1:10" ht="30" x14ac:dyDescent="0.25">
      <c r="A52" s="111">
        <v>44999</v>
      </c>
      <c r="B52" s="102" t="s">
        <v>88</v>
      </c>
      <c r="C52" s="113">
        <v>0</v>
      </c>
      <c r="D52" s="223">
        <v>8932</v>
      </c>
      <c r="E52" s="100">
        <f t="shared" si="1"/>
        <v>496940.5</v>
      </c>
      <c r="F52" s="114">
        <v>62</v>
      </c>
      <c r="G52" s="115">
        <v>44999</v>
      </c>
      <c r="H52" s="116">
        <v>2469</v>
      </c>
      <c r="I52" s="233" t="s">
        <v>196</v>
      </c>
      <c r="J52" s="232" t="s">
        <v>160</v>
      </c>
    </row>
    <row r="53" spans="1:10" x14ac:dyDescent="0.25">
      <c r="A53" s="111">
        <v>44999</v>
      </c>
      <c r="B53" s="102" t="s">
        <v>89</v>
      </c>
      <c r="C53" s="113">
        <v>100000</v>
      </c>
      <c r="D53" s="113"/>
      <c r="E53" s="112">
        <f t="shared" si="1"/>
        <v>396940.5</v>
      </c>
      <c r="F53" s="114"/>
      <c r="G53" s="115"/>
      <c r="H53" s="116"/>
      <c r="I53" s="103"/>
      <c r="J53" s="163"/>
    </row>
    <row r="54" spans="1:10" x14ac:dyDescent="0.25">
      <c r="A54" s="111">
        <v>44999</v>
      </c>
      <c r="B54" s="102" t="s">
        <v>90</v>
      </c>
      <c r="C54" s="113">
        <v>0</v>
      </c>
      <c r="D54" s="223">
        <v>20880</v>
      </c>
      <c r="E54" s="100">
        <f t="shared" si="1"/>
        <v>417820.5</v>
      </c>
      <c r="F54" s="114">
        <v>5</v>
      </c>
      <c r="G54" s="115">
        <v>44999</v>
      </c>
      <c r="H54" s="116">
        <v>2449</v>
      </c>
      <c r="I54" s="103" t="s">
        <v>179</v>
      </c>
      <c r="J54" s="163" t="s">
        <v>159</v>
      </c>
    </row>
    <row r="55" spans="1:10" x14ac:dyDescent="0.25">
      <c r="A55" s="111">
        <v>44999</v>
      </c>
      <c r="B55" s="196" t="s">
        <v>91</v>
      </c>
      <c r="C55" s="113">
        <v>3712</v>
      </c>
      <c r="D55" s="113"/>
      <c r="E55" s="112">
        <f t="shared" si="1"/>
        <v>414108.5</v>
      </c>
      <c r="F55" s="114"/>
      <c r="G55" s="115"/>
      <c r="H55" s="116"/>
      <c r="I55" s="103"/>
      <c r="J55" s="163"/>
    </row>
    <row r="56" spans="1:10" x14ac:dyDescent="0.25">
      <c r="A56" s="111">
        <v>45000</v>
      </c>
      <c r="B56" s="102" t="s">
        <v>92</v>
      </c>
      <c r="C56" s="113">
        <v>10278.94</v>
      </c>
      <c r="D56" s="113"/>
      <c r="E56" s="100">
        <f t="shared" si="1"/>
        <v>403829.56</v>
      </c>
      <c r="F56" s="114"/>
      <c r="G56" s="115"/>
      <c r="H56" s="116"/>
      <c r="I56" s="103"/>
      <c r="J56" s="163"/>
    </row>
    <row r="57" spans="1:10" x14ac:dyDescent="0.25">
      <c r="A57" s="111">
        <v>45000</v>
      </c>
      <c r="B57" s="102" t="s">
        <v>93</v>
      </c>
      <c r="C57" s="113">
        <v>11020.29</v>
      </c>
      <c r="D57" s="113"/>
      <c r="E57" s="112">
        <f t="shared" si="1"/>
        <v>392809.27</v>
      </c>
      <c r="F57" s="114"/>
      <c r="G57" s="115"/>
      <c r="H57" s="116"/>
      <c r="I57" s="103"/>
      <c r="J57" s="163"/>
    </row>
    <row r="58" spans="1:10" x14ac:dyDescent="0.25">
      <c r="A58" s="111">
        <v>45000</v>
      </c>
      <c r="B58" s="102" t="s">
        <v>93</v>
      </c>
      <c r="C58" s="113">
        <v>30000</v>
      </c>
      <c r="D58" s="113"/>
      <c r="E58" s="100">
        <f>E57-C58+D58</f>
        <v>362809.27</v>
      </c>
      <c r="F58" s="114"/>
      <c r="G58" s="115"/>
      <c r="H58" s="116"/>
      <c r="I58" s="103"/>
      <c r="J58" s="163"/>
    </row>
    <row r="59" spans="1:10" x14ac:dyDescent="0.25">
      <c r="A59" s="111">
        <v>45000</v>
      </c>
      <c r="B59" s="102" t="s">
        <v>184</v>
      </c>
      <c r="C59" s="113">
        <v>0</v>
      </c>
      <c r="D59" s="223">
        <v>12180</v>
      </c>
      <c r="E59" s="112">
        <f>E58-C59+D59</f>
        <v>374989.27</v>
      </c>
      <c r="F59" s="114">
        <v>252</v>
      </c>
      <c r="G59" s="115">
        <v>45000</v>
      </c>
      <c r="H59" s="116">
        <v>2465</v>
      </c>
      <c r="I59" s="229" t="s">
        <v>188</v>
      </c>
      <c r="J59" s="226" t="s">
        <v>161</v>
      </c>
    </row>
    <row r="60" spans="1:10" x14ac:dyDescent="0.25">
      <c r="A60" s="111">
        <v>45000</v>
      </c>
      <c r="B60" s="102" t="s">
        <v>94</v>
      </c>
      <c r="C60" s="113">
        <v>0</v>
      </c>
      <c r="D60" s="223">
        <v>76444</v>
      </c>
      <c r="E60" s="100">
        <f t="shared" si="1"/>
        <v>451433.27</v>
      </c>
      <c r="F60" s="114">
        <v>333</v>
      </c>
      <c r="G60" s="115">
        <v>45000</v>
      </c>
      <c r="H60" s="116" t="s">
        <v>165</v>
      </c>
      <c r="I60" s="233" t="s">
        <v>203</v>
      </c>
      <c r="J60" s="232" t="s">
        <v>163</v>
      </c>
    </row>
    <row r="61" spans="1:10" x14ac:dyDescent="0.25">
      <c r="A61" s="111">
        <v>45001</v>
      </c>
      <c r="B61" s="102" t="s">
        <v>95</v>
      </c>
      <c r="C61" s="113">
        <v>414</v>
      </c>
      <c r="D61" s="113"/>
      <c r="E61" s="112">
        <f t="shared" si="1"/>
        <v>451019.27</v>
      </c>
      <c r="F61" s="114"/>
      <c r="G61" s="115"/>
      <c r="H61" s="116"/>
      <c r="I61" s="103"/>
      <c r="J61" s="163"/>
    </row>
    <row r="62" spans="1:10" x14ac:dyDescent="0.25">
      <c r="A62" s="111">
        <v>45001</v>
      </c>
      <c r="B62" s="102" t="s">
        <v>97</v>
      </c>
      <c r="C62" s="113">
        <v>0</v>
      </c>
      <c r="D62" s="223">
        <v>29976.33</v>
      </c>
      <c r="E62" s="100">
        <f t="shared" si="1"/>
        <v>480995.60000000003</v>
      </c>
      <c r="F62" s="173">
        <v>246</v>
      </c>
      <c r="G62" s="174">
        <v>45001</v>
      </c>
      <c r="H62" s="175">
        <v>2466</v>
      </c>
      <c r="I62" s="230" t="s">
        <v>189</v>
      </c>
      <c r="J62" s="226" t="s">
        <v>148</v>
      </c>
    </row>
    <row r="63" spans="1:10" x14ac:dyDescent="0.25">
      <c r="A63" s="111">
        <v>45002</v>
      </c>
      <c r="B63" s="102" t="s">
        <v>96</v>
      </c>
      <c r="C63" s="113">
        <v>0</v>
      </c>
      <c r="D63" s="223">
        <v>50112</v>
      </c>
      <c r="E63" s="112">
        <f t="shared" si="1"/>
        <v>531107.60000000009</v>
      </c>
      <c r="F63" s="173">
        <v>160</v>
      </c>
      <c r="G63" s="174">
        <v>45002</v>
      </c>
      <c r="H63" s="175">
        <v>2468</v>
      </c>
      <c r="I63" s="238" t="s">
        <v>193</v>
      </c>
      <c r="J63" s="232" t="s">
        <v>160</v>
      </c>
    </row>
    <row r="64" spans="1:10" x14ac:dyDescent="0.25">
      <c r="A64" s="111">
        <v>45002</v>
      </c>
      <c r="B64" s="102" t="s">
        <v>98</v>
      </c>
      <c r="C64" s="113">
        <v>104</v>
      </c>
      <c r="D64" s="113"/>
      <c r="E64" s="100">
        <f t="shared" si="1"/>
        <v>531003.60000000009</v>
      </c>
      <c r="F64" s="173"/>
      <c r="G64" s="174"/>
      <c r="H64" s="175"/>
      <c r="I64" s="172"/>
      <c r="J64" s="163"/>
    </row>
    <row r="65" spans="1:10" x14ac:dyDescent="0.25">
      <c r="A65" s="111">
        <v>45002</v>
      </c>
      <c r="B65" s="102" t="s">
        <v>99</v>
      </c>
      <c r="C65" s="113">
        <v>1123.0899999999999</v>
      </c>
      <c r="D65" s="113"/>
      <c r="E65" s="112">
        <f t="shared" si="1"/>
        <v>529880.51000000013</v>
      </c>
      <c r="F65" s="173"/>
      <c r="G65" s="174"/>
      <c r="H65" s="175"/>
      <c r="I65" s="172"/>
      <c r="J65" s="163"/>
    </row>
    <row r="66" spans="1:10" ht="30" x14ac:dyDescent="0.25">
      <c r="A66" s="111">
        <v>45002</v>
      </c>
      <c r="B66" s="102" t="s">
        <v>100</v>
      </c>
      <c r="C66" s="113">
        <v>0</v>
      </c>
      <c r="D66" s="223">
        <v>6942.6</v>
      </c>
      <c r="E66" s="100">
        <f t="shared" si="1"/>
        <v>536823.1100000001</v>
      </c>
      <c r="F66" s="173">
        <v>103</v>
      </c>
      <c r="G66" s="174">
        <v>45002</v>
      </c>
      <c r="H66" s="175">
        <v>2471</v>
      </c>
      <c r="I66" s="238" t="s">
        <v>199</v>
      </c>
      <c r="J66" s="232" t="s">
        <v>160</v>
      </c>
    </row>
    <row r="67" spans="1:10" ht="30" x14ac:dyDescent="0.25">
      <c r="A67" s="111">
        <v>45002</v>
      </c>
      <c r="B67" s="102" t="s">
        <v>101</v>
      </c>
      <c r="C67" s="113">
        <v>0</v>
      </c>
      <c r="D67" s="223">
        <v>8700</v>
      </c>
      <c r="E67" s="112">
        <f t="shared" si="1"/>
        <v>545523.1100000001</v>
      </c>
      <c r="F67" s="173">
        <v>126</v>
      </c>
      <c r="G67" s="174">
        <v>45002</v>
      </c>
      <c r="H67" s="175">
        <v>2472</v>
      </c>
      <c r="I67" s="238" t="s">
        <v>202</v>
      </c>
      <c r="J67" s="232" t="s">
        <v>160</v>
      </c>
    </row>
    <row r="68" spans="1:10" x14ac:dyDescent="0.25">
      <c r="A68" s="111">
        <v>45002</v>
      </c>
      <c r="B68" s="102" t="s">
        <v>102</v>
      </c>
      <c r="C68" s="113">
        <v>0</v>
      </c>
      <c r="D68" s="223">
        <v>23200</v>
      </c>
      <c r="E68" s="100">
        <f t="shared" si="1"/>
        <v>568723.1100000001</v>
      </c>
      <c r="F68" s="173">
        <v>330</v>
      </c>
      <c r="G68" s="174">
        <v>45002</v>
      </c>
      <c r="H68" s="175">
        <v>2467</v>
      </c>
      <c r="I68" s="230" t="s">
        <v>190</v>
      </c>
      <c r="J68" s="226" t="s">
        <v>148</v>
      </c>
    </row>
    <row r="69" spans="1:10" x14ac:dyDescent="0.25">
      <c r="A69" s="111">
        <v>45002</v>
      </c>
      <c r="B69" s="102" t="s">
        <v>103</v>
      </c>
      <c r="C69" s="113">
        <v>0</v>
      </c>
      <c r="D69" s="223">
        <v>3596</v>
      </c>
      <c r="E69" s="112">
        <f t="shared" si="1"/>
        <v>572319.1100000001</v>
      </c>
      <c r="F69" s="173">
        <v>198</v>
      </c>
      <c r="G69" s="174">
        <v>45002</v>
      </c>
      <c r="H69" s="175" t="s">
        <v>165</v>
      </c>
      <c r="I69" s="172" t="s">
        <v>229</v>
      </c>
      <c r="J69" s="163" t="s">
        <v>159</v>
      </c>
    </row>
    <row r="70" spans="1:10" x14ac:dyDescent="0.25">
      <c r="A70" s="111">
        <v>45003</v>
      </c>
      <c r="B70" s="102" t="s">
        <v>104</v>
      </c>
      <c r="C70" s="113">
        <v>24130.400000000001</v>
      </c>
      <c r="D70" s="113"/>
      <c r="E70" s="100">
        <f t="shared" si="1"/>
        <v>548188.71000000008</v>
      </c>
      <c r="F70" s="173"/>
      <c r="G70" s="174"/>
      <c r="H70" s="175"/>
      <c r="I70" s="172"/>
      <c r="J70" s="163"/>
    </row>
    <row r="71" spans="1:10" x14ac:dyDescent="0.25">
      <c r="A71" s="111">
        <v>45003</v>
      </c>
      <c r="B71" s="102" t="s">
        <v>105</v>
      </c>
      <c r="C71" s="113">
        <v>1177.6099999999999</v>
      </c>
      <c r="D71" s="113"/>
      <c r="E71" s="112">
        <f t="shared" si="1"/>
        <v>547011.10000000009</v>
      </c>
      <c r="F71" s="173"/>
      <c r="G71" s="174"/>
      <c r="H71" s="175"/>
      <c r="I71" s="172"/>
      <c r="J71" s="163"/>
    </row>
    <row r="72" spans="1:10" x14ac:dyDescent="0.25">
      <c r="A72" s="111">
        <v>45003</v>
      </c>
      <c r="B72" s="196" t="s">
        <v>106</v>
      </c>
      <c r="C72" s="113">
        <v>12555</v>
      </c>
      <c r="D72" s="113"/>
      <c r="E72" s="100">
        <f t="shared" si="1"/>
        <v>534456.10000000009</v>
      </c>
      <c r="F72" s="173"/>
      <c r="G72" s="174"/>
      <c r="H72" s="175"/>
      <c r="I72" s="172"/>
      <c r="J72" s="163"/>
    </row>
    <row r="73" spans="1:10" x14ac:dyDescent="0.25">
      <c r="A73" s="111">
        <v>45003</v>
      </c>
      <c r="B73" s="196" t="s">
        <v>107</v>
      </c>
      <c r="C73" s="113">
        <v>30000</v>
      </c>
      <c r="D73" s="113"/>
      <c r="E73" s="112">
        <f t="shared" si="1"/>
        <v>504456.10000000009</v>
      </c>
      <c r="F73" s="173"/>
      <c r="G73" s="174"/>
      <c r="H73" s="175"/>
      <c r="I73" s="103"/>
      <c r="J73" s="163"/>
    </row>
    <row r="74" spans="1:10" x14ac:dyDescent="0.25">
      <c r="A74" s="111">
        <v>45006</v>
      </c>
      <c r="B74" s="196" t="s">
        <v>108</v>
      </c>
      <c r="C74" s="113">
        <v>2609.0100000000002</v>
      </c>
      <c r="D74" s="113"/>
      <c r="E74" s="100">
        <f t="shared" si="1"/>
        <v>501847.09000000008</v>
      </c>
      <c r="F74" s="173"/>
      <c r="G74" s="174"/>
      <c r="H74" s="175"/>
      <c r="I74" s="172"/>
      <c r="J74" s="163"/>
    </row>
    <row r="75" spans="1:10" x14ac:dyDescent="0.25">
      <c r="A75" s="111">
        <v>45006</v>
      </c>
      <c r="B75" s="196" t="s">
        <v>109</v>
      </c>
      <c r="C75" s="113">
        <v>2509.14</v>
      </c>
      <c r="D75" s="113"/>
      <c r="E75" s="112">
        <f t="shared" si="1"/>
        <v>499337.95000000007</v>
      </c>
      <c r="F75" s="173"/>
      <c r="G75" s="174"/>
      <c r="H75" s="175"/>
      <c r="I75" s="172"/>
      <c r="J75" s="163"/>
    </row>
    <row r="76" spans="1:10" x14ac:dyDescent="0.25">
      <c r="A76" s="111">
        <v>45006</v>
      </c>
      <c r="B76" s="196" t="s">
        <v>251</v>
      </c>
      <c r="C76" s="113">
        <v>41946.52</v>
      </c>
      <c r="D76" s="113"/>
      <c r="E76" s="100">
        <f t="shared" si="1"/>
        <v>457391.43000000005</v>
      </c>
      <c r="F76" s="173"/>
      <c r="G76" s="174"/>
      <c r="H76" s="175"/>
      <c r="I76" s="172"/>
      <c r="J76" s="163"/>
    </row>
    <row r="77" spans="1:10" x14ac:dyDescent="0.25">
      <c r="A77" s="111">
        <v>45006</v>
      </c>
      <c r="B77" s="102" t="s">
        <v>252</v>
      </c>
      <c r="C77" s="113">
        <v>1020.8</v>
      </c>
      <c r="D77" s="113"/>
      <c r="E77" s="112">
        <f t="shared" si="1"/>
        <v>456370.63000000006</v>
      </c>
      <c r="F77" s="173"/>
      <c r="G77" s="174"/>
      <c r="H77" s="175"/>
      <c r="I77" s="172"/>
      <c r="J77" s="163"/>
    </row>
    <row r="78" spans="1:10" x14ac:dyDescent="0.25">
      <c r="A78" s="111">
        <v>45006</v>
      </c>
      <c r="B78" s="102" t="s">
        <v>253</v>
      </c>
      <c r="C78" s="113">
        <v>6453.74</v>
      </c>
      <c r="D78" s="113"/>
      <c r="E78" s="100">
        <f t="shared" si="1"/>
        <v>449916.89000000007</v>
      </c>
      <c r="F78" s="173"/>
      <c r="G78" s="174"/>
      <c r="H78" s="175"/>
      <c r="I78" s="172"/>
      <c r="J78" s="163"/>
    </row>
    <row r="79" spans="1:10" x14ac:dyDescent="0.25">
      <c r="A79" s="111">
        <v>45007</v>
      </c>
      <c r="B79" s="102" t="s">
        <v>254</v>
      </c>
      <c r="C79" s="113">
        <v>25000</v>
      </c>
      <c r="D79" s="113"/>
      <c r="E79" s="112">
        <f t="shared" si="1"/>
        <v>424916.89000000007</v>
      </c>
      <c r="F79" s="173"/>
      <c r="G79" s="174"/>
      <c r="H79" s="175"/>
      <c r="I79" s="172"/>
      <c r="J79" s="163"/>
    </row>
    <row r="80" spans="1:10" x14ac:dyDescent="0.25">
      <c r="A80" s="111">
        <v>45007</v>
      </c>
      <c r="B80" s="185" t="s">
        <v>255</v>
      </c>
      <c r="C80" s="113">
        <v>4176.8900000000003</v>
      </c>
      <c r="D80" s="113"/>
      <c r="E80" s="100">
        <f t="shared" si="1"/>
        <v>420740.00000000006</v>
      </c>
      <c r="F80" s="173"/>
      <c r="G80" s="174"/>
      <c r="H80" s="175"/>
      <c r="I80" s="172"/>
      <c r="J80" s="163"/>
    </row>
    <row r="81" spans="1:10" x14ac:dyDescent="0.25">
      <c r="A81" s="111">
        <v>45007</v>
      </c>
      <c r="B81" s="102" t="s">
        <v>204</v>
      </c>
      <c r="C81" s="113">
        <v>0</v>
      </c>
      <c r="D81" s="223">
        <v>4060</v>
      </c>
      <c r="E81" s="112">
        <f t="shared" si="1"/>
        <v>424800.00000000006</v>
      </c>
      <c r="F81" s="173">
        <v>109</v>
      </c>
      <c r="G81" s="174">
        <v>45007</v>
      </c>
      <c r="H81" s="175">
        <v>2473</v>
      </c>
      <c r="I81" s="172" t="s">
        <v>233</v>
      </c>
      <c r="J81" s="163" t="s">
        <v>159</v>
      </c>
    </row>
    <row r="82" spans="1:10" ht="30" x14ac:dyDescent="0.25">
      <c r="A82" s="111">
        <v>45007</v>
      </c>
      <c r="B82" s="102" t="s">
        <v>205</v>
      </c>
      <c r="C82" s="113">
        <v>0</v>
      </c>
      <c r="D82" s="223">
        <v>45240</v>
      </c>
      <c r="E82" s="100">
        <f t="shared" si="1"/>
        <v>470040.00000000006</v>
      </c>
      <c r="F82" s="173">
        <v>299</v>
      </c>
      <c r="G82" s="174">
        <v>45007</v>
      </c>
      <c r="H82" s="175">
        <v>2474</v>
      </c>
      <c r="I82" s="230" t="s">
        <v>230</v>
      </c>
      <c r="J82" s="226" t="s">
        <v>148</v>
      </c>
    </row>
    <row r="83" spans="1:10" x14ac:dyDescent="0.25">
      <c r="A83" s="111">
        <v>45007</v>
      </c>
      <c r="B83" s="102" t="s">
        <v>206</v>
      </c>
      <c r="C83" s="113">
        <v>160931.25</v>
      </c>
      <c r="D83" s="113"/>
      <c r="E83" s="112">
        <f t="shared" si="1"/>
        <v>309108.75000000006</v>
      </c>
      <c r="F83" s="173"/>
      <c r="G83" s="174"/>
      <c r="H83" s="175"/>
      <c r="I83" s="172"/>
      <c r="J83" s="163"/>
    </row>
    <row r="84" spans="1:10" ht="30" x14ac:dyDescent="0.25">
      <c r="A84" s="111">
        <v>45007</v>
      </c>
      <c r="B84" s="102" t="s">
        <v>256</v>
      </c>
      <c r="C84" s="113">
        <v>0</v>
      </c>
      <c r="D84" s="113">
        <v>30000</v>
      </c>
      <c r="E84" s="100">
        <f t="shared" si="1"/>
        <v>339108.75000000006</v>
      </c>
      <c r="F84" s="173"/>
      <c r="G84" s="174"/>
      <c r="H84" s="175"/>
      <c r="I84" s="172"/>
      <c r="J84" s="163"/>
    </row>
    <row r="85" spans="1:10" ht="30" x14ac:dyDescent="0.25">
      <c r="A85" s="111">
        <v>45009</v>
      </c>
      <c r="B85" s="102" t="s">
        <v>207</v>
      </c>
      <c r="C85" s="113">
        <v>0</v>
      </c>
      <c r="D85" s="223">
        <v>3471.3</v>
      </c>
      <c r="E85" s="112">
        <f t="shared" si="1"/>
        <v>342580.05000000005</v>
      </c>
      <c r="F85" s="173">
        <v>103</v>
      </c>
      <c r="G85" s="174">
        <v>45009</v>
      </c>
      <c r="H85" s="175">
        <v>2475</v>
      </c>
      <c r="I85" s="238" t="s">
        <v>234</v>
      </c>
      <c r="J85" s="232" t="s">
        <v>160</v>
      </c>
    </row>
    <row r="86" spans="1:10" x14ac:dyDescent="0.25">
      <c r="A86" s="111">
        <v>45009</v>
      </c>
      <c r="B86" s="102" t="s">
        <v>257</v>
      </c>
      <c r="C86" s="113">
        <v>5187</v>
      </c>
      <c r="D86" s="113"/>
      <c r="E86" s="100">
        <f t="shared" si="1"/>
        <v>337393.05000000005</v>
      </c>
      <c r="F86" s="173"/>
      <c r="G86" s="174"/>
      <c r="H86" s="175"/>
      <c r="I86" s="172"/>
      <c r="J86" s="163"/>
    </row>
    <row r="87" spans="1:10" x14ac:dyDescent="0.25">
      <c r="A87" s="111">
        <v>45009</v>
      </c>
      <c r="B87" s="102" t="s">
        <v>54</v>
      </c>
      <c r="C87" s="113">
        <v>5362.01</v>
      </c>
      <c r="D87" s="113"/>
      <c r="E87" s="112">
        <f t="shared" si="1"/>
        <v>332031.04000000004</v>
      </c>
      <c r="F87" s="173"/>
      <c r="G87" s="174"/>
      <c r="H87" s="175"/>
      <c r="I87" s="172"/>
      <c r="J87" s="163"/>
    </row>
    <row r="88" spans="1:10" x14ac:dyDescent="0.25">
      <c r="A88" s="111">
        <v>45009</v>
      </c>
      <c r="B88" s="102" t="s">
        <v>258</v>
      </c>
      <c r="C88" s="113">
        <v>1487.5</v>
      </c>
      <c r="D88" s="113"/>
      <c r="E88" s="100">
        <f t="shared" si="1"/>
        <v>330543.54000000004</v>
      </c>
      <c r="F88" s="173"/>
      <c r="G88" s="174"/>
      <c r="H88" s="175"/>
      <c r="I88" s="172"/>
      <c r="J88" s="163"/>
    </row>
    <row r="89" spans="1:10" x14ac:dyDescent="0.25">
      <c r="A89" s="111">
        <v>45009</v>
      </c>
      <c r="B89" s="102" t="s">
        <v>208</v>
      </c>
      <c r="C89" s="113">
        <v>0</v>
      </c>
      <c r="D89" s="223">
        <v>38976</v>
      </c>
      <c r="E89" s="112">
        <f t="shared" si="1"/>
        <v>369519.54000000004</v>
      </c>
      <c r="F89" s="173">
        <v>64</v>
      </c>
      <c r="G89" s="174">
        <v>45009</v>
      </c>
      <c r="H89" s="175">
        <v>2476</v>
      </c>
      <c r="I89" s="230" t="s">
        <v>235</v>
      </c>
      <c r="J89" s="239" t="s">
        <v>161</v>
      </c>
    </row>
    <row r="90" spans="1:10" x14ac:dyDescent="0.25">
      <c r="A90" s="111">
        <v>45009</v>
      </c>
      <c r="B90" s="102" t="s">
        <v>85</v>
      </c>
      <c r="C90" s="113">
        <v>86241.41</v>
      </c>
      <c r="D90" s="113"/>
      <c r="E90" s="100">
        <f t="shared" si="1"/>
        <v>283278.13</v>
      </c>
      <c r="F90" s="173"/>
      <c r="G90" s="174"/>
      <c r="H90" s="175"/>
      <c r="I90" s="172"/>
      <c r="J90" s="163"/>
    </row>
    <row r="91" spans="1:10" x14ac:dyDescent="0.25">
      <c r="A91" s="111">
        <v>45009</v>
      </c>
      <c r="B91" s="102" t="s">
        <v>259</v>
      </c>
      <c r="C91" s="113">
        <v>35948</v>
      </c>
      <c r="D91" s="113"/>
      <c r="E91" s="112">
        <f t="shared" si="1"/>
        <v>247330.13</v>
      </c>
      <c r="F91" s="173"/>
      <c r="G91" s="174"/>
      <c r="H91" s="175"/>
      <c r="I91" s="172"/>
      <c r="J91" s="163"/>
    </row>
    <row r="92" spans="1:10" x14ac:dyDescent="0.25">
      <c r="A92" s="111">
        <v>45009</v>
      </c>
      <c r="B92" s="102" t="s">
        <v>260</v>
      </c>
      <c r="C92" s="113">
        <v>27097.599999999999</v>
      </c>
      <c r="D92" s="113"/>
      <c r="E92" s="100">
        <f t="shared" si="1"/>
        <v>220232.53</v>
      </c>
      <c r="F92" s="173"/>
      <c r="G92" s="174"/>
      <c r="H92" s="175"/>
      <c r="I92" s="172"/>
      <c r="J92" s="163"/>
    </row>
    <row r="93" spans="1:10" x14ac:dyDescent="0.25">
      <c r="A93" s="111">
        <v>45009</v>
      </c>
      <c r="B93" s="102" t="s">
        <v>261</v>
      </c>
      <c r="C93" s="113">
        <v>87870</v>
      </c>
      <c r="D93" s="113"/>
      <c r="E93" s="112">
        <f t="shared" si="1"/>
        <v>132362.53</v>
      </c>
      <c r="F93" s="173"/>
      <c r="G93" s="174"/>
      <c r="H93" s="175"/>
      <c r="I93" s="172"/>
      <c r="J93" s="163"/>
    </row>
    <row r="94" spans="1:10" x14ac:dyDescent="0.25">
      <c r="A94" s="111">
        <v>45009</v>
      </c>
      <c r="B94" s="102" t="s">
        <v>209</v>
      </c>
      <c r="C94" s="113">
        <v>0</v>
      </c>
      <c r="D94" s="223">
        <v>65888</v>
      </c>
      <c r="E94" s="100">
        <f t="shared" si="1"/>
        <v>198250.53</v>
      </c>
      <c r="F94" s="173">
        <v>88</v>
      </c>
      <c r="G94" s="174">
        <v>45009</v>
      </c>
      <c r="H94" s="175">
        <v>2477</v>
      </c>
      <c r="I94" s="230" t="s">
        <v>236</v>
      </c>
      <c r="J94" s="226" t="s">
        <v>161</v>
      </c>
    </row>
    <row r="95" spans="1:10" x14ac:dyDescent="0.25">
      <c r="A95" s="111">
        <v>45009</v>
      </c>
      <c r="B95" s="102" t="s">
        <v>210</v>
      </c>
      <c r="C95" s="113">
        <v>0</v>
      </c>
      <c r="D95" s="223">
        <v>6960</v>
      </c>
      <c r="E95" s="112">
        <f t="shared" si="1"/>
        <v>205210.53</v>
      </c>
      <c r="F95" s="173">
        <v>222</v>
      </c>
      <c r="G95" s="174">
        <v>45009</v>
      </c>
      <c r="H95" s="175">
        <v>2478</v>
      </c>
      <c r="I95" s="230" t="s">
        <v>231</v>
      </c>
      <c r="J95" s="226" t="s">
        <v>148</v>
      </c>
    </row>
    <row r="96" spans="1:10" x14ac:dyDescent="0.25">
      <c r="A96" s="111">
        <v>45010</v>
      </c>
      <c r="B96" s="102" t="s">
        <v>211</v>
      </c>
      <c r="C96" s="113">
        <v>1072.29</v>
      </c>
      <c r="D96" s="113"/>
      <c r="E96" s="100">
        <f t="shared" si="1"/>
        <v>204138.23999999999</v>
      </c>
      <c r="F96" s="173"/>
      <c r="G96" s="174"/>
      <c r="H96" s="175"/>
      <c r="I96" s="172"/>
      <c r="J96" s="163"/>
    </row>
    <row r="97" spans="1:10" x14ac:dyDescent="0.25">
      <c r="A97" s="111">
        <v>45010</v>
      </c>
      <c r="B97" s="102" t="s">
        <v>212</v>
      </c>
      <c r="C97" s="113">
        <v>0</v>
      </c>
      <c r="D97" s="223">
        <v>6612</v>
      </c>
      <c r="E97" s="112">
        <f t="shared" si="1"/>
        <v>210750.24</v>
      </c>
      <c r="F97" s="173">
        <v>354</v>
      </c>
      <c r="G97" s="174">
        <v>45010</v>
      </c>
      <c r="H97" s="175">
        <v>2479</v>
      </c>
      <c r="I97" s="230" t="s">
        <v>232</v>
      </c>
      <c r="J97" s="226" t="s">
        <v>148</v>
      </c>
    </row>
    <row r="98" spans="1:10" x14ac:dyDescent="0.25">
      <c r="A98" s="111">
        <v>45011</v>
      </c>
      <c r="B98" s="102" t="s">
        <v>213</v>
      </c>
      <c r="C98" s="113">
        <v>6000</v>
      </c>
      <c r="D98" s="113"/>
      <c r="E98" s="100">
        <f t="shared" ref="E98:E153" si="2">E97-C98+D98</f>
        <v>204750.24</v>
      </c>
      <c r="F98" s="173"/>
      <c r="G98" s="174"/>
      <c r="H98" s="175"/>
      <c r="I98" s="172"/>
      <c r="J98" s="163"/>
    </row>
    <row r="99" spans="1:10" x14ac:dyDescent="0.25">
      <c r="A99" s="111">
        <v>45011</v>
      </c>
      <c r="B99" s="102" t="s">
        <v>262</v>
      </c>
      <c r="C99" s="113">
        <v>322.5</v>
      </c>
      <c r="D99" s="113"/>
      <c r="E99" s="112">
        <f t="shared" si="2"/>
        <v>204427.74</v>
      </c>
      <c r="F99" s="173"/>
      <c r="G99" s="174"/>
      <c r="H99" s="175"/>
      <c r="I99" s="172"/>
      <c r="J99" s="163"/>
    </row>
    <row r="100" spans="1:10" x14ac:dyDescent="0.25">
      <c r="A100" s="111">
        <v>45012</v>
      </c>
      <c r="B100" s="102" t="s">
        <v>263</v>
      </c>
      <c r="C100" s="113">
        <v>3058.69</v>
      </c>
      <c r="D100" s="113"/>
      <c r="E100" s="100">
        <f t="shared" si="2"/>
        <v>201369.05</v>
      </c>
      <c r="F100" s="173"/>
      <c r="G100" s="174"/>
      <c r="H100" s="175"/>
      <c r="I100" s="172"/>
      <c r="J100" s="163"/>
    </row>
    <row r="101" spans="1:10" x14ac:dyDescent="0.25">
      <c r="A101" s="111">
        <v>45012</v>
      </c>
      <c r="B101" s="102" t="s">
        <v>214</v>
      </c>
      <c r="C101" s="113">
        <v>0</v>
      </c>
      <c r="D101" s="223">
        <v>46980</v>
      </c>
      <c r="E101" s="112">
        <f t="shared" si="2"/>
        <v>248349.05</v>
      </c>
      <c r="F101" s="173">
        <v>139</v>
      </c>
      <c r="G101" s="174">
        <v>45012</v>
      </c>
      <c r="H101" s="175">
        <v>2480</v>
      </c>
      <c r="I101" s="238" t="s">
        <v>237</v>
      </c>
      <c r="J101" s="232" t="s">
        <v>160</v>
      </c>
    </row>
    <row r="102" spans="1:10" x14ac:dyDescent="0.25">
      <c r="A102" s="111">
        <v>45012</v>
      </c>
      <c r="B102" s="102" t="s">
        <v>264</v>
      </c>
      <c r="C102" s="113">
        <v>58000</v>
      </c>
      <c r="D102" s="113">
        <v>0</v>
      </c>
      <c r="E102" s="100">
        <f t="shared" si="2"/>
        <v>190349.05</v>
      </c>
      <c r="F102" s="173"/>
      <c r="G102" s="174"/>
      <c r="H102" s="175"/>
      <c r="I102" s="172"/>
      <c r="J102" s="163"/>
    </row>
    <row r="103" spans="1:10" x14ac:dyDescent="0.25">
      <c r="A103" s="111">
        <v>45012</v>
      </c>
      <c r="B103" s="102" t="s">
        <v>215</v>
      </c>
      <c r="C103" s="113">
        <v>0</v>
      </c>
      <c r="D103" s="223">
        <v>52316</v>
      </c>
      <c r="E103" s="112">
        <f t="shared" si="2"/>
        <v>242665.05</v>
      </c>
      <c r="F103" s="173">
        <v>281</v>
      </c>
      <c r="G103" s="174">
        <v>45012</v>
      </c>
      <c r="H103" s="175">
        <v>2481</v>
      </c>
      <c r="I103" s="230" t="s">
        <v>238</v>
      </c>
      <c r="J103" s="226" t="s">
        <v>148</v>
      </c>
    </row>
    <row r="104" spans="1:10" s="117" customFormat="1" x14ac:dyDescent="0.25">
      <c r="A104" s="111">
        <v>45012</v>
      </c>
      <c r="B104" s="102" t="s">
        <v>265</v>
      </c>
      <c r="C104" s="113">
        <v>17481.2</v>
      </c>
      <c r="D104" s="113">
        <v>0</v>
      </c>
      <c r="E104" s="100">
        <f t="shared" si="2"/>
        <v>225183.84999999998</v>
      </c>
      <c r="F104" s="173"/>
      <c r="G104" s="174"/>
      <c r="H104" s="175"/>
      <c r="I104" s="172"/>
      <c r="J104" s="163"/>
    </row>
    <row r="105" spans="1:10" s="117" customFormat="1" x14ac:dyDescent="0.25">
      <c r="A105" s="111">
        <v>45013</v>
      </c>
      <c r="B105" s="102" t="s">
        <v>266</v>
      </c>
      <c r="C105" s="113">
        <v>7395</v>
      </c>
      <c r="D105" s="113"/>
      <c r="E105" s="112">
        <f t="shared" si="2"/>
        <v>217788.84999999998</v>
      </c>
      <c r="F105" s="173"/>
      <c r="G105" s="174"/>
      <c r="H105" s="175"/>
      <c r="I105" s="172"/>
      <c r="J105" s="163"/>
    </row>
    <row r="106" spans="1:10" s="117" customFormat="1" x14ac:dyDescent="0.25">
      <c r="A106" s="111">
        <v>45014</v>
      </c>
      <c r="B106" s="102" t="s">
        <v>267</v>
      </c>
      <c r="C106" s="113">
        <v>1000</v>
      </c>
      <c r="D106" s="113"/>
      <c r="E106" s="100">
        <f t="shared" si="2"/>
        <v>216788.84999999998</v>
      </c>
      <c r="F106" s="173"/>
      <c r="G106" s="174"/>
      <c r="H106" s="175"/>
      <c r="I106" s="172"/>
      <c r="J106" s="163"/>
    </row>
    <row r="107" spans="1:10" s="117" customFormat="1" x14ac:dyDescent="0.25">
      <c r="A107" s="111">
        <v>45014</v>
      </c>
      <c r="B107" s="102" t="s">
        <v>268</v>
      </c>
      <c r="C107" s="113">
        <v>460</v>
      </c>
      <c r="D107" s="113"/>
      <c r="E107" s="112">
        <f t="shared" si="2"/>
        <v>216328.84999999998</v>
      </c>
      <c r="F107" s="173"/>
      <c r="G107" s="173"/>
      <c r="H107" s="173"/>
      <c r="I107" s="173"/>
      <c r="J107" s="173"/>
    </row>
    <row r="108" spans="1:10" s="117" customFormat="1" x14ac:dyDescent="0.25">
      <c r="A108" s="111">
        <v>45014</v>
      </c>
      <c r="B108" s="102" t="s">
        <v>269</v>
      </c>
      <c r="C108" s="113">
        <v>423.17</v>
      </c>
      <c r="D108" s="113"/>
      <c r="E108" s="100">
        <f t="shared" si="2"/>
        <v>215905.67999999996</v>
      </c>
      <c r="F108" s="173"/>
      <c r="G108" s="174"/>
      <c r="H108" s="175"/>
      <c r="I108" s="172"/>
      <c r="J108" s="163"/>
    </row>
    <row r="109" spans="1:10" s="117" customFormat="1" x14ac:dyDescent="0.25">
      <c r="A109" s="111">
        <v>45014</v>
      </c>
      <c r="B109" s="102" t="s">
        <v>270</v>
      </c>
      <c r="C109" s="113">
        <v>267.95999999999998</v>
      </c>
      <c r="D109" s="113"/>
      <c r="E109" s="112">
        <f t="shared" si="2"/>
        <v>215637.71999999997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45014</v>
      </c>
      <c r="B110" s="102" t="s">
        <v>68</v>
      </c>
      <c r="C110" s="113">
        <v>30998.87</v>
      </c>
      <c r="D110" s="113"/>
      <c r="E110" s="100">
        <f t="shared" si="2"/>
        <v>184638.84999999998</v>
      </c>
      <c r="F110" s="173"/>
      <c r="G110" s="174"/>
      <c r="H110" s="175"/>
      <c r="I110" s="172"/>
      <c r="J110" s="163"/>
    </row>
    <row r="111" spans="1:10" s="117" customFormat="1" x14ac:dyDescent="0.25">
      <c r="A111" s="111">
        <v>45014</v>
      </c>
      <c r="B111" s="102" t="s">
        <v>271</v>
      </c>
      <c r="C111" s="113">
        <v>45000</v>
      </c>
      <c r="D111" s="113"/>
      <c r="E111" s="112">
        <f t="shared" si="2"/>
        <v>139638.84999999998</v>
      </c>
      <c r="F111" s="173"/>
      <c r="G111" s="174"/>
      <c r="H111" s="175"/>
      <c r="I111" s="172"/>
      <c r="J111" s="163"/>
    </row>
    <row r="112" spans="1:10" s="117" customFormat="1" x14ac:dyDescent="0.25">
      <c r="A112" s="111">
        <v>45015</v>
      </c>
      <c r="B112" s="102" t="s">
        <v>80</v>
      </c>
      <c r="C112" s="113">
        <v>232</v>
      </c>
      <c r="D112" s="113"/>
      <c r="E112" s="100">
        <f t="shared" si="2"/>
        <v>139406.84999999998</v>
      </c>
      <c r="F112" s="173"/>
      <c r="G112" s="174"/>
      <c r="H112" s="175"/>
      <c r="I112" s="172"/>
      <c r="J112" s="163"/>
    </row>
    <row r="113" spans="1:10" s="117" customFormat="1" x14ac:dyDescent="0.25">
      <c r="A113" s="111">
        <v>45015</v>
      </c>
      <c r="B113" s="102" t="s">
        <v>272</v>
      </c>
      <c r="C113" s="113">
        <v>117</v>
      </c>
      <c r="D113" s="113"/>
      <c r="E113" s="112">
        <f t="shared" si="2"/>
        <v>139289.84999999998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45015</v>
      </c>
      <c r="B114" s="102" t="s">
        <v>109</v>
      </c>
      <c r="C114" s="113">
        <v>1260.1099999999999</v>
      </c>
      <c r="D114" s="113"/>
      <c r="E114" s="100">
        <f t="shared" si="2"/>
        <v>138029.74</v>
      </c>
      <c r="F114" s="173"/>
      <c r="G114" s="174"/>
      <c r="H114" s="175"/>
      <c r="I114" s="172"/>
      <c r="J114" s="163"/>
    </row>
    <row r="115" spans="1:10" s="117" customFormat="1" x14ac:dyDescent="0.25">
      <c r="A115" s="111">
        <v>45015</v>
      </c>
      <c r="B115" s="102" t="s">
        <v>273</v>
      </c>
      <c r="C115" s="113">
        <v>899</v>
      </c>
      <c r="D115" s="113"/>
      <c r="E115" s="112">
        <f t="shared" si="2"/>
        <v>137130.74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45015</v>
      </c>
      <c r="B116" s="102" t="s">
        <v>239</v>
      </c>
      <c r="C116" s="113">
        <v>0</v>
      </c>
      <c r="D116" s="223">
        <v>11136</v>
      </c>
      <c r="E116" s="100">
        <f t="shared" si="2"/>
        <v>148266.74</v>
      </c>
      <c r="F116" s="173">
        <v>6</v>
      </c>
      <c r="G116" s="174">
        <v>45015</v>
      </c>
      <c r="H116" s="175">
        <v>2482</v>
      </c>
      <c r="I116" s="230" t="s">
        <v>350</v>
      </c>
      <c r="J116" s="226" t="s">
        <v>161</v>
      </c>
    </row>
    <row r="117" spans="1:10" s="117" customFormat="1" x14ac:dyDescent="0.25">
      <c r="A117" s="111">
        <v>45015</v>
      </c>
      <c r="B117" s="102" t="s">
        <v>274</v>
      </c>
      <c r="C117" s="113">
        <v>0</v>
      </c>
      <c r="D117" s="113">
        <v>180000</v>
      </c>
      <c r="E117" s="112">
        <f t="shared" si="2"/>
        <v>328266.74</v>
      </c>
      <c r="F117" s="173"/>
      <c r="G117" s="174"/>
      <c r="H117" s="175"/>
      <c r="I117" s="172"/>
      <c r="J117" s="163"/>
    </row>
    <row r="118" spans="1:10" s="117" customFormat="1" ht="30" x14ac:dyDescent="0.25">
      <c r="A118" s="111">
        <v>45015</v>
      </c>
      <c r="B118" s="102" t="s">
        <v>275</v>
      </c>
      <c r="C118" s="113">
        <v>0</v>
      </c>
      <c r="D118" s="113">
        <v>41000</v>
      </c>
      <c r="E118" s="100">
        <f t="shared" si="2"/>
        <v>369266.74</v>
      </c>
      <c r="F118" s="173"/>
      <c r="G118" s="174"/>
      <c r="H118" s="175"/>
      <c r="I118" s="172"/>
      <c r="J118" s="163"/>
    </row>
    <row r="119" spans="1:10" ht="30" x14ac:dyDescent="0.25">
      <c r="A119" s="111">
        <v>45015</v>
      </c>
      <c r="B119" s="102" t="s">
        <v>241</v>
      </c>
      <c r="C119" s="113">
        <v>0</v>
      </c>
      <c r="D119" s="223">
        <v>152888</v>
      </c>
      <c r="E119" s="112">
        <f t="shared" si="2"/>
        <v>522154.74</v>
      </c>
      <c r="F119" s="173">
        <v>333</v>
      </c>
      <c r="G119" s="174">
        <v>45015</v>
      </c>
      <c r="H119" s="175" t="s">
        <v>165</v>
      </c>
      <c r="I119" s="238" t="s">
        <v>240</v>
      </c>
      <c r="J119" s="232" t="s">
        <v>163</v>
      </c>
    </row>
    <row r="120" spans="1:10" s="117" customFormat="1" x14ac:dyDescent="0.25">
      <c r="A120" s="111">
        <v>45015</v>
      </c>
      <c r="B120" s="102" t="s">
        <v>137</v>
      </c>
      <c r="C120" s="113">
        <v>210000</v>
      </c>
      <c r="D120" s="113"/>
      <c r="E120" s="100">
        <f t="shared" si="2"/>
        <v>312154.74</v>
      </c>
      <c r="F120" s="173"/>
      <c r="G120" s="174"/>
      <c r="H120" s="175"/>
      <c r="I120" s="172"/>
      <c r="J120" s="163"/>
    </row>
    <row r="121" spans="1:10" s="117" customFormat="1" ht="30" x14ac:dyDescent="0.25">
      <c r="A121" s="111">
        <v>45015</v>
      </c>
      <c r="B121" s="102" t="s">
        <v>276</v>
      </c>
      <c r="C121" s="113">
        <v>0</v>
      </c>
      <c r="D121" s="113">
        <v>36000</v>
      </c>
      <c r="E121" s="112">
        <f t="shared" si="2"/>
        <v>348154.74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45015</v>
      </c>
      <c r="B122" s="102" t="s">
        <v>277</v>
      </c>
      <c r="C122" s="113">
        <v>6700</v>
      </c>
      <c r="D122" s="113"/>
      <c r="E122" s="100">
        <f t="shared" si="2"/>
        <v>341454.74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45015</v>
      </c>
      <c r="B123" s="102" t="s">
        <v>278</v>
      </c>
      <c r="C123" s="113">
        <v>17871.25</v>
      </c>
      <c r="D123" s="113"/>
      <c r="E123" s="112">
        <f t="shared" si="2"/>
        <v>323583.49</v>
      </c>
      <c r="F123" s="173"/>
      <c r="G123" s="174"/>
      <c r="H123" s="175"/>
      <c r="I123" s="172"/>
      <c r="J123" s="163"/>
    </row>
    <row r="124" spans="1:10" s="117" customFormat="1" x14ac:dyDescent="0.25">
      <c r="A124" s="111">
        <v>45016</v>
      </c>
      <c r="B124" s="102" t="s">
        <v>279</v>
      </c>
      <c r="C124" s="113">
        <v>916.4</v>
      </c>
      <c r="D124" s="113"/>
      <c r="E124" s="100">
        <f t="shared" si="2"/>
        <v>322667.08999999997</v>
      </c>
      <c r="F124" s="173"/>
      <c r="G124" s="174"/>
      <c r="H124" s="175"/>
      <c r="I124" s="172"/>
      <c r="J124" s="163"/>
    </row>
    <row r="125" spans="1:10" s="117" customFormat="1" x14ac:dyDescent="0.25">
      <c r="A125" s="111">
        <v>45016</v>
      </c>
      <c r="B125" s="102" t="s">
        <v>273</v>
      </c>
      <c r="C125" s="113">
        <v>899</v>
      </c>
      <c r="D125" s="113"/>
      <c r="E125" s="112">
        <f t="shared" si="2"/>
        <v>321768.08999999997</v>
      </c>
      <c r="F125" s="173"/>
      <c r="G125" s="174"/>
      <c r="H125" s="175"/>
      <c r="I125" s="172"/>
      <c r="J125" s="163"/>
    </row>
    <row r="126" spans="1:10" s="117" customFormat="1" x14ac:dyDescent="0.25">
      <c r="A126" s="111">
        <v>45016</v>
      </c>
      <c r="B126" s="102" t="s">
        <v>280</v>
      </c>
      <c r="C126" s="113">
        <v>0</v>
      </c>
      <c r="D126" s="223">
        <v>3471.3</v>
      </c>
      <c r="E126" s="100">
        <f t="shared" si="2"/>
        <v>325239.38999999996</v>
      </c>
      <c r="F126" s="173">
        <v>103</v>
      </c>
      <c r="G126" s="174">
        <v>45016</v>
      </c>
      <c r="H126" s="175">
        <v>2494</v>
      </c>
      <c r="I126" s="238" t="s">
        <v>295</v>
      </c>
      <c r="J126" s="232" t="s">
        <v>160</v>
      </c>
    </row>
    <row r="127" spans="1:10" s="117" customFormat="1" x14ac:dyDescent="0.25">
      <c r="A127" s="111">
        <v>45016</v>
      </c>
      <c r="B127" s="102" t="s">
        <v>281</v>
      </c>
      <c r="C127" s="113">
        <v>26848.12</v>
      </c>
      <c r="D127" s="113"/>
      <c r="E127" s="112">
        <f t="shared" si="2"/>
        <v>298391.26999999996</v>
      </c>
      <c r="F127" s="173"/>
      <c r="G127" s="174"/>
      <c r="H127" s="175"/>
      <c r="I127" s="172"/>
      <c r="J127" s="163"/>
    </row>
    <row r="128" spans="1:10" s="117" customFormat="1" x14ac:dyDescent="0.25">
      <c r="A128" s="111">
        <v>45016</v>
      </c>
      <c r="B128" s="102" t="s">
        <v>282</v>
      </c>
      <c r="C128" s="113">
        <v>0</v>
      </c>
      <c r="D128" s="113">
        <v>278000</v>
      </c>
      <c r="E128" s="100">
        <f t="shared" si="2"/>
        <v>576391.27</v>
      </c>
      <c r="F128" s="173"/>
      <c r="G128" s="174"/>
      <c r="H128" s="175"/>
      <c r="I128" s="172"/>
      <c r="J128" s="163"/>
    </row>
    <row r="129" spans="1:10" s="117" customFormat="1" x14ac:dyDescent="0.25">
      <c r="A129" s="111">
        <v>45016</v>
      </c>
      <c r="B129" s="102" t="s">
        <v>283</v>
      </c>
      <c r="C129" s="113">
        <v>20000</v>
      </c>
      <c r="D129" s="113"/>
      <c r="E129" s="112">
        <f t="shared" si="2"/>
        <v>556391.27</v>
      </c>
      <c r="F129" s="173"/>
      <c r="G129" s="174"/>
      <c r="H129" s="175"/>
      <c r="I129" s="172"/>
      <c r="J129" s="163"/>
    </row>
    <row r="130" spans="1:10" s="117" customFormat="1" x14ac:dyDescent="0.25">
      <c r="A130" s="111">
        <v>45016</v>
      </c>
      <c r="B130" s="102" t="s">
        <v>284</v>
      </c>
      <c r="C130" s="113">
        <v>38567.68</v>
      </c>
      <c r="D130" s="113"/>
      <c r="E130" s="100">
        <f t="shared" si="2"/>
        <v>517823.59</v>
      </c>
      <c r="F130" s="173"/>
      <c r="G130" s="174"/>
      <c r="H130" s="175"/>
      <c r="I130" s="172"/>
      <c r="J130" s="163"/>
    </row>
    <row r="131" spans="1:10" s="117" customFormat="1" x14ac:dyDescent="0.25">
      <c r="A131" s="111">
        <v>45016</v>
      </c>
      <c r="B131" s="102" t="s">
        <v>285</v>
      </c>
      <c r="C131" s="113">
        <v>696</v>
      </c>
      <c r="D131" s="113"/>
      <c r="E131" s="112">
        <f t="shared" si="2"/>
        <v>517127.59</v>
      </c>
      <c r="F131" s="173"/>
      <c r="G131" s="174"/>
      <c r="H131" s="175"/>
      <c r="I131" s="172"/>
      <c r="J131" s="163"/>
    </row>
    <row r="132" spans="1:10" s="117" customFormat="1" x14ac:dyDescent="0.25">
      <c r="A132" s="111">
        <v>45016</v>
      </c>
      <c r="B132" s="102" t="s">
        <v>286</v>
      </c>
      <c r="C132" s="113">
        <v>6264</v>
      </c>
      <c r="D132" s="113"/>
      <c r="E132" s="100">
        <f t="shared" si="2"/>
        <v>510863.59</v>
      </c>
      <c r="F132" s="173"/>
      <c r="G132" s="174"/>
      <c r="H132" s="175"/>
      <c r="I132" s="172"/>
      <c r="J132" s="163"/>
    </row>
    <row r="133" spans="1:10" s="117" customFormat="1" x14ac:dyDescent="0.25">
      <c r="A133" s="111">
        <v>45016</v>
      </c>
      <c r="B133" s="102" t="s">
        <v>287</v>
      </c>
      <c r="C133" s="113">
        <v>272318</v>
      </c>
      <c r="D133" s="113"/>
      <c r="E133" s="112">
        <f t="shared" si="2"/>
        <v>238545.59000000003</v>
      </c>
      <c r="F133" s="173"/>
      <c r="G133" s="174"/>
      <c r="H133" s="175"/>
      <c r="I133" s="172"/>
      <c r="J133" s="163"/>
    </row>
    <row r="134" spans="1:10" s="117" customFormat="1" x14ac:dyDescent="0.25">
      <c r="A134" s="111">
        <v>45016</v>
      </c>
      <c r="B134" s="102" t="s">
        <v>288</v>
      </c>
      <c r="C134" s="113">
        <v>1320</v>
      </c>
      <c r="D134" s="113"/>
      <c r="E134" s="100">
        <f t="shared" si="2"/>
        <v>237225.59000000003</v>
      </c>
      <c r="F134" s="173"/>
      <c r="G134" s="174"/>
      <c r="H134" s="175"/>
      <c r="I134" s="172"/>
      <c r="J134" s="163"/>
    </row>
    <row r="135" spans="1:10" s="117" customFormat="1" x14ac:dyDescent="0.25">
      <c r="A135" s="111">
        <v>45016</v>
      </c>
      <c r="B135" s="102" t="s">
        <v>289</v>
      </c>
      <c r="C135" s="113">
        <v>180000</v>
      </c>
      <c r="D135" s="113"/>
      <c r="E135" s="112">
        <f t="shared" si="2"/>
        <v>57225.590000000026</v>
      </c>
      <c r="F135" s="173"/>
      <c r="G135" s="174"/>
      <c r="H135" s="175"/>
      <c r="I135" s="172"/>
      <c r="J135" s="163"/>
    </row>
    <row r="136" spans="1:10" s="117" customFormat="1" x14ac:dyDescent="0.25">
      <c r="A136" s="111">
        <v>45016</v>
      </c>
      <c r="B136" s="102" t="s">
        <v>290</v>
      </c>
      <c r="C136" s="113">
        <v>28359.49</v>
      </c>
      <c r="D136" s="113"/>
      <c r="E136" s="100">
        <f t="shared" si="2"/>
        <v>28866.100000000024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45016</v>
      </c>
      <c r="B137" s="102" t="s">
        <v>291</v>
      </c>
      <c r="C137" s="113">
        <v>1972</v>
      </c>
      <c r="D137" s="113"/>
      <c r="E137" s="112">
        <f t="shared" si="2"/>
        <v>26894.100000000024</v>
      </c>
      <c r="F137" s="173"/>
      <c r="G137" s="174"/>
      <c r="H137" s="175"/>
      <c r="I137" s="172"/>
      <c r="J137" s="163"/>
    </row>
    <row r="138" spans="1:10" s="117" customFormat="1" x14ac:dyDescent="0.25">
      <c r="A138" s="111">
        <v>45016</v>
      </c>
      <c r="B138" s="185" t="s">
        <v>292</v>
      </c>
      <c r="C138" s="113">
        <v>5568</v>
      </c>
      <c r="D138" s="113"/>
      <c r="E138" s="100">
        <f t="shared" si="2"/>
        <v>21326.100000000024</v>
      </c>
      <c r="F138" s="173"/>
      <c r="G138" s="174"/>
      <c r="H138" s="175"/>
      <c r="I138" s="172"/>
      <c r="J138" s="163"/>
    </row>
    <row r="139" spans="1:10" s="117" customFormat="1" ht="30" x14ac:dyDescent="0.25">
      <c r="A139" s="111">
        <v>45016</v>
      </c>
      <c r="B139" s="102" t="s">
        <v>293</v>
      </c>
      <c r="C139" s="113">
        <v>0</v>
      </c>
      <c r="D139" s="113">
        <v>20000</v>
      </c>
      <c r="E139" s="112">
        <f t="shared" si="2"/>
        <v>41326.10000000002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45016</v>
      </c>
      <c r="B140" s="102" t="s">
        <v>294</v>
      </c>
      <c r="C140" s="113">
        <v>25000</v>
      </c>
      <c r="D140" s="113"/>
      <c r="E140" s="100">
        <f t="shared" si="2"/>
        <v>16326.10000000002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/>
      <c r="E141" s="112">
        <f t="shared" si="2"/>
        <v>16326.10000000002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/>
      <c r="E142" s="100">
        <f t="shared" si="2"/>
        <v>16326.10000000002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/>
      <c r="E143" s="112">
        <f t="shared" si="2"/>
        <v>16326.10000000002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/>
      <c r="E144" s="100">
        <f t="shared" si="2"/>
        <v>16326.10000000002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/>
      <c r="E145" s="112">
        <f t="shared" si="2"/>
        <v>16326.10000000002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/>
      <c r="E146" s="100">
        <f t="shared" si="2"/>
        <v>16326.10000000002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/>
      <c r="E147" s="112">
        <f t="shared" si="2"/>
        <v>16326.10000000002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/>
      <c r="E148" s="100">
        <f t="shared" si="2"/>
        <v>16326.10000000002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/>
      <c r="E149" s="112">
        <f t="shared" si="2"/>
        <v>16326.10000000002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/>
      <c r="E150" s="100">
        <f t="shared" si="2"/>
        <v>16326.10000000002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/>
      <c r="E151" s="112">
        <f t="shared" si="2"/>
        <v>16326.10000000002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/>
      <c r="E152" s="100">
        <f t="shared" si="2"/>
        <v>16326.10000000002</v>
      </c>
      <c r="F152" s="173"/>
      <c r="G152" s="174"/>
      <c r="H152" s="175"/>
      <c r="I152" s="195"/>
      <c r="J152" s="163"/>
    </row>
    <row r="153" spans="1:10" s="117" customFormat="1" x14ac:dyDescent="0.25">
      <c r="A153" s="111"/>
      <c r="B153" s="102"/>
      <c r="C153" s="113">
        <v>0</v>
      </c>
      <c r="D153" s="113"/>
      <c r="E153" s="112">
        <f t="shared" si="2"/>
        <v>16326.10000000002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/>
      <c r="E154" s="100">
        <f t="shared" ref="E154:E161" si="3">E153-C154+D154</f>
        <v>16326.10000000002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/>
      <c r="E155" s="112">
        <f t="shared" si="3"/>
        <v>16326.10000000002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/>
      <c r="E156" s="100">
        <f t="shared" si="3"/>
        <v>16326.10000000002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/>
      <c r="E157" s="112">
        <f t="shared" si="3"/>
        <v>16326.10000000002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/>
      <c r="E158" s="100">
        <f t="shared" si="3"/>
        <v>16326.10000000002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/>
      <c r="E159" s="112">
        <f t="shared" si="3"/>
        <v>16326.10000000002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87"/>
      <c r="C160" s="113">
        <v>0</v>
      </c>
      <c r="D160" s="113"/>
      <c r="E160" s="100">
        <f t="shared" si="3"/>
        <v>16326.10000000002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/>
      <c r="E161" s="112">
        <f t="shared" si="3"/>
        <v>16326.10000000002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/>
      <c r="E162" s="100">
        <f t="shared" ref="E162:E225" si="4">E161-C162+D162</f>
        <v>16326.10000000002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/>
      <c r="E163" s="112">
        <f t="shared" si="4"/>
        <v>16326.10000000002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/>
      <c r="E164" s="100">
        <f t="shared" si="4"/>
        <v>16326.10000000002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/>
      <c r="E165" s="112">
        <f t="shared" si="4"/>
        <v>16326.10000000002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85"/>
      <c r="C166" s="113">
        <v>0</v>
      </c>
      <c r="D166" s="113"/>
      <c r="E166" s="100">
        <f t="shared" si="4"/>
        <v>16326.10000000002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/>
      <c r="E167" s="112">
        <f t="shared" si="4"/>
        <v>16326.10000000002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/>
      <c r="E168" s="100">
        <f t="shared" si="4"/>
        <v>16326.10000000002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/>
      <c r="E169" s="112">
        <f t="shared" si="4"/>
        <v>16326.10000000002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/>
      <c r="E170" s="100">
        <f t="shared" si="4"/>
        <v>16326.10000000002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/>
      <c r="E171" s="112">
        <f t="shared" si="4"/>
        <v>16326.10000000002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/>
      <c r="E172" s="100">
        <f t="shared" si="4"/>
        <v>16326.10000000002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/>
      <c r="E173" s="112">
        <f t="shared" si="4"/>
        <v>16326.10000000002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/>
      <c r="E174" s="100">
        <f t="shared" si="4"/>
        <v>16326.10000000002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/>
      <c r="E175" s="112">
        <f t="shared" si="4"/>
        <v>16326.10000000002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/>
      <c r="E176" s="100">
        <f t="shared" si="4"/>
        <v>16326.10000000002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/>
      <c r="E177" s="112">
        <f t="shared" si="4"/>
        <v>16326.10000000002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/>
      <c r="E178" s="100">
        <f t="shared" si="4"/>
        <v>16326.10000000002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/>
      <c r="E179" s="112">
        <f t="shared" si="4"/>
        <v>16326.10000000002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/>
      <c r="E180" s="100">
        <f t="shared" si="4"/>
        <v>16326.10000000002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/>
      <c r="E181" s="112">
        <f t="shared" si="4"/>
        <v>16326.10000000002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/>
      <c r="E182" s="100">
        <f t="shared" si="4"/>
        <v>16326.10000000002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/>
      <c r="E183" s="112">
        <f t="shared" si="4"/>
        <v>16326.10000000002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/>
      <c r="E184" s="100">
        <f t="shared" si="4"/>
        <v>16326.10000000002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/>
      <c r="E185" s="112">
        <f t="shared" si="4"/>
        <v>16326.10000000002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/>
      <c r="E186" s="100">
        <f t="shared" si="4"/>
        <v>16326.10000000002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/>
      <c r="E187" s="112">
        <f t="shared" si="4"/>
        <v>16326.10000000002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/>
      <c r="E188" s="100">
        <f t="shared" si="4"/>
        <v>16326.10000000002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/>
      <c r="E189" s="112">
        <f t="shared" si="4"/>
        <v>16326.10000000002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/>
      <c r="E190" s="100">
        <f t="shared" si="4"/>
        <v>16326.10000000002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/>
      <c r="E191" s="112">
        <f t="shared" si="4"/>
        <v>16326.10000000002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/>
      <c r="E192" s="100">
        <f t="shared" si="4"/>
        <v>16326.10000000002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/>
      <c r="E193" s="112">
        <f t="shared" si="4"/>
        <v>16326.10000000002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/>
      <c r="E194" s="100">
        <f t="shared" si="4"/>
        <v>16326.10000000002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/>
      <c r="E195" s="112">
        <f t="shared" si="4"/>
        <v>16326.10000000002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/>
      <c r="E196" s="100">
        <f t="shared" si="4"/>
        <v>16326.10000000002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/>
      <c r="E197" s="112">
        <f t="shared" si="4"/>
        <v>16326.10000000002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/>
      <c r="E198" s="100">
        <f t="shared" si="4"/>
        <v>16326.10000000002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/>
      <c r="E199" s="112">
        <f t="shared" si="4"/>
        <v>16326.10000000002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/>
      <c r="E200" s="100">
        <f t="shared" si="4"/>
        <v>16326.10000000002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/>
      <c r="E201" s="112">
        <f t="shared" si="4"/>
        <v>16326.10000000002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/>
      <c r="E202" s="100">
        <f t="shared" si="4"/>
        <v>16326.10000000002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/>
      <c r="E203" s="112">
        <f t="shared" si="4"/>
        <v>16326.10000000002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/>
      <c r="E204" s="100">
        <f t="shared" si="4"/>
        <v>16326.10000000002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/>
      <c r="E205" s="112">
        <f t="shared" si="4"/>
        <v>16326.10000000002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/>
      <c r="E206" s="100">
        <f t="shared" si="4"/>
        <v>16326.10000000002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/>
      <c r="E207" s="112">
        <f t="shared" si="4"/>
        <v>16326.10000000002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/>
      <c r="E208" s="100">
        <f t="shared" si="4"/>
        <v>16326.10000000002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/>
      <c r="E209" s="112">
        <f t="shared" si="4"/>
        <v>16326.10000000002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/>
      <c r="E210" s="100">
        <f t="shared" si="4"/>
        <v>16326.10000000002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/>
      <c r="E211" s="112">
        <f t="shared" si="4"/>
        <v>16326.10000000002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/>
      <c r="E212" s="100">
        <f t="shared" si="4"/>
        <v>16326.10000000002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/>
      <c r="E213" s="112">
        <f t="shared" si="4"/>
        <v>16326.10000000002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/>
      <c r="E214" s="100">
        <f t="shared" si="4"/>
        <v>16326.10000000002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/>
      <c r="E215" s="112">
        <f t="shared" si="4"/>
        <v>16326.10000000002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4"/>
        <v>16326.10000000002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16326.10000000002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4"/>
        <v>16326.10000000002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16326.10000000002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16326.10000000002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16326.10000000002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16326.10000000002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4"/>
        <v>16326.10000000002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4"/>
        <v>16326.10000000002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16326.10000000002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5">E225-C226+D226</f>
        <v>16326.10000000002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16326.10000000002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5"/>
        <v>16326.10000000002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16326.10000000002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5"/>
        <v>16326.10000000002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16326.10000000002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5"/>
        <v>16326.10000000002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16326.10000000002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5"/>
        <v>16326.10000000002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16326.10000000002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5"/>
        <v>16326.10000000002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16326.10000000002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5"/>
        <v>16326.10000000002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16326.10000000002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5"/>
        <v>16326.10000000002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16326.10000000002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5"/>
        <v>16326.10000000002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16326.10000000002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5"/>
        <v>16326.10000000002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16326.10000000002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5"/>
        <v>16326.10000000002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16326.10000000002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5"/>
        <v>16326.10000000002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16326.10000000002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5"/>
        <v>16326.10000000002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16326.10000000002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5"/>
        <v>16326.10000000002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16326.10000000002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5"/>
        <v>16326.10000000002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16326.10000000002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5"/>
        <v>16326.10000000002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16326.10000000002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5"/>
        <v>16326.10000000002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16326.10000000002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5"/>
        <v>16326.10000000002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16326.10000000002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5"/>
        <v>16326.10000000002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16326.10000000002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5"/>
        <v>16326.10000000002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16326.10000000002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5"/>
        <v>16326.10000000002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16326.10000000002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5"/>
        <v>16326.10000000002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5"/>
        <v>16326.10000000002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5"/>
        <v>16326.10000000002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5"/>
        <v>16326.10000000002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5"/>
        <v>16326.10000000002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5"/>
        <v>16326.10000000002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5"/>
        <v>16326.10000000002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5"/>
        <v>16326.10000000002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5"/>
        <v>16326.10000000002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5"/>
        <v>16326.10000000002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5"/>
        <v>16326.10000000002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5"/>
        <v>16326.10000000002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5"/>
        <v>16326.10000000002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5"/>
        <v>16326.10000000002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5"/>
        <v>16326.10000000002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5"/>
        <v>16326.10000000002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5"/>
        <v>16326.10000000002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5"/>
        <v>16326.10000000002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5"/>
        <v>16326.10000000002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5"/>
        <v>16326.10000000002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16326.10000000002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16326.10000000002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6">E289-C290+D290</f>
        <v>16326.10000000002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6"/>
        <v>16326.10000000002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6"/>
        <v>16326.10000000002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6"/>
        <v>16326.10000000002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6"/>
        <v>16326.10000000002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6"/>
        <v>16326.10000000002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6"/>
        <v>16326.10000000002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6"/>
        <v>16326.10000000002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6"/>
        <v>16326.10000000002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6"/>
        <v>16326.10000000002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6"/>
        <v>16326.10000000002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6"/>
        <v>16326.10000000002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6"/>
        <v>16326.10000000002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6"/>
        <v>16326.10000000002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6"/>
        <v>16326.10000000002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6"/>
        <v>16326.10000000002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6"/>
        <v>16326.10000000002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6"/>
        <v>16326.10000000002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16326.10000000002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16326.10000000002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16326.10000000002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16326.10000000002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16326.10000000002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16326.10000000002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16326.10000000002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16326.10000000002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16326.10000000002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16326.10000000002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16326.10000000002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16326.10000000002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16326.10000000002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16326.10000000002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16326.10000000002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16326.10000000002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16326.10000000002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16326.10000000002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16326.10000000002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16326.10000000002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16326.10000000002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16326.10000000002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16326.10000000002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16326.10000000002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16326.10000000002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16326.10000000002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16326.10000000002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16326.10000000002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16326.10000000002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16326.10000000002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16326.10000000002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16326.10000000002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16326.10000000002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16326.10000000002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16326.10000000002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16326.10000000002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16326.10000000002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16326.10000000002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16326.10000000002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16326.10000000002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16326.10000000002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16326.10000000002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16326.10000000002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16326.10000000002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16326.10000000002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16326.10000000002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16326.10000000002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16326.10000000002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16326.10000000002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16326.10000000002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16326.10000000002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16326.10000000002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16326.10000000002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16326.10000000002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16326.10000000002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16326.10000000002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16326.10000000002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16326.10000000002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16326.10000000002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16326.10000000002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16326.10000000002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16326.10000000002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16326.10000000002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16326.10000000002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16326.10000000002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16326.10000000002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16326.10000000002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16326.10000000002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16326.10000000002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16326.10000000002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16326.10000000002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16326.10000000002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16326.10000000002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16326.10000000002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16326.10000000002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16326.10000000002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16326.10000000002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16326.10000000002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16326.10000000002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16326.10000000002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16326.10000000002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16326.10000000002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16326.10000000002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16326.10000000002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16326.10000000002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16326.10000000002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16326.10000000002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16326.10000000002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16326.10000000002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16326.10000000002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16326.10000000002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16326.10000000002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16326.10000000002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16326.10000000002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16326.10000000002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16326.10000000002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16326.10000000002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16326.10000000002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16326.10000000002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16326.10000000002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16326.10000000002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16326.10000000002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16326.10000000002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16326.10000000002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16326.10000000002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16326.10000000002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16326.10000000002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16326.10000000002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16326.10000000002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16326.10000000002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16326.10000000002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16326.10000000002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16326.10000000002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16326.10000000002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16326.10000000002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16326.10000000002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16326.10000000002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16326.10000000002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16326.10000000002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16326.10000000002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16326.10000000002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16326.10000000002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16326.10000000002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16326.10000000002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16326.10000000002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16326.10000000002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16326.10000000002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16326.10000000002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16326.10000000002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16326.10000000002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16326.10000000002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16326.10000000002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16326.10000000002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16326.10000000002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16326.10000000002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16326.10000000002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16326.10000000002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16326.10000000002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16326.10000000002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16326.10000000002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16326.10000000002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16326.10000000002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16326.10000000002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16326.10000000002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16326.10000000002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16326.10000000002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16326.10000000002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16326.10000000002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16326.10000000002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16326.10000000002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16326.10000000002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16326.10000000002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16326.10000000002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16326.10000000002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16326.10000000002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16326.10000000002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16326.10000000002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16326.10000000002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16326.10000000002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16326.10000000002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16326.10000000002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16326.10000000002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16326.10000000002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16326.10000000002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16326.10000000002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16326.10000000002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16326.10000000002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16326.10000000002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16326.10000000002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16326.10000000002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16326.10000000002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16326.10000000002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16326.10000000002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16326.10000000002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16326.10000000002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16326.10000000002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16326.10000000002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16326.10000000002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16326.10000000002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16326.10000000002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16326.10000000002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16326.10000000002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16326.10000000002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16326.10000000002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16326.10000000002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16326.10000000002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16326.10000000002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16326.10000000002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16326.10000000002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16326.10000000002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16326.10000000002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16326.10000000002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16326.10000000002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16326.10000000002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16326.10000000002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16326.10000000002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16326.10000000002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16326.10000000002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16326.10000000002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16326.10000000002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16326.10000000002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16326.10000000002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16326.10000000002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16326.10000000002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16326.10000000002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16326.10000000002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16326.10000000002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16326.10000000002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16326.10000000002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16326.10000000002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16326.10000000002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16326.10000000002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16326.10000000002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16326.10000000002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16326.10000000002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16326.10000000002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16326.10000000002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16326.10000000002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16326.10000000002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16326.10000000002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16326.10000000002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16326.10000000002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16326.10000000002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16326.10000000002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16326.10000000002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16326.10000000002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43" t="s">
        <v>24</v>
      </c>
      <c r="H1" s="244"/>
      <c r="I1" s="244"/>
      <c r="J1" s="245" t="s">
        <v>23</v>
      </c>
      <c r="K1" s="245"/>
      <c r="L1" s="246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5720.21</v>
      </c>
      <c r="N4" s="15"/>
    </row>
    <row r="5" spans="1:14" x14ac:dyDescent="0.25">
      <c r="A5" s="12">
        <f>BAJIO16643561!A6</f>
        <v>44986</v>
      </c>
      <c r="B5" s="13"/>
      <c r="C5" s="13" t="str">
        <f>BAJIO16643561!B6</f>
        <v>CRISTALES INASTILLABLES DE MEXICO SA DE  Concepto del Pago: 3400217020</v>
      </c>
      <c r="D5" s="85"/>
      <c r="E5" s="80" t="str">
        <f>BAJIO16643561!I6</f>
        <v>F5040-F5148-F5175</v>
      </c>
      <c r="F5" s="149">
        <f>BAJIO16643561!H6</f>
        <v>2429</v>
      </c>
      <c r="G5" s="14">
        <f>I5/1.16</f>
        <v>351550</v>
      </c>
      <c r="H5" s="14">
        <f t="shared" si="0"/>
        <v>56248</v>
      </c>
      <c r="I5" s="90">
        <f>BAJIO16643561!D6</f>
        <v>407798</v>
      </c>
      <c r="J5" s="14">
        <f>L5/1.16</f>
        <v>0</v>
      </c>
      <c r="K5" s="14">
        <f t="shared" si="1"/>
        <v>0</v>
      </c>
      <c r="L5" s="14">
        <f>BAJIO16643561!C6</f>
        <v>0</v>
      </c>
      <c r="M5" s="90">
        <f t="shared" ref="M5:M68" si="2">M4+I5-L5</f>
        <v>413518.21</v>
      </c>
      <c r="N5" s="15"/>
    </row>
    <row r="6" spans="1:14" x14ac:dyDescent="0.25">
      <c r="A6" s="12">
        <f>BAJIO16643561!A7</f>
        <v>44986</v>
      </c>
      <c r="B6" s="13"/>
      <c r="C6" s="13" t="str">
        <f>BAJIO16643561!B7</f>
        <v> PRESAJET S A P I DE CV  Concepto del Pago: PRESAJET SAPI DE CV</v>
      </c>
      <c r="D6" s="85"/>
      <c r="E6" s="80" t="str">
        <f>BAJIO16643561!I7</f>
        <v>F5121-F5373-F5374</v>
      </c>
      <c r="F6" s="149">
        <f>BAJIO16643561!H7</f>
        <v>2430</v>
      </c>
      <c r="G6" s="14">
        <f t="shared" ref="G6:G53" si="3">I6/1.16</f>
        <v>6050</v>
      </c>
      <c r="H6" s="14">
        <f t="shared" si="0"/>
        <v>968</v>
      </c>
      <c r="I6" s="90">
        <f>BAJIO16643561!D7</f>
        <v>7018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420536.21</v>
      </c>
      <c r="N6" s="15"/>
    </row>
    <row r="7" spans="1:14" x14ac:dyDescent="0.25">
      <c r="A7" s="12">
        <f>BAJIO16643561!A8</f>
        <v>44986</v>
      </c>
      <c r="B7" s="13"/>
      <c r="C7" s="13" t="str">
        <f>BAJIO16643561!B8</f>
        <v>COPAMEX INDUSTRIAS SA DE CV Concepto del Pago: COPAMEX SA DE CV</v>
      </c>
      <c r="D7" s="85"/>
      <c r="E7" s="80" t="str">
        <f>BAJIO16643561!I8</f>
        <v>F4602</v>
      </c>
      <c r="F7" s="149">
        <f>BAJIO16643561!H8</f>
        <v>2428</v>
      </c>
      <c r="G7" s="14">
        <f t="shared" si="3"/>
        <v>63000.000000000007</v>
      </c>
      <c r="H7" s="14">
        <f t="shared" si="0"/>
        <v>10080.000000000002</v>
      </c>
      <c r="I7" s="90">
        <f>BAJIO16643561!D8</f>
        <v>73080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493616.21</v>
      </c>
      <c r="N7" s="15"/>
    </row>
    <row r="8" spans="1:14" x14ac:dyDescent="0.25">
      <c r="A8" s="12">
        <f>BAJIO16643561!A9</f>
        <v>44987</v>
      </c>
      <c r="B8" s="13"/>
      <c r="C8" s="13" t="str">
        <f>BAJIO16643561!B9</f>
        <v>PLANOS Y PROYECTOS DELCO  Concepto del Pago: LIQUIDACION DE FACTURA</v>
      </c>
      <c r="D8" s="85"/>
      <c r="E8" s="80">
        <f>BAJIO16643561!I9</f>
        <v>0</v>
      </c>
      <c r="F8" s="149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103448.27586206897</v>
      </c>
      <c r="K8" s="14">
        <f t="shared" si="1"/>
        <v>16551.724137931036</v>
      </c>
      <c r="L8" s="14">
        <f>BAJIO16643561!C9</f>
        <v>120000</v>
      </c>
      <c r="M8" s="90">
        <f t="shared" si="2"/>
        <v>373616.21</v>
      </c>
      <c r="N8" s="15"/>
    </row>
    <row r="9" spans="1:14" x14ac:dyDescent="0.25">
      <c r="A9" s="12">
        <f>BAJIO16643561!A10</f>
        <v>44988</v>
      </c>
      <c r="B9" s="13"/>
      <c r="C9" s="13" t="str">
        <f>BAJIO16643561!B10</f>
        <v> ZONE COMPRA S DE R L DE C V  Concepto del Pago: AUTOZONE DE MEXICO S DE RL DE CV</v>
      </c>
      <c r="D9" s="85"/>
      <c r="E9" s="80" t="str">
        <f>BAJIO16643561!I10</f>
        <v>F5237</v>
      </c>
      <c r="F9" s="149">
        <f>BAJIO16643561!H10</f>
        <v>2435</v>
      </c>
      <c r="G9" s="14">
        <f t="shared" si="3"/>
        <v>35100</v>
      </c>
      <c r="H9" s="14">
        <f t="shared" si="0"/>
        <v>5616</v>
      </c>
      <c r="I9" s="90">
        <f>BAJIO16643561!D10</f>
        <v>40716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414332.21</v>
      </c>
      <c r="N9" s="15"/>
    </row>
    <row r="10" spans="1:14" x14ac:dyDescent="0.25">
      <c r="A10" s="12">
        <f>BAJIO16643561!A11</f>
        <v>44988</v>
      </c>
      <c r="B10" s="13"/>
      <c r="C10" s="13" t="str">
        <f>BAJIO16643561!B11</f>
        <v>RYDER CAPITAL  Concepto del Pago: 7656</v>
      </c>
      <c r="D10" s="85"/>
      <c r="E10" s="80" t="str">
        <f>BAJIO16643561!I11</f>
        <v>F5353</v>
      </c>
      <c r="F10" s="149">
        <f>BAJIO16643561!H11</f>
        <v>2434</v>
      </c>
      <c r="G10" s="14">
        <f t="shared" si="3"/>
        <v>6400</v>
      </c>
      <c r="H10" s="14">
        <f t="shared" si="0"/>
        <v>1024</v>
      </c>
      <c r="I10" s="90">
        <f>BAJIO16643561!D11</f>
        <v>7424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421756.21</v>
      </c>
      <c r="N10" s="15"/>
    </row>
    <row r="11" spans="1:14" x14ac:dyDescent="0.25">
      <c r="A11" s="12">
        <f>BAJIO16643561!A12</f>
        <v>44988</v>
      </c>
      <c r="B11" s="13"/>
      <c r="C11" s="13" t="str">
        <f>BAJIO16643561!B12</f>
        <v>RECICLAJES Y DESTILADOS MON  TEF Enviado F14269 F14270 F14271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26202</v>
      </c>
      <c r="K11" s="14">
        <f t="shared" si="1"/>
        <v>4192.32</v>
      </c>
      <c r="L11" s="14">
        <f>BAJIO16643561!C12</f>
        <v>30394.32</v>
      </c>
      <c r="M11" s="90">
        <f t="shared" si="2"/>
        <v>391361.89</v>
      </c>
      <c r="N11" s="15"/>
    </row>
    <row r="12" spans="1:14" x14ac:dyDescent="0.25">
      <c r="A12" s="12">
        <f>BAJIO16643561!A13</f>
        <v>44988</v>
      </c>
      <c r="B12" s="13"/>
      <c r="C12" s="13" t="str">
        <f>BAJIO16643561!B13</f>
        <v> SERV GASOLINEROS DE MEXICO SA  Concepto del Pago: 59114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42775.750000000007</v>
      </c>
      <c r="K12" s="14">
        <f t="shared" si="1"/>
        <v>6844.1200000000017</v>
      </c>
      <c r="L12" s="14">
        <f>BAJIO16643561!C13</f>
        <v>49619.87</v>
      </c>
      <c r="M12" s="90">
        <f t="shared" si="2"/>
        <v>341742.02</v>
      </c>
      <c r="N12" s="15"/>
    </row>
    <row r="13" spans="1:14" x14ac:dyDescent="0.25">
      <c r="A13" s="12">
        <f>BAJIO16643561!A14</f>
        <v>44988</v>
      </c>
      <c r="B13" s="13"/>
      <c r="C13" s="13" t="str">
        <f>BAJIO16643561!B14</f>
        <v>JG FERRETERA SA DE CV TEF Enviado F44091 F 44136</v>
      </c>
      <c r="D13" s="85"/>
      <c r="E13" s="80">
        <f>BAJIO16643561!I14</f>
        <v>0</v>
      </c>
      <c r="F13" s="149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843.10344827586209</v>
      </c>
      <c r="K13" s="14">
        <f t="shared" si="1"/>
        <v>134.89655172413794</v>
      </c>
      <c r="L13" s="14">
        <f>BAJIO16643561!C14</f>
        <v>978</v>
      </c>
      <c r="M13" s="90">
        <f t="shared" si="2"/>
        <v>340764.02</v>
      </c>
      <c r="N13" s="15"/>
    </row>
    <row r="14" spans="1:14" x14ac:dyDescent="0.25">
      <c r="A14" s="12">
        <f>BAJIO16643561!A15</f>
        <v>44988</v>
      </c>
      <c r="B14" s="13"/>
      <c r="C14" s="13" t="str">
        <f>BAJIO16643561!B15</f>
        <v>GALVAN DOMINGO TEF Enviado F300 F 320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4110.0000000000009</v>
      </c>
      <c r="K14" s="14">
        <f t="shared" si="1"/>
        <v>657.60000000000014</v>
      </c>
      <c r="L14" s="14">
        <f>BAJIO16643561!C15</f>
        <v>4767.6000000000004</v>
      </c>
      <c r="M14" s="90">
        <f t="shared" si="2"/>
        <v>335996.42000000004</v>
      </c>
      <c r="N14" s="15"/>
    </row>
    <row r="15" spans="1:14" x14ac:dyDescent="0.25">
      <c r="A15" s="12">
        <f>BAJIO16643561!A16</f>
        <v>44988</v>
      </c>
      <c r="B15" s="13"/>
      <c r="C15" s="13" t="str">
        <f>BAJIO16643561!B16</f>
        <v>NOTIVER SA DE CV Concepto del Pago: CONSTRUCTORA INVERMEX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1280</v>
      </c>
      <c r="K15" s="14">
        <f t="shared" si="1"/>
        <v>204.8</v>
      </c>
      <c r="L15" s="14">
        <f>BAJIO16643561!C16</f>
        <v>1484.8</v>
      </c>
      <c r="M15" s="90">
        <f t="shared" si="2"/>
        <v>334511.62000000005</v>
      </c>
      <c r="N15" s="15"/>
    </row>
    <row r="16" spans="1:14" x14ac:dyDescent="0.25">
      <c r="A16" s="12">
        <f>BAJIO16643561!A17</f>
        <v>44988</v>
      </c>
      <c r="B16" s="13"/>
      <c r="C16" s="13" t="str">
        <f>BAJIO16643561!B17</f>
        <v>GUADALUPE CRUZ USCANGA  Concepto del Pago: PRESTAMO GENERAL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301.72413793103448</v>
      </c>
      <c r="K16" s="14">
        <f t="shared" si="1"/>
        <v>48.275862068965516</v>
      </c>
      <c r="L16" s="14">
        <f>BAJIO16643561!C17</f>
        <v>350</v>
      </c>
      <c r="M16" s="90">
        <f t="shared" si="2"/>
        <v>334161.62000000005</v>
      </c>
      <c r="N16" s="15"/>
    </row>
    <row r="17" spans="1:14" s="86" customFormat="1" x14ac:dyDescent="0.25">
      <c r="A17" s="12">
        <f>BAJIO16643561!A18</f>
        <v>44989</v>
      </c>
      <c r="B17" s="85"/>
      <c r="C17" s="13" t="str">
        <f>BAJIO16643561!B18</f>
        <v>Compra - Disposicion por POS en HOTEL SAFI CENTRO C1</v>
      </c>
      <c r="D17" s="85"/>
      <c r="E17" s="80">
        <f>BAJIO16643561!I18</f>
        <v>0</v>
      </c>
      <c r="F17" s="149">
        <f>BAJIO16643561!H18</f>
        <v>0</v>
      </c>
      <c r="G17" s="144">
        <f t="shared" si="3"/>
        <v>0</v>
      </c>
      <c r="H17" s="144">
        <f t="shared" si="0"/>
        <v>0</v>
      </c>
      <c r="I17" s="90">
        <f>BAJIO16643561!D18</f>
        <v>0</v>
      </c>
      <c r="J17" s="144">
        <f t="shared" si="4"/>
        <v>4819.8534482758623</v>
      </c>
      <c r="K17" s="144">
        <f t="shared" si="1"/>
        <v>771.17655172413799</v>
      </c>
      <c r="L17" s="14">
        <f>BAJIO16643561!C18</f>
        <v>5591.03</v>
      </c>
      <c r="M17" s="145">
        <f t="shared" si="2"/>
        <v>328570.59000000003</v>
      </c>
      <c r="N17" s="146"/>
    </row>
    <row r="18" spans="1:14" x14ac:dyDescent="0.25">
      <c r="A18" s="12">
        <f>BAJIO16643561!A19</f>
        <v>44989</v>
      </c>
      <c r="B18" s="85"/>
      <c r="C18" s="13" t="str">
        <f>BAJIO16643561!B19</f>
        <v>Compra - Disposicion por POS en SAMS MTY ALEMAN 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2412.0517241379312</v>
      </c>
      <c r="K18" s="144">
        <f t="shared" si="1"/>
        <v>385.92827586206897</v>
      </c>
      <c r="L18" s="14">
        <f>BAJIO16643561!C19</f>
        <v>2797.98</v>
      </c>
      <c r="M18" s="145">
        <f t="shared" si="2"/>
        <v>325772.61000000004</v>
      </c>
      <c r="N18" s="15"/>
    </row>
    <row r="19" spans="1:14" x14ac:dyDescent="0.25">
      <c r="A19" s="12">
        <f>BAJIO16643561!A20</f>
        <v>44991</v>
      </c>
      <c r="B19" s="85"/>
      <c r="C19" s="13" t="str">
        <f>BAJIO16643561!B20</f>
        <v> TECNO MAIZ SA DE CV  Concepto del Pago: 665050000010932023001</v>
      </c>
      <c r="D19" s="85"/>
      <c r="E19" s="80" t="str">
        <f>BAJIO16643561!I20</f>
        <v>F5341-F5342</v>
      </c>
      <c r="F19" s="149">
        <f>BAJIO16643561!H20</f>
        <v>2438</v>
      </c>
      <c r="G19" s="144"/>
      <c r="H19" s="144"/>
      <c r="I19" s="90">
        <f>BAJIO16643561!D20</f>
        <v>61944</v>
      </c>
      <c r="J19" s="144">
        <f t="shared" si="5"/>
        <v>0</v>
      </c>
      <c r="K19" s="144">
        <f t="shared" si="1"/>
        <v>0</v>
      </c>
      <c r="L19" s="14">
        <f>BAJIO16643561!C20</f>
        <v>0</v>
      </c>
      <c r="M19" s="145">
        <f t="shared" si="2"/>
        <v>387716.61000000004</v>
      </c>
      <c r="N19" s="15"/>
    </row>
    <row r="20" spans="1:14" x14ac:dyDescent="0.25">
      <c r="A20" s="12">
        <f>BAJIO16643561!A21</f>
        <v>44991</v>
      </c>
      <c r="B20" s="85"/>
      <c r="C20" s="13" t="str">
        <f>BAJIO16643561!B21</f>
        <v>Compra - Disposicion por POS en IZZI MTY ATM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784.48275862068976</v>
      </c>
      <c r="K20" s="144">
        <f t="shared" si="1"/>
        <v>125.51724137931036</v>
      </c>
      <c r="L20" s="14">
        <f>BAJIO16643561!C21</f>
        <v>910</v>
      </c>
      <c r="M20" s="145">
        <f t="shared" si="2"/>
        <v>386806.61000000004</v>
      </c>
      <c r="N20" s="15"/>
    </row>
    <row r="21" spans="1:14" x14ac:dyDescent="0.25">
      <c r="A21" s="12">
        <f>BAJIO16643561!A22</f>
        <v>44992</v>
      </c>
      <c r="B21" s="85"/>
      <c r="C21" s="13" t="str">
        <f>BAJIO16643561!B22</f>
        <v>SERV GASOLINEROS DE MEXICO SA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38793.103448275862</v>
      </c>
      <c r="K21" s="144">
        <f t="shared" si="1"/>
        <v>6206.8965517241377</v>
      </c>
      <c r="L21" s="14">
        <f>BAJIO16643561!C22</f>
        <v>45000</v>
      </c>
      <c r="M21" s="145">
        <f t="shared" si="2"/>
        <v>341806.61000000004</v>
      </c>
      <c r="N21" s="15"/>
    </row>
    <row r="22" spans="1:14" x14ac:dyDescent="0.25">
      <c r="A22" s="12">
        <f>BAJIO16643561!A23</f>
        <v>44992</v>
      </c>
      <c r="B22" s="85"/>
      <c r="C22" s="13" t="str">
        <f>BAJIO16643561!B23</f>
        <v>NACIONAL DE ALIMENTOS Y HELADOS SA DE CV Concepto del Pago: ARCA CONTINENTAL</v>
      </c>
      <c r="D22" s="85"/>
      <c r="E22" s="80" t="str">
        <f>BAJIO16643561!I23</f>
        <v>F5340</v>
      </c>
      <c r="F22" s="149">
        <f>BAJIO16643561!H23</f>
        <v>2439</v>
      </c>
      <c r="G22" s="144">
        <f>I22/1.16</f>
        <v>26600.000000000004</v>
      </c>
      <c r="H22" s="144">
        <f t="shared" si="6"/>
        <v>4256.0000000000009</v>
      </c>
      <c r="I22" s="90">
        <f>BAJIO16643561!D23</f>
        <v>30856</v>
      </c>
      <c r="J22" s="144">
        <f t="shared" si="5"/>
        <v>0</v>
      </c>
      <c r="K22" s="144">
        <f t="shared" si="1"/>
        <v>0</v>
      </c>
      <c r="L22" s="14">
        <f>BAJIO16643561!C23</f>
        <v>0</v>
      </c>
      <c r="M22" s="145">
        <f t="shared" si="2"/>
        <v>372662.61000000004</v>
      </c>
      <c r="N22" s="15"/>
    </row>
    <row r="23" spans="1:14" x14ac:dyDescent="0.25">
      <c r="A23" s="12">
        <f>BAJIO16643561!A24</f>
        <v>44992</v>
      </c>
      <c r="B23" s="85"/>
      <c r="C23" s="13" t="str">
        <f>BAJIO16643561!B24</f>
        <v>Compra - Disposicion por POS en RIVERLINE</v>
      </c>
      <c r="D23" s="85"/>
      <c r="E23" s="80">
        <f>BAJIO16643561!I24</f>
        <v>0</v>
      </c>
      <c r="F23" s="149">
        <f>BAJIO16643561!H24</f>
        <v>0</v>
      </c>
      <c r="G23" s="144">
        <f>I23/1.16</f>
        <v>0</v>
      </c>
      <c r="H23" s="144">
        <f t="shared" si="6"/>
        <v>0</v>
      </c>
      <c r="I23" s="90">
        <f>BAJIO16643561!D24</f>
        <v>0</v>
      </c>
      <c r="J23" s="144">
        <f t="shared" si="5"/>
        <v>1119.8275862068967</v>
      </c>
      <c r="K23" s="144">
        <f t="shared" si="1"/>
        <v>179.17241379310349</v>
      </c>
      <c r="L23" s="14">
        <f>BAJIO16643561!C24</f>
        <v>1299</v>
      </c>
      <c r="M23" s="145">
        <f t="shared" si="2"/>
        <v>371363.61000000004</v>
      </c>
      <c r="N23" s="15"/>
    </row>
    <row r="24" spans="1:14" x14ac:dyDescent="0.25">
      <c r="A24" s="12">
        <f>BAJIO16643561!A25</f>
        <v>44992</v>
      </c>
      <c r="B24" s="85"/>
      <c r="C24" s="13" t="str">
        <f>BAJIO16643561!B25</f>
        <v>FLORES SAN VICENTE KARINA Concepto del Pago: PAGO</v>
      </c>
      <c r="D24" s="85"/>
      <c r="E24" s="80">
        <f>BAJIO16643561!I25</f>
        <v>0</v>
      </c>
      <c r="F24" s="149">
        <f>BAJIO16643561!H25</f>
        <v>0</v>
      </c>
      <c r="G24" s="144">
        <f t="shared" si="3"/>
        <v>0</v>
      </c>
      <c r="H24" s="144">
        <f t="shared" si="6"/>
        <v>0</v>
      </c>
      <c r="I24" s="90">
        <f>BAJIO16643561!D25</f>
        <v>0</v>
      </c>
      <c r="J24" s="144">
        <f t="shared" si="4"/>
        <v>5775.8620689655172</v>
      </c>
      <c r="K24" s="144">
        <f t="shared" si="1"/>
        <v>924.13793103448279</v>
      </c>
      <c r="L24" s="14">
        <f>BAJIO16643561!C25</f>
        <v>6700</v>
      </c>
      <c r="M24" s="145">
        <f t="shared" si="2"/>
        <v>364663.61000000004</v>
      </c>
      <c r="N24" s="15"/>
    </row>
    <row r="25" spans="1:14" x14ac:dyDescent="0.25">
      <c r="A25" s="12">
        <f>BAJIO16643561!A26</f>
        <v>44992</v>
      </c>
      <c r="B25" s="85"/>
      <c r="C25" s="13" t="str">
        <f>BAJIO16643561!B26</f>
        <v>GASOLINERA LAS PALMAS SA DE CV Concepto del Pago: LIQUIDACION DE FACTURA</v>
      </c>
      <c r="D25" s="85"/>
      <c r="E25" s="80">
        <f>BAJIO16643561!I26</f>
        <v>0</v>
      </c>
      <c r="F25" s="149">
        <f>BAJIO16643561!H26</f>
        <v>0</v>
      </c>
      <c r="G25" s="144">
        <f t="shared" si="3"/>
        <v>0</v>
      </c>
      <c r="H25" s="144">
        <f t="shared" si="6"/>
        <v>0</v>
      </c>
      <c r="I25" s="90">
        <f>BAJIO16643561!D26</f>
        <v>0</v>
      </c>
      <c r="J25" s="144">
        <f t="shared" si="4"/>
        <v>2586.2068965517242</v>
      </c>
      <c r="K25" s="144">
        <f t="shared" si="1"/>
        <v>413.79310344827587</v>
      </c>
      <c r="L25" s="14">
        <f>BAJIO16643561!C26</f>
        <v>3000</v>
      </c>
      <c r="M25" s="145">
        <f t="shared" si="2"/>
        <v>361663.61000000004</v>
      </c>
      <c r="N25" s="15"/>
    </row>
    <row r="26" spans="1:14" x14ac:dyDescent="0.25">
      <c r="A26" s="12">
        <f>BAJIO16643561!A27</f>
        <v>44992</v>
      </c>
      <c r="B26" s="85"/>
      <c r="C26" s="13" t="str">
        <f>BAJIO16643561!B27</f>
        <v>EDITORA EL SOL SA DE CV  Concepto del Pago: CONSTRUCTORA INVERMEX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1196.5517241379312</v>
      </c>
      <c r="K26" s="144">
        <f t="shared" si="1"/>
        <v>191.44827586206898</v>
      </c>
      <c r="L26" s="14">
        <f>BAJIO16643561!C27</f>
        <v>1388</v>
      </c>
      <c r="M26" s="145">
        <f t="shared" si="2"/>
        <v>360275.61000000004</v>
      </c>
      <c r="N26" s="15"/>
    </row>
    <row r="27" spans="1:14" x14ac:dyDescent="0.25">
      <c r="A27" s="12">
        <f>BAJIO16643561!A28</f>
        <v>44992</v>
      </c>
      <c r="B27" s="85"/>
      <c r="C27" s="13" t="str">
        <f>BAJIO16643561!B28</f>
        <v>PACCAR FINANCIAL MEXICO SA DE  Concepto del Pago: 3170740025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6034.0862068965525</v>
      </c>
      <c r="K27" s="144">
        <f t="shared" si="1"/>
        <v>965.45379310344845</v>
      </c>
      <c r="L27" s="14">
        <f>BAJIO16643561!C28</f>
        <v>6999.54</v>
      </c>
      <c r="M27" s="145">
        <f t="shared" si="2"/>
        <v>353276.07000000007</v>
      </c>
      <c r="N27" s="15"/>
    </row>
    <row r="28" spans="1:14" x14ac:dyDescent="0.25">
      <c r="A28" s="12">
        <f>BAJIO16643561!A29</f>
        <v>44993</v>
      </c>
      <c r="B28" s="85"/>
      <c r="C28" s="13" t="str">
        <f>BAJIO16643561!B29</f>
        <v>Retiro de ATM en Chedraui Veraruz Ponti Huatusco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344.82758620689657</v>
      </c>
      <c r="K28" s="144">
        <f t="shared" si="1"/>
        <v>55.172413793103452</v>
      </c>
      <c r="L28" s="14">
        <f>BAJIO16643561!C29</f>
        <v>400</v>
      </c>
      <c r="M28" s="145">
        <f t="shared" si="2"/>
        <v>352876.07000000007</v>
      </c>
      <c r="N28" s="15"/>
    </row>
    <row r="29" spans="1:14" x14ac:dyDescent="0.25">
      <c r="A29" s="12">
        <f>BAJIO16643561!A30</f>
        <v>44994</v>
      </c>
      <c r="B29" s="85"/>
      <c r="C29" s="13" t="str">
        <f>BAJIO16643561!B30</f>
        <v> NAVISTAR MEXICO S DE R L DE CV  Concepto del Pago: 5108 5109</v>
      </c>
      <c r="D29" s="85"/>
      <c r="E29" s="80" t="str">
        <f>BAJIO16643561!I30</f>
        <v>F5108-F5109</v>
      </c>
      <c r="F29" s="149">
        <f>BAJIO16643561!H30</f>
        <v>2443</v>
      </c>
      <c r="G29" s="144">
        <f t="shared" si="3"/>
        <v>20600</v>
      </c>
      <c r="H29" s="144">
        <f t="shared" si="6"/>
        <v>3296</v>
      </c>
      <c r="I29" s="90">
        <f>BAJIO16643561!D30</f>
        <v>23896</v>
      </c>
      <c r="J29" s="144">
        <f t="shared" si="4"/>
        <v>0</v>
      </c>
      <c r="K29" s="144">
        <f t="shared" si="1"/>
        <v>0</v>
      </c>
      <c r="L29" s="14">
        <f>BAJIO16643561!C30</f>
        <v>0</v>
      </c>
      <c r="M29" s="145">
        <f t="shared" si="2"/>
        <v>376772.07000000007</v>
      </c>
      <c r="N29" s="15"/>
    </row>
    <row r="30" spans="1:14" x14ac:dyDescent="0.25">
      <c r="A30" s="12">
        <f>BAJIO16643561!A31</f>
        <v>44994</v>
      </c>
      <c r="B30" s="85"/>
      <c r="C30" s="13" t="str">
        <f>BAJIO16643561!B31</f>
        <v>Compra - Disposicion por POS en SERV AGUA DRENA MTY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4224</v>
      </c>
      <c r="K30" s="144">
        <f t="shared" si="1"/>
        <v>675.84</v>
      </c>
      <c r="L30" s="14">
        <f>BAJIO16643561!C31</f>
        <v>4899.84</v>
      </c>
      <c r="M30" s="145">
        <f t="shared" si="2"/>
        <v>371872.23000000004</v>
      </c>
      <c r="N30" s="15"/>
    </row>
    <row r="31" spans="1:14" x14ac:dyDescent="0.25">
      <c r="A31" s="12">
        <f>BAJIO16643561!A32</f>
        <v>44994</v>
      </c>
      <c r="B31" s="85"/>
      <c r="C31" s="13" t="str">
        <f>BAJIO16643561!B32</f>
        <v>SERV GASOLINEROS DE MEXICO SA Concepto del Pago: 59114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25862.068965517243</v>
      </c>
      <c r="K31" s="144">
        <f t="shared" si="1"/>
        <v>4137.9310344827591</v>
      </c>
      <c r="L31" s="14">
        <f>BAJIO16643561!C32</f>
        <v>30000</v>
      </c>
      <c r="M31" s="145">
        <f t="shared" si="2"/>
        <v>341872.23000000004</v>
      </c>
      <c r="N31" s="15"/>
    </row>
    <row r="32" spans="1:14" x14ac:dyDescent="0.25">
      <c r="A32" s="12">
        <f>BAJIO16643561!A33</f>
        <v>44995</v>
      </c>
      <c r="B32" s="85"/>
      <c r="C32" s="13" t="str">
        <f>BAJIO16643561!B33</f>
        <v>Compra - Disposicion por POS en 5161020002057265 VIVA AEROBUS CIB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0</v>
      </c>
      <c r="H32" s="144">
        <f t="shared" si="6"/>
        <v>0</v>
      </c>
      <c r="I32" s="90">
        <f>BAJIO16643561!D33</f>
        <v>0</v>
      </c>
      <c r="J32" s="144">
        <f t="shared" si="4"/>
        <v>1325.3362068965519</v>
      </c>
      <c r="K32" s="144">
        <f t="shared" si="1"/>
        <v>212.0537931034483</v>
      </c>
      <c r="L32" s="14">
        <f>BAJIO16643561!C33</f>
        <v>1537.39</v>
      </c>
      <c r="M32" s="145">
        <f t="shared" si="2"/>
        <v>340334.84</v>
      </c>
      <c r="N32" s="15"/>
    </row>
    <row r="33" spans="1:14" x14ac:dyDescent="0.25">
      <c r="A33" s="12">
        <f>BAJIO16643561!A34</f>
        <v>44995</v>
      </c>
      <c r="B33" s="85"/>
      <c r="C33" s="13" t="str">
        <f>BAJIO16643561!B34</f>
        <v> VALVULAS DE CALIDAD DE MONTERREY SA DE C  Concepto del Pago: PAGO FACTURA INV5435</v>
      </c>
      <c r="D33" s="85"/>
      <c r="E33" s="80" t="str">
        <f>BAJIO16643561!I34</f>
        <v>F5435</v>
      </c>
      <c r="F33" s="149">
        <f>BAJIO16643561!H34</f>
        <v>2470</v>
      </c>
      <c r="G33" s="144">
        <f t="shared" si="3"/>
        <v>2992.5000000000005</v>
      </c>
      <c r="H33" s="144">
        <f t="shared" si="6"/>
        <v>478.80000000000007</v>
      </c>
      <c r="I33" s="90">
        <f>BAJIO16643561!D34</f>
        <v>3471.3</v>
      </c>
      <c r="J33" s="144">
        <f t="shared" si="4"/>
        <v>0</v>
      </c>
      <c r="K33" s="144">
        <f t="shared" si="1"/>
        <v>0</v>
      </c>
      <c r="L33" s="14">
        <f>BAJIO16643561!C34</f>
        <v>0</v>
      </c>
      <c r="M33" s="145">
        <f t="shared" si="2"/>
        <v>343806.14</v>
      </c>
      <c r="N33" s="15"/>
    </row>
    <row r="34" spans="1:14" x14ac:dyDescent="0.25">
      <c r="A34" s="12">
        <f>BAJIO16643561!A35</f>
        <v>44995</v>
      </c>
      <c r="B34" s="85"/>
      <c r="C34" s="13" t="str">
        <f>BAJIO16643561!B35</f>
        <v>PRIMETALS TECHNOLOGIES MEXICO, S. DE R.L  Concepto del Pago: 5215 PRIMETALS</v>
      </c>
      <c r="D34" s="85"/>
      <c r="E34" s="80" t="str">
        <f>BAJIO16643561!I35</f>
        <v>F5215</v>
      </c>
      <c r="F34" s="149">
        <f>BAJIO16643561!H35</f>
        <v>2444</v>
      </c>
      <c r="G34" s="144">
        <f t="shared" si="3"/>
        <v>1800.0000000000002</v>
      </c>
      <c r="H34" s="144">
        <f t="shared" si="6"/>
        <v>288.00000000000006</v>
      </c>
      <c r="I34" s="90">
        <f>BAJIO16643561!D35</f>
        <v>2088</v>
      </c>
      <c r="J34" s="144">
        <f t="shared" si="4"/>
        <v>0</v>
      </c>
      <c r="K34" s="144">
        <f t="shared" si="1"/>
        <v>0</v>
      </c>
      <c r="L34" s="14">
        <f>BAJIO16643561!C35</f>
        <v>0</v>
      </c>
      <c r="M34" s="145">
        <f t="shared" si="2"/>
        <v>345894.14</v>
      </c>
      <c r="N34" s="15"/>
    </row>
    <row r="35" spans="1:14" x14ac:dyDescent="0.25">
      <c r="A35" s="12">
        <f>BAJIO16643561!A36</f>
        <v>44995</v>
      </c>
      <c r="B35" s="13"/>
      <c r="C35" s="13" t="str">
        <f>BAJIO16643561!B36</f>
        <v>OPERADORA DE RELLENOS SANIT  TEF Enviado F11291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56750.25</v>
      </c>
      <c r="K35" s="14">
        <f t="shared" si="1"/>
        <v>9080.0400000000009</v>
      </c>
      <c r="L35" s="14">
        <f>BAJIO16643561!C36</f>
        <v>65830.289999999994</v>
      </c>
      <c r="M35" s="145">
        <f t="shared" si="2"/>
        <v>280063.85000000003</v>
      </c>
      <c r="N35" s="15"/>
    </row>
    <row r="36" spans="1:14" x14ac:dyDescent="0.25">
      <c r="A36" s="12">
        <f>BAJIO16643561!A37</f>
        <v>44995</v>
      </c>
      <c r="B36" s="13"/>
      <c r="C36" s="13" t="str">
        <f>BAJIO16643561!B37</f>
        <v>RED RECOLECTOR,SA DE CV  Concepto del Pago: CONSTRUCTORA INVERMEX</v>
      </c>
      <c r="D36" s="85"/>
      <c r="E36" s="80" t="str">
        <f>BAJIO16643561!I37</f>
        <v>F5295</v>
      </c>
      <c r="F36" s="149">
        <f>BAJIO16643561!H37</f>
        <v>2445</v>
      </c>
      <c r="G36" s="14">
        <f t="shared" si="3"/>
        <v>45500</v>
      </c>
      <c r="H36" s="14">
        <f t="shared" si="6"/>
        <v>7280</v>
      </c>
      <c r="I36" s="90">
        <f>BAJIO16643561!D37</f>
        <v>52780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332843.85000000003</v>
      </c>
      <c r="N36" s="15"/>
    </row>
    <row r="37" spans="1:14" x14ac:dyDescent="0.25">
      <c r="A37" s="12">
        <f>BAJIO16643561!A38</f>
        <v>44995</v>
      </c>
      <c r="B37" s="13"/>
      <c r="C37" s="13" t="str">
        <f>BAJIO16643561!B38</f>
        <v> RNG PERFORACION SA DE CV Hora: 14:02:14 F 5489 5488 CONSTRUCTORA INVERMEX SA DE CV</v>
      </c>
      <c r="D37" s="85"/>
      <c r="E37" s="80" t="str">
        <f>BAJIO16643561!I38</f>
        <v>F5488-F5489</v>
      </c>
      <c r="F37" s="149" t="str">
        <f>BAJIO16643561!H38</f>
        <v>PUE</v>
      </c>
      <c r="G37" s="14">
        <f t="shared" si="3"/>
        <v>65900</v>
      </c>
      <c r="H37" s="14">
        <f t="shared" si="6"/>
        <v>10544</v>
      </c>
      <c r="I37" s="90">
        <f>BAJIO16643561!D38</f>
        <v>76444</v>
      </c>
      <c r="J37" s="14">
        <f t="shared" si="4"/>
        <v>0</v>
      </c>
      <c r="K37" s="14">
        <f t="shared" si="1"/>
        <v>0</v>
      </c>
      <c r="L37" s="14">
        <f>BAJIO16643561!C38</f>
        <v>0</v>
      </c>
      <c r="M37" s="145">
        <f t="shared" si="2"/>
        <v>409287.85000000003</v>
      </c>
      <c r="N37" s="15"/>
    </row>
    <row r="38" spans="1:14" x14ac:dyDescent="0.25">
      <c r="A38" s="12">
        <f>BAJIO16643561!A39</f>
        <v>44995</v>
      </c>
      <c r="B38" s="13"/>
      <c r="C38" s="13" t="str">
        <f>BAJIO16643561!B39</f>
        <v>OES ENCLOSURES MANUFACTURING MEXIC  Concepto del Pago: 5391 TO 5471</v>
      </c>
      <c r="D38" s="85"/>
      <c r="E38" s="80" t="str">
        <f>BAJIO16643561!I39</f>
        <v>F5391 A F5471</v>
      </c>
      <c r="F38" s="149">
        <f>BAJIO16643561!H39</f>
        <v>2446</v>
      </c>
      <c r="G38" s="14">
        <f t="shared" si="3"/>
        <v>53760</v>
      </c>
      <c r="H38" s="14">
        <f t="shared" si="6"/>
        <v>8601.6</v>
      </c>
      <c r="I38" s="90">
        <f>BAJIO16643561!D39</f>
        <v>62361.599999999999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5">
        <f t="shared" si="2"/>
        <v>471649.45</v>
      </c>
      <c r="N38" s="15"/>
    </row>
    <row r="39" spans="1:14" x14ac:dyDescent="0.25">
      <c r="A39" s="12">
        <f>BAJIO16643561!A40</f>
        <v>44995</v>
      </c>
      <c r="B39" s="13"/>
      <c r="C39" s="13" t="str">
        <f>BAJIO16643561!B40</f>
        <v>SSNL SERVICIOS SUSTENTABLES NL S DE RL D  Concepto del Pago: SSNL F 5297 5405 Y 5406</v>
      </c>
      <c r="D39" s="85"/>
      <c r="E39" s="80" t="str">
        <f>BAJIO16643561!I40</f>
        <v>F5297-F5405-F5406</v>
      </c>
      <c r="F39" s="149">
        <f>BAJIO16643561!H40</f>
        <v>2464</v>
      </c>
      <c r="G39" s="14">
        <f t="shared" si="3"/>
        <v>13000</v>
      </c>
      <c r="H39" s="14">
        <f t="shared" si="6"/>
        <v>2080</v>
      </c>
      <c r="I39" s="90">
        <f>BAJIO16643561!D40</f>
        <v>15080</v>
      </c>
      <c r="J39" s="14">
        <f t="shared" si="4"/>
        <v>0</v>
      </c>
      <c r="K39" s="14">
        <f t="shared" si="1"/>
        <v>0</v>
      </c>
      <c r="L39" s="14">
        <f>BAJIO16643561!C40</f>
        <v>0</v>
      </c>
      <c r="M39" s="145">
        <f t="shared" si="2"/>
        <v>486729.45</v>
      </c>
      <c r="N39" s="15"/>
    </row>
    <row r="40" spans="1:14" x14ac:dyDescent="0.25">
      <c r="A40" s="12">
        <f>BAJIO16643561!A41</f>
        <v>44995</v>
      </c>
      <c r="B40" s="13"/>
      <c r="C40" s="13" t="str">
        <f>BAJIO16643561!B41</f>
        <v>SOSA MONTERO IGNACIO  Concepto del Pago: pago de Factura</v>
      </c>
      <c r="D40" s="85"/>
      <c r="E40" s="80">
        <f>BAJIO16643561!I41</f>
        <v>0</v>
      </c>
      <c r="F40" s="149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2500</v>
      </c>
      <c r="K40" s="14">
        <f t="shared" si="1"/>
        <v>400</v>
      </c>
      <c r="L40" s="14">
        <f>BAJIO16643561!C41</f>
        <v>2900</v>
      </c>
      <c r="M40" s="145">
        <f t="shared" si="2"/>
        <v>483829.45</v>
      </c>
      <c r="N40" s="15"/>
    </row>
    <row r="41" spans="1:14" x14ac:dyDescent="0.25">
      <c r="A41" s="12">
        <f>BAJIO16643561!A42</f>
        <v>44996</v>
      </c>
      <c r="B41" s="13"/>
      <c r="C41" s="13" t="str">
        <f>BAJIO16643561!B42</f>
        <v>Compra - Disposicion por POS en GASOL LAS PALMAS GEO 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431.0344827586207</v>
      </c>
      <c r="K41" s="14">
        <f t="shared" si="1"/>
        <v>68.965517241379317</v>
      </c>
      <c r="L41" s="14">
        <f>BAJIO16643561!C42</f>
        <v>500</v>
      </c>
      <c r="M41" s="145">
        <f t="shared" si="2"/>
        <v>483329.45</v>
      </c>
      <c r="N41" s="15"/>
    </row>
    <row r="42" spans="1:14" x14ac:dyDescent="0.25">
      <c r="A42" s="12">
        <f>BAJIO16643561!A43</f>
        <v>44996</v>
      </c>
      <c r="B42" s="13"/>
      <c r="C42" s="13" t="str">
        <f>BAJIO16643561!B43</f>
        <v>MINDLINK SA DE CV  Concepto del Pago: CURSO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1500</v>
      </c>
      <c r="K42" s="14">
        <f t="shared" si="1"/>
        <v>240</v>
      </c>
      <c r="L42" s="14">
        <f>BAJIO16643561!C43</f>
        <v>1740</v>
      </c>
      <c r="M42" s="145">
        <f t="shared" si="2"/>
        <v>481589.45</v>
      </c>
      <c r="N42" s="15"/>
    </row>
    <row r="43" spans="1:14" x14ac:dyDescent="0.25">
      <c r="A43" s="12">
        <f>BAJIO16643561!A44</f>
        <v>44997</v>
      </c>
      <c r="B43" s="13"/>
      <c r="C43" s="13" t="str">
        <f>BAJIO16643561!B44</f>
        <v>Comisión por Anualidad de tarjeta(s) adicional(es)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100</v>
      </c>
      <c r="K43" s="14">
        <f t="shared" si="1"/>
        <v>16</v>
      </c>
      <c r="L43" s="14">
        <f>BAJIO16643561!C44</f>
        <v>116</v>
      </c>
      <c r="M43" s="145">
        <f t="shared" si="2"/>
        <v>481473.45</v>
      </c>
      <c r="N43" s="15"/>
    </row>
    <row r="44" spans="1:14" x14ac:dyDescent="0.25">
      <c r="A44" s="12">
        <f>BAJIO16643561!A45</f>
        <v>44998</v>
      </c>
      <c r="B44" s="13"/>
      <c r="C44" s="13" t="str">
        <f>BAJIO16643561!B45</f>
        <v>VERNELL INDUSTRIES S A DE C  TEF Recibido pago Vernell</v>
      </c>
      <c r="D44" s="85"/>
      <c r="E44" s="80" t="str">
        <f>BAJIO16643561!I45</f>
        <v>F5336-F5337</v>
      </c>
      <c r="F44" s="149">
        <f>BAJIO16643561!H45</f>
        <v>2447</v>
      </c>
      <c r="G44" s="14">
        <f t="shared" si="3"/>
        <v>145600</v>
      </c>
      <c r="H44" s="14">
        <f t="shared" si="6"/>
        <v>23296</v>
      </c>
      <c r="I44" s="90">
        <f>BAJIO16643561!D45</f>
        <v>168896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650369.44999999995</v>
      </c>
      <c r="N44" s="15"/>
    </row>
    <row r="45" spans="1:14" x14ac:dyDescent="0.25">
      <c r="A45" s="12">
        <f>BAJIO16643561!A46</f>
        <v>44998</v>
      </c>
      <c r="B45" s="13"/>
      <c r="C45" s="13" t="str">
        <f>BAJIO16643561!B46</f>
        <v>CONSTRUCTORA INVERMEX SA DE CV  Pago de Servicios Tel.Celular-TELCEL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5227.5862068965516</v>
      </c>
      <c r="K45" s="14">
        <f t="shared" si="1"/>
        <v>836.41379310344826</v>
      </c>
      <c r="L45" s="14">
        <f>BAJIO16643561!C46</f>
        <v>6064</v>
      </c>
      <c r="M45" s="145">
        <f t="shared" si="2"/>
        <v>644305.44999999995</v>
      </c>
      <c r="N45" s="15"/>
    </row>
    <row r="46" spans="1:14" x14ac:dyDescent="0.25">
      <c r="A46" s="12">
        <f>BAJIO16643561!A47</f>
        <v>44998</v>
      </c>
      <c r="B46" s="13"/>
      <c r="C46" s="13" t="str">
        <f>BAJIO16643561!B47</f>
        <v>PACCAR FINANCIAL MEXICO SA D  Concepto del Pago: 3170740025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79812.577586206899</v>
      </c>
      <c r="K46" s="14">
        <f t="shared" si="1"/>
        <v>12770.012413793103</v>
      </c>
      <c r="L46" s="14">
        <f>BAJIO16643561!C47</f>
        <v>92582.59</v>
      </c>
      <c r="M46" s="145">
        <f t="shared" si="2"/>
        <v>551722.86</v>
      </c>
      <c r="N46" s="15"/>
    </row>
    <row r="47" spans="1:14" x14ac:dyDescent="0.25">
      <c r="A47" s="12">
        <f>BAJIO16643561!A48</f>
        <v>44998</v>
      </c>
      <c r="B47" s="13"/>
      <c r="C47" s="13" t="str">
        <f>BAJIO16643561!B48</f>
        <v>PRESAJET S A P I DE CV  Concepto del Pago: PRESAJET SAPI DE CV</v>
      </c>
      <c r="D47" s="85"/>
      <c r="E47" s="80" t="str">
        <f>BAJIO16643561!I48</f>
        <v>F5484</v>
      </c>
      <c r="F47" s="149">
        <f>BAJIO16643561!H48</f>
        <v>2448</v>
      </c>
      <c r="G47" s="14">
        <f t="shared" si="3"/>
        <v>3200</v>
      </c>
      <c r="H47" s="14">
        <f t="shared" si="6"/>
        <v>512</v>
      </c>
      <c r="I47" s="90">
        <f>BAJIO16643561!D48</f>
        <v>3712</v>
      </c>
      <c r="J47" s="14">
        <f t="shared" si="4"/>
        <v>0</v>
      </c>
      <c r="K47" s="14">
        <f t="shared" si="1"/>
        <v>0</v>
      </c>
      <c r="L47" s="14">
        <f>BAJIO16643561!C48</f>
        <v>0</v>
      </c>
      <c r="M47" s="145">
        <f t="shared" si="2"/>
        <v>555434.86</v>
      </c>
      <c r="N47" s="15"/>
    </row>
    <row r="48" spans="1:14" x14ac:dyDescent="0.25">
      <c r="A48" s="12">
        <f>BAJIO16643561!A49</f>
        <v>44998</v>
      </c>
      <c r="B48" s="13"/>
      <c r="C48" s="13" t="str">
        <f>BAJIO16643561!B49</f>
        <v> SERV GASOLINEROS DE MEXICO SA  Concepto del Pago: 59114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17241.37931034483</v>
      </c>
      <c r="K48" s="14">
        <f t="shared" si="1"/>
        <v>2758.620689655173</v>
      </c>
      <c r="L48" s="14">
        <f>BAJIO16643561!C49</f>
        <v>20000</v>
      </c>
      <c r="M48" s="145">
        <f t="shared" si="2"/>
        <v>535434.86</v>
      </c>
      <c r="N48" s="15"/>
    </row>
    <row r="49" spans="1:14" x14ac:dyDescent="0.25">
      <c r="A49" s="12">
        <f>BAJIO16643561!A50</f>
        <v>44999</v>
      </c>
      <c r="B49" s="13"/>
      <c r="C49" s="13" t="str">
        <f>BAJIO16643561!B50</f>
        <v>Compra - Disposicion por POS en SEG INB MONT CONTRY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31634.793103448279</v>
      </c>
      <c r="K49" s="14">
        <f t="shared" si="1"/>
        <v>5061.5668965517243</v>
      </c>
      <c r="L49" s="14">
        <f>BAJIO16643561!C50</f>
        <v>36696.36</v>
      </c>
      <c r="M49" s="145">
        <f t="shared" si="2"/>
        <v>498738.5</v>
      </c>
      <c r="N49" s="15"/>
    </row>
    <row r="50" spans="1:14" x14ac:dyDescent="0.25">
      <c r="A50" s="12">
        <f>BAJIO16643561!A51</f>
        <v>44999</v>
      </c>
      <c r="B50" s="13"/>
      <c r="C50" s="13" t="str">
        <f>BAJIO16643561!B51</f>
        <v>Compra - Disposicion por POS en CLUTCH Y BALATAS CERVA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9250</v>
      </c>
      <c r="K50" s="14">
        <f t="shared" si="1"/>
        <v>1480</v>
      </c>
      <c r="L50" s="14">
        <f>BAJIO16643561!C51</f>
        <v>10730</v>
      </c>
      <c r="M50" s="90">
        <f t="shared" si="2"/>
        <v>488008.5</v>
      </c>
      <c r="N50" s="15"/>
    </row>
    <row r="51" spans="1:14" x14ac:dyDescent="0.25">
      <c r="A51" s="12">
        <f>BAJIO16643561!A52</f>
        <v>44999</v>
      </c>
      <c r="B51" s="13"/>
      <c r="C51" s="13" t="str">
        <f>BAJIO16643561!B52</f>
        <v> NACIONAL DE ALIMENTOS Y HELADOS SA DE CV  Concepto del Pago: ARCA CONTINENTAL</v>
      </c>
      <c r="D51" s="85"/>
      <c r="E51" s="80" t="str">
        <f>BAJIO16643561!I52</f>
        <v>F5375</v>
      </c>
      <c r="F51" s="149">
        <f>BAJIO16643561!H52</f>
        <v>2469</v>
      </c>
      <c r="G51" s="14">
        <f t="shared" si="3"/>
        <v>7700.0000000000009</v>
      </c>
      <c r="H51" s="14">
        <f t="shared" si="6"/>
        <v>1232.0000000000002</v>
      </c>
      <c r="I51" s="90">
        <f>BAJIO16643561!D52</f>
        <v>8932</v>
      </c>
      <c r="J51" s="14">
        <f t="shared" si="4"/>
        <v>0</v>
      </c>
      <c r="K51" s="14">
        <f t="shared" si="1"/>
        <v>0</v>
      </c>
      <c r="L51" s="14">
        <f>BAJIO16643561!C52</f>
        <v>0</v>
      </c>
      <c r="M51" s="90">
        <f t="shared" si="2"/>
        <v>496940.5</v>
      </c>
      <c r="N51" s="15"/>
    </row>
    <row r="52" spans="1:14" x14ac:dyDescent="0.25">
      <c r="A52" s="12">
        <f>BAJIO16643561!A53</f>
        <v>44999</v>
      </c>
      <c r="B52" s="13"/>
      <c r="C52" s="13" t="str">
        <f>BAJIO16643561!B53</f>
        <v> PLANOS Y PROYECTOS DELCO  Concepto del Pago: LIQUIDACION DE FACTURA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86206.896551724145</v>
      </c>
      <c r="K52" s="14">
        <f t="shared" si="1"/>
        <v>13793.103448275864</v>
      </c>
      <c r="L52" s="14">
        <f>BAJIO16643561!C53</f>
        <v>100000</v>
      </c>
      <c r="M52" s="90">
        <f t="shared" si="2"/>
        <v>396940.5</v>
      </c>
      <c r="N52" s="15"/>
    </row>
    <row r="53" spans="1:14" x14ac:dyDescent="0.25">
      <c r="A53" s="12">
        <f>BAJIO16643561!A54</f>
        <v>44999</v>
      </c>
      <c r="B53" s="13"/>
      <c r="C53" s="13" t="str">
        <f>BAJIO16643561!B54</f>
        <v>ANA GABRIELA GONZALEZ OVALLE Concepto del Pago: INV 5380</v>
      </c>
      <c r="D53" s="85"/>
      <c r="E53" s="80" t="str">
        <f>BAJIO16643561!I54</f>
        <v>F5380</v>
      </c>
      <c r="F53" s="149">
        <f>BAJIO16643561!H54</f>
        <v>2449</v>
      </c>
      <c r="G53" s="14">
        <f t="shared" si="3"/>
        <v>18000</v>
      </c>
      <c r="H53" s="14">
        <f t="shared" si="6"/>
        <v>2880</v>
      </c>
      <c r="I53" s="90">
        <f>BAJIO16643561!D54</f>
        <v>20880</v>
      </c>
      <c r="J53" s="14">
        <f t="shared" si="4"/>
        <v>0</v>
      </c>
      <c r="K53" s="14">
        <f t="shared" si="1"/>
        <v>0</v>
      </c>
      <c r="L53" s="14">
        <f>BAJIO16643561!C54</f>
        <v>0</v>
      </c>
      <c r="M53" s="90">
        <f t="shared" si="2"/>
        <v>417820.5</v>
      </c>
      <c r="N53" s="15"/>
    </row>
    <row r="54" spans="1:14" x14ac:dyDescent="0.25">
      <c r="A54" s="12">
        <f>BAJIO16643561!A55</f>
        <v>44999</v>
      </c>
      <c r="B54" s="13"/>
      <c r="C54" s="13" t="str">
        <f>BAJIO16643561!B55</f>
        <v>LUIS EDUARDO CORTEZ SALDIVAR  Concepto del Pago: F1514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3200</v>
      </c>
      <c r="K54" s="14">
        <f t="shared" si="1"/>
        <v>512</v>
      </c>
      <c r="L54" s="14">
        <f>BAJIO16643561!C55</f>
        <v>3712</v>
      </c>
      <c r="M54" s="90">
        <f t="shared" si="2"/>
        <v>414108.5</v>
      </c>
      <c r="N54" s="15"/>
    </row>
    <row r="55" spans="1:14" x14ac:dyDescent="0.25">
      <c r="A55" s="12">
        <f>BAJIO16643561!A56</f>
        <v>45000</v>
      </c>
      <c r="B55" s="13"/>
      <c r="C55" s="13" t="str">
        <f>BAJIO16643561!B56</f>
        <v>BEZARES MEXICO SA DE CV Concepto del Pago: ANTICIPO DE FACTURA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8861.1551724137935</v>
      </c>
      <c r="K55" s="14">
        <f t="shared" si="1"/>
        <v>1417.784827586207</v>
      </c>
      <c r="L55" s="14">
        <f>BAJIO16643561!C56</f>
        <v>10278.94</v>
      </c>
      <c r="M55" s="90">
        <f t="shared" si="2"/>
        <v>403829.56</v>
      </c>
      <c r="N55" s="15"/>
    </row>
    <row r="56" spans="1:14" x14ac:dyDescent="0.25">
      <c r="A56" s="12">
        <f>BAJIO16643561!A57</f>
        <v>45000</v>
      </c>
      <c r="B56" s="13"/>
      <c r="C56" s="13" t="str">
        <f>BAJIO16643561!B57</f>
        <v> SERV GASOLINEROS DE MEXICO SA Concepto del Pago: 59114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9500.2500000000018</v>
      </c>
      <c r="K56" s="14">
        <f t="shared" si="1"/>
        <v>1520.0400000000004</v>
      </c>
      <c r="L56" s="14">
        <f>BAJIO16643561!C57</f>
        <v>11020.29</v>
      </c>
      <c r="M56" s="90">
        <f t="shared" si="2"/>
        <v>392809.27</v>
      </c>
      <c r="N56" s="15"/>
    </row>
    <row r="57" spans="1:14" x14ac:dyDescent="0.25">
      <c r="A57" s="12">
        <f>BAJIO16643561!A58</f>
        <v>45000</v>
      </c>
      <c r="B57" s="13"/>
      <c r="C57" s="13" t="str">
        <f>BAJIO16643561!B58</f>
        <v> SERV GASOLINEROS DE MEXICO SA Concepto del Pago: 59114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25862.068965517243</v>
      </c>
      <c r="K57" s="14">
        <f t="shared" si="1"/>
        <v>4137.9310344827591</v>
      </c>
      <c r="L57" s="14">
        <f>BAJIO16643561!C58</f>
        <v>30000</v>
      </c>
      <c r="M57" s="90">
        <f t="shared" si="2"/>
        <v>362809.27</v>
      </c>
      <c r="N57" s="15"/>
    </row>
    <row r="58" spans="1:14" x14ac:dyDescent="0.25">
      <c r="A58" s="12">
        <f>BAJIO16643561!A59</f>
        <v>45000</v>
      </c>
      <c r="B58" s="13"/>
      <c r="C58" s="13" t="str">
        <f>BAJIO16643561!B59</f>
        <v>TECNIQUIMIA MEXICANA SA DE CV  Concepto del Pago: FACT 5381</v>
      </c>
      <c r="D58" s="85"/>
      <c r="E58" s="80" t="str">
        <f>BAJIO16643561!I59</f>
        <v>F5381</v>
      </c>
      <c r="F58" s="149">
        <f>BAJIO16643561!H59</f>
        <v>2465</v>
      </c>
      <c r="G58" s="14">
        <f t="shared" si="7"/>
        <v>10500</v>
      </c>
      <c r="H58" s="14">
        <f t="shared" si="6"/>
        <v>1680</v>
      </c>
      <c r="I58" s="90">
        <f>BAJIO16643561!D59</f>
        <v>12180</v>
      </c>
      <c r="J58" s="14">
        <f t="shared" si="8"/>
        <v>0</v>
      </c>
      <c r="K58" s="14">
        <f t="shared" si="1"/>
        <v>0</v>
      </c>
      <c r="L58" s="14">
        <f>BAJIO16643561!C59</f>
        <v>0</v>
      </c>
      <c r="M58" s="90">
        <f t="shared" si="2"/>
        <v>374989.27</v>
      </c>
      <c r="N58" s="15"/>
    </row>
    <row r="59" spans="1:14" x14ac:dyDescent="0.25">
      <c r="A59" s="12">
        <f>BAJIO16643561!A60</f>
        <v>45000</v>
      </c>
      <c r="B59" s="13"/>
      <c r="C59" s="13" t="str">
        <f>BAJIO16643561!B60</f>
        <v>RNG PERFORACION SA DE CV  F 5495 5496 CONSTRUCTORA INVERMEX SA DE CV</v>
      </c>
      <c r="D59" s="85"/>
      <c r="E59" s="80" t="str">
        <f>BAJIO16643561!I60</f>
        <v>F5495-F5496</v>
      </c>
      <c r="F59" s="149" t="str">
        <f>BAJIO16643561!H60</f>
        <v>PUE</v>
      </c>
      <c r="G59" s="14">
        <f t="shared" si="7"/>
        <v>65900</v>
      </c>
      <c r="H59" s="14">
        <f t="shared" si="6"/>
        <v>10544</v>
      </c>
      <c r="I59" s="90">
        <f>BAJIO16643561!D60</f>
        <v>76444</v>
      </c>
      <c r="J59" s="14">
        <f t="shared" si="8"/>
        <v>0</v>
      </c>
      <c r="K59" s="14">
        <f t="shared" si="1"/>
        <v>0</v>
      </c>
      <c r="L59" s="14">
        <f>BAJIO16643561!C60</f>
        <v>0</v>
      </c>
      <c r="M59" s="90">
        <f t="shared" si="2"/>
        <v>451433.27</v>
      </c>
      <c r="N59" s="15"/>
    </row>
    <row r="60" spans="1:14" x14ac:dyDescent="0.25">
      <c r="A60" s="12">
        <f>BAJIO16643561!A61</f>
        <v>45001</v>
      </c>
      <c r="B60" s="13"/>
      <c r="C60" s="13" t="str">
        <f>BAJIO16643561!B61</f>
        <v>Compra - Disposicion por POS en PASTELERIA LETY LA FE 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356.89655172413796</v>
      </c>
      <c r="K60" s="14">
        <f t="shared" si="1"/>
        <v>57.103448275862078</v>
      </c>
      <c r="L60" s="14">
        <f>BAJIO16643561!C61</f>
        <v>414</v>
      </c>
      <c r="M60" s="90">
        <f t="shared" si="2"/>
        <v>451019.27</v>
      </c>
      <c r="N60" s="15"/>
    </row>
    <row r="61" spans="1:14" x14ac:dyDescent="0.25">
      <c r="A61" s="12">
        <f>BAJIO16643561!A62</f>
        <v>45001</v>
      </c>
      <c r="B61" s="13"/>
      <c r="C61" s="13" t="str">
        <f>BAJIO16643561!B62</f>
        <v>HYUNDAI GLOVIS MEXIC O S DE RL DE CV  Concepto del Pago: GLOVIS</v>
      </c>
      <c r="D61" s="85"/>
      <c r="E61" s="80" t="str">
        <f>BAJIO16643561!I62</f>
        <v>F5421</v>
      </c>
      <c r="F61" s="149">
        <f>BAJIO16643561!H62</f>
        <v>2466</v>
      </c>
      <c r="G61" s="14">
        <f t="shared" si="7"/>
        <v>25841.663793103453</v>
      </c>
      <c r="H61" s="14">
        <f t="shared" si="6"/>
        <v>4134.6662068965525</v>
      </c>
      <c r="I61" s="90">
        <f>BAJIO16643561!D62</f>
        <v>29976.33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480995.60000000003</v>
      </c>
      <c r="N61" s="15"/>
    </row>
    <row r="62" spans="1:14" x14ac:dyDescent="0.25">
      <c r="A62" s="12">
        <f>BAJIO16643561!A63</f>
        <v>45002</v>
      </c>
      <c r="B62" s="13"/>
      <c r="C62" s="13" t="str">
        <f>BAJIO16643561!B63</f>
        <v>ZONE COMPRA S DE R L DE C V  Concepto del Pago: AUTOZONE DE MEXICO S DE RL DE CV</v>
      </c>
      <c r="D62" s="85"/>
      <c r="E62" s="80" t="str">
        <f>BAJIO16643561!I63</f>
        <v>F5379</v>
      </c>
      <c r="F62" s="149">
        <f>BAJIO16643561!H63</f>
        <v>2468</v>
      </c>
      <c r="G62" s="14">
        <f t="shared" si="7"/>
        <v>43200</v>
      </c>
      <c r="H62" s="14">
        <f t="shared" si="6"/>
        <v>6912</v>
      </c>
      <c r="I62" s="90">
        <f>BAJIO16643561!D63</f>
        <v>50112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531107.60000000009</v>
      </c>
      <c r="N62" s="15"/>
    </row>
    <row r="63" spans="1:14" x14ac:dyDescent="0.25">
      <c r="A63" s="12">
        <f>BAJIO16643561!A64</f>
        <v>45002</v>
      </c>
      <c r="B63" s="13"/>
      <c r="C63" s="13" t="str">
        <f>BAJIO16643561!B64</f>
        <v>Compra - Disposicion por POS en OXXO B SALINAS II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89.65517241379311</v>
      </c>
      <c r="K63" s="14">
        <f t="shared" si="1"/>
        <v>14.344827586206899</v>
      </c>
      <c r="L63" s="14">
        <f>BAJIO16643561!C64</f>
        <v>104</v>
      </c>
      <c r="M63" s="90">
        <f t="shared" si="2"/>
        <v>531003.60000000009</v>
      </c>
      <c r="N63" s="15"/>
    </row>
    <row r="64" spans="1:14" x14ac:dyDescent="0.25">
      <c r="A64" s="12">
        <f>BAJIO16643561!A65</f>
        <v>45002</v>
      </c>
      <c r="B64" s="13"/>
      <c r="C64" s="13" t="str">
        <f>BAJIO16643561!B65</f>
        <v>Compra - Disposicion por POS en CASA HECTOR PALACIOS 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968.18103448275861</v>
      </c>
      <c r="K64" s="14">
        <f t="shared" si="1"/>
        <v>154.90896551724137</v>
      </c>
      <c r="L64" s="14">
        <f>BAJIO16643561!C65</f>
        <v>1123.0899999999999</v>
      </c>
      <c r="M64" s="90">
        <f t="shared" si="2"/>
        <v>529880.51000000013</v>
      </c>
      <c r="N64" s="15"/>
    </row>
    <row r="65" spans="1:14" x14ac:dyDescent="0.25">
      <c r="A65" s="12">
        <f>BAJIO16643561!A66</f>
        <v>45002</v>
      </c>
      <c r="B65" s="13"/>
      <c r="C65" s="13" t="str">
        <f>BAJIO16643561!B66</f>
        <v>VALVULAS DE CALIDAD DE MONTERREY SA DE C  Concepto del Pago: PAGO FACTURAS 5461 5480</v>
      </c>
      <c r="D65" s="85"/>
      <c r="E65" s="80" t="str">
        <f>BAJIO16643561!I66</f>
        <v>F5461-F5480</v>
      </c>
      <c r="F65" s="149">
        <f>BAJIO16643561!H66</f>
        <v>2471</v>
      </c>
      <c r="G65" s="14">
        <f>I65/1.16</f>
        <v>5985.0000000000009</v>
      </c>
      <c r="H65" s="14">
        <f t="shared" si="6"/>
        <v>957.60000000000014</v>
      </c>
      <c r="I65" s="90">
        <f>BAJIO16643561!D66</f>
        <v>6942.6</v>
      </c>
      <c r="J65" s="14">
        <f>L65/1.16</f>
        <v>0</v>
      </c>
      <c r="K65" s="14">
        <f t="shared" si="1"/>
        <v>0</v>
      </c>
      <c r="L65" s="14">
        <f>BAJIO16643561!C66</f>
        <v>0</v>
      </c>
      <c r="M65" s="90">
        <f t="shared" si="2"/>
        <v>536823.1100000001</v>
      </c>
      <c r="N65" s="15"/>
    </row>
    <row r="66" spans="1:14" x14ac:dyDescent="0.25">
      <c r="A66" s="12">
        <f>BAJIO16643561!A67</f>
        <v>45002</v>
      </c>
      <c r="B66" s="13"/>
      <c r="C66" s="13" t="str">
        <f>BAJIO16643561!B67</f>
        <v>RED AMBIENTAL CIPRES S.A. DE C.V.  Concepto del Pago: CONSTRUCTORA INVERMEX SA DE CV Q02</v>
      </c>
      <c r="D66" s="85"/>
      <c r="E66" s="80" t="str">
        <f>BAJIO16643561!I67</f>
        <v>F5356</v>
      </c>
      <c r="F66" s="149">
        <f>BAJIO16643561!H67</f>
        <v>2472</v>
      </c>
      <c r="G66" s="14">
        <f>I66/1.16</f>
        <v>7500.0000000000009</v>
      </c>
      <c r="H66" s="14">
        <f t="shared" si="6"/>
        <v>1200.0000000000002</v>
      </c>
      <c r="I66" s="90">
        <f>BAJIO16643561!D67</f>
        <v>8700</v>
      </c>
      <c r="J66" s="14">
        <f>L66/1.16</f>
        <v>0</v>
      </c>
      <c r="K66" s="14">
        <f t="shared" si="1"/>
        <v>0</v>
      </c>
      <c r="L66" s="14">
        <f>BAJIO16643561!C67</f>
        <v>0</v>
      </c>
      <c r="M66" s="90">
        <f t="shared" si="2"/>
        <v>545523.1100000001</v>
      </c>
      <c r="N66" s="15"/>
    </row>
    <row r="67" spans="1:14" x14ac:dyDescent="0.25">
      <c r="A67" s="12">
        <f>BAJIO16643561!A68</f>
        <v>45002</v>
      </c>
      <c r="B67" s="13"/>
      <c r="C67" s="13" t="str">
        <f>BAJIO16643561!B68</f>
        <v>NITTO DENKO AUTOMOTI VE DE MEXICO S DE R  Concepto del Pago: AMX 17MAR MXP</v>
      </c>
      <c r="D67" s="85"/>
      <c r="E67" s="80" t="str">
        <f>BAJIO16643561!I68</f>
        <v>F5325-F5338</v>
      </c>
      <c r="F67" s="149">
        <f>BAJIO16643561!H68</f>
        <v>2467</v>
      </c>
      <c r="G67" s="14">
        <f>I67/1.16</f>
        <v>20000</v>
      </c>
      <c r="H67" s="14">
        <f t="shared" si="6"/>
        <v>3200</v>
      </c>
      <c r="I67" s="90">
        <f>BAJIO16643561!D68</f>
        <v>23200</v>
      </c>
      <c r="J67" s="14">
        <f>L67/1.16</f>
        <v>0</v>
      </c>
      <c r="K67" s="14">
        <f t="shared" si="1"/>
        <v>0</v>
      </c>
      <c r="L67" s="14">
        <f>BAJIO16643561!C68</f>
        <v>0</v>
      </c>
      <c r="M67" s="90">
        <f t="shared" si="2"/>
        <v>568723.1100000001</v>
      </c>
      <c r="N67" s="15"/>
    </row>
    <row r="68" spans="1:14" x14ac:dyDescent="0.25">
      <c r="A68" s="12">
        <f>BAJIO16643561!A69</f>
        <v>45002</v>
      </c>
      <c r="B68" s="13"/>
      <c r="C68" s="13" t="str">
        <f>BAJIO16643561!B69</f>
        <v> TR INSUMOS S.A. DE C.V.  Concepto del Pago: PAGO FACTURA INV5537</v>
      </c>
      <c r="D68" s="85"/>
      <c r="E68" s="80" t="str">
        <f>BAJIO16643561!I69</f>
        <v>F5537</v>
      </c>
      <c r="F68" s="149" t="str">
        <f>BAJIO16643561!H69</f>
        <v>PUE</v>
      </c>
      <c r="G68" s="14">
        <f>I68/1.16</f>
        <v>3100</v>
      </c>
      <c r="H68" s="14">
        <f t="shared" si="6"/>
        <v>496</v>
      </c>
      <c r="I68" s="90">
        <f>BAJIO16643561!D69</f>
        <v>3596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572319.1100000001</v>
      </c>
      <c r="N68" s="15"/>
    </row>
    <row r="69" spans="1:14" x14ac:dyDescent="0.25">
      <c r="A69" s="12">
        <f>BAJIO16643561!A70</f>
        <v>45003</v>
      </c>
      <c r="B69" s="13"/>
      <c r="C69" s="13" t="str">
        <f>BAJIO16643561!B70</f>
        <v>Compra - Disposicion por POS en INST CTROL VEHICULAR 1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20802.068965517243</v>
      </c>
      <c r="K69" s="14">
        <f t="shared" si="9"/>
        <v>3328.3310344827587</v>
      </c>
      <c r="L69" s="14">
        <f>BAJIO16643561!C70</f>
        <v>24130.400000000001</v>
      </c>
      <c r="M69" s="90">
        <f t="shared" ref="M69:M132" si="10">M68+I69-L69</f>
        <v>548188.71000000008</v>
      </c>
      <c r="N69" s="15"/>
    </row>
    <row r="70" spans="1:14" x14ac:dyDescent="0.25">
      <c r="A70" s="12">
        <f>BAJIO16643561!A71</f>
        <v>45003</v>
      </c>
      <c r="B70" s="13"/>
      <c r="C70" s="13" t="str">
        <f>BAJIO16643561!B71</f>
        <v>Compra - Disposicion por POS en 5161020001670548 SEFIPLAN MU </v>
      </c>
      <c r="D70" s="85"/>
      <c r="E70" s="80">
        <f>BAJIO16643561!I71</f>
        <v>0</v>
      </c>
      <c r="F70" s="149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1015.1810344827586</v>
      </c>
      <c r="K70" s="14">
        <f t="shared" si="9"/>
        <v>162.42896551724138</v>
      </c>
      <c r="L70" s="14">
        <f>BAJIO16643561!C71</f>
        <v>1177.6099999999999</v>
      </c>
      <c r="M70" s="90">
        <f t="shared" si="10"/>
        <v>547011.10000000009</v>
      </c>
      <c r="N70" s="15"/>
    </row>
    <row r="71" spans="1:14" x14ac:dyDescent="0.25">
      <c r="A71" s="12">
        <f>BAJIO16643561!A72</f>
        <v>45003</v>
      </c>
      <c r="B71" s="13"/>
      <c r="C71" s="13" t="str">
        <f>BAJIO16643561!B72</f>
        <v>Compra - Disposicion por POS en SEC FIN TAMPS MADERO</v>
      </c>
      <c r="D71" s="85"/>
      <c r="E71" s="80">
        <f>BAJIO16643561!I72</f>
        <v>0</v>
      </c>
      <c r="F71" s="149">
        <f>BAJIO16643561!H72</f>
        <v>0</v>
      </c>
      <c r="G71" s="14">
        <f t="shared" si="11"/>
        <v>0</v>
      </c>
      <c r="H71" s="14">
        <f t="shared" si="6"/>
        <v>0</v>
      </c>
      <c r="I71" s="90">
        <f>BAJIO16643561!D72</f>
        <v>0</v>
      </c>
      <c r="J71" s="14">
        <f t="shared" si="12"/>
        <v>10823.275862068966</v>
      </c>
      <c r="K71" s="14">
        <f t="shared" si="9"/>
        <v>1731.7241379310344</v>
      </c>
      <c r="L71" s="14">
        <f>BAJIO16643561!C72</f>
        <v>12555</v>
      </c>
      <c r="M71" s="90">
        <f t="shared" si="10"/>
        <v>534456.10000000009</v>
      </c>
      <c r="N71" s="15"/>
    </row>
    <row r="72" spans="1:14" x14ac:dyDescent="0.25">
      <c r="A72" s="12">
        <f>BAJIO16643561!A73</f>
        <v>45003</v>
      </c>
      <c r="B72" s="13"/>
      <c r="C72" s="13" t="str">
        <f>BAJIO16643561!B73</f>
        <v>Recibo # 36299017507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25862.068965517243</v>
      </c>
      <c r="K72" s="14">
        <f t="shared" si="9"/>
        <v>4137.9310344827591</v>
      </c>
      <c r="L72" s="14">
        <f>BAJIO16643561!C73</f>
        <v>30000</v>
      </c>
      <c r="M72" s="90">
        <f t="shared" si="10"/>
        <v>504456.10000000009</v>
      </c>
      <c r="N72" s="15"/>
    </row>
    <row r="73" spans="1:14" x14ac:dyDescent="0.25">
      <c r="A73" s="12">
        <f>BAJIO16643561!A74</f>
        <v>45006</v>
      </c>
      <c r="B73" s="13"/>
      <c r="C73" s="13" t="str">
        <f>BAJIO16643561!B74</f>
        <v>Compra - Disposicion por POS en 5161020001670548 TAR MEXICO 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2249.1465517241381</v>
      </c>
      <c r="K73" s="14">
        <f t="shared" si="9"/>
        <v>359.86344827586208</v>
      </c>
      <c r="L73" s="14">
        <f>BAJIO16643561!C74</f>
        <v>2609.0100000000002</v>
      </c>
      <c r="M73" s="90">
        <f t="shared" si="10"/>
        <v>501847.09000000008</v>
      </c>
      <c r="N73" s="15"/>
    </row>
    <row r="74" spans="1:14" x14ac:dyDescent="0.25">
      <c r="A74" s="12">
        <f>BAJIO16643561!A75</f>
        <v>45006</v>
      </c>
      <c r="B74" s="13"/>
      <c r="C74" s="13" t="str">
        <f>BAJIO16643561!B75</f>
        <v>Compra - Disposicion por POS en 5161020001670548 VIVA AEROBUS CIB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2163.0517241379312</v>
      </c>
      <c r="K74" s="14">
        <f t="shared" si="9"/>
        <v>346.088275862069</v>
      </c>
      <c r="L74" s="14">
        <f>BAJIO16643561!C75</f>
        <v>2509.14</v>
      </c>
      <c r="M74" s="90">
        <f t="shared" si="10"/>
        <v>499337.95000000007</v>
      </c>
      <c r="N74" s="15"/>
    </row>
    <row r="75" spans="1:14" x14ac:dyDescent="0.25">
      <c r="A75" s="12">
        <f>BAJIO16643561!A76</f>
        <v>45006</v>
      </c>
      <c r="B75" s="13"/>
      <c r="C75" s="13" t="str">
        <f>BAJIO16643561!B76</f>
        <v>JOSE LUIS GONZALEZ CORREA  Concepto del Pago: RENTA</v>
      </c>
      <c r="D75" s="85"/>
      <c r="E75" s="80">
        <f>BAJIO16643561!I76</f>
        <v>0</v>
      </c>
      <c r="F75" s="149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36160.793103448275</v>
      </c>
      <c r="K75" s="14">
        <f t="shared" si="9"/>
        <v>5785.7268965517242</v>
      </c>
      <c r="L75" s="14">
        <f>BAJIO16643561!C76</f>
        <v>41946.52</v>
      </c>
      <c r="M75" s="90">
        <f t="shared" si="10"/>
        <v>457391.43000000005</v>
      </c>
      <c r="N75" s="15"/>
    </row>
    <row r="76" spans="1:14" x14ac:dyDescent="0.25">
      <c r="A76" s="12">
        <f>BAJIO16643561!A77</f>
        <v>45006</v>
      </c>
      <c r="B76" s="13"/>
      <c r="C76" s="13" t="str">
        <f>BAJIO16643561!B77</f>
        <v>SYEGPS SA DE CV Concepto del Pago: F27423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880</v>
      </c>
      <c r="K76" s="14">
        <f t="shared" si="9"/>
        <v>140.80000000000001</v>
      </c>
      <c r="L76" s="14">
        <f>BAJIO16643561!C77</f>
        <v>1020.8</v>
      </c>
      <c r="M76" s="90">
        <f t="shared" si="10"/>
        <v>456370.63000000006</v>
      </c>
      <c r="N76" s="15"/>
    </row>
    <row r="77" spans="1:14" x14ac:dyDescent="0.25">
      <c r="A77" s="12">
        <f>BAJIO16643561!A78</f>
        <v>45006</v>
      </c>
      <c r="B77" s="13"/>
      <c r="C77" s="13" t="str">
        <f>BAJIO16643561!B78</f>
        <v>GM FINANCIAL DE MEXICO SA DE CV   Retiro por domiciliacion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5563.5689655172418</v>
      </c>
      <c r="K77" s="14">
        <f t="shared" si="9"/>
        <v>890.17103448275873</v>
      </c>
      <c r="L77" s="14">
        <f>BAJIO16643561!C78</f>
        <v>6453.74</v>
      </c>
      <c r="M77" s="90">
        <f t="shared" si="10"/>
        <v>449916.89000000007</v>
      </c>
      <c r="N77" s="15"/>
    </row>
    <row r="78" spans="1:14" x14ac:dyDescent="0.25">
      <c r="A78" s="12">
        <f>BAJIO16643561!A79</f>
        <v>45007</v>
      </c>
      <c r="B78" s="13"/>
      <c r="C78" s="13" t="str">
        <f>BAJIO16643561!B79</f>
        <v>SERV GASOLINEROS DE MEXICO SA  Concepto del Pago: 59114</v>
      </c>
      <c r="D78" s="85"/>
      <c r="E78" s="80">
        <f>BAJIO16643561!I79</f>
        <v>0</v>
      </c>
      <c r="F78" s="149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21551.724137931036</v>
      </c>
      <c r="K78" s="14">
        <f t="shared" si="9"/>
        <v>3448.275862068966</v>
      </c>
      <c r="L78" s="14">
        <f>BAJIO16643561!C79</f>
        <v>25000</v>
      </c>
      <c r="M78" s="90">
        <f t="shared" si="10"/>
        <v>424916.89000000007</v>
      </c>
      <c r="N78" s="15"/>
    </row>
    <row r="79" spans="1:14" x14ac:dyDescent="0.25">
      <c r="A79" s="12">
        <f>BAJIO16643561!A80</f>
        <v>45007</v>
      </c>
      <c r="B79" s="13"/>
      <c r="C79" s="13" t="str">
        <f>BAJIO16643561!B80</f>
        <v>Compra - Disposicion por POS en TRACTO REF ALLENDE GPE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3600.7672413793107</v>
      </c>
      <c r="K79" s="14">
        <f t="shared" si="9"/>
        <v>576.12275862068975</v>
      </c>
      <c r="L79" s="14">
        <f>BAJIO16643561!C80</f>
        <v>4176.8900000000003</v>
      </c>
      <c r="M79" s="90">
        <f t="shared" si="10"/>
        <v>420740.00000000006</v>
      </c>
      <c r="N79" s="15"/>
    </row>
    <row r="80" spans="1:14" x14ac:dyDescent="0.25">
      <c r="A80" s="12">
        <f>BAJIO16643561!A81</f>
        <v>45007</v>
      </c>
      <c r="B80" s="13"/>
      <c r="C80" s="13" t="str">
        <f>BAJIO16643561!B81</f>
        <v>SISTEMAS HORMIGA,SA DE CV  Concepto del Pago: PAGO A PROVEEDOR</v>
      </c>
      <c r="D80" s="85"/>
      <c r="E80" s="80" t="str">
        <f>BAJIO16643561!I81</f>
        <v>F5411</v>
      </c>
      <c r="F80" s="149">
        <f>BAJIO16643561!H81</f>
        <v>2473</v>
      </c>
      <c r="G80" s="14">
        <f t="shared" si="11"/>
        <v>3500.0000000000005</v>
      </c>
      <c r="H80" s="14">
        <f t="shared" si="6"/>
        <v>560.00000000000011</v>
      </c>
      <c r="I80" s="90">
        <f>BAJIO16643561!D81</f>
        <v>4060</v>
      </c>
      <c r="J80" s="14">
        <f t="shared" si="12"/>
        <v>0</v>
      </c>
      <c r="K80" s="14">
        <f t="shared" si="9"/>
        <v>0</v>
      </c>
      <c r="L80" s="14">
        <f>BAJIO16643561!C81</f>
        <v>0</v>
      </c>
      <c r="M80" s="90">
        <f t="shared" si="10"/>
        <v>424800.00000000006</v>
      </c>
      <c r="N80" s="15"/>
    </row>
    <row r="81" spans="1:14" x14ac:dyDescent="0.25">
      <c r="A81" s="12">
        <f>BAJIO16643561!A82</f>
        <v>45007</v>
      </c>
      <c r="B81" s="13"/>
      <c r="C81" s="13" t="str">
        <f>BAJIO16643561!B82</f>
        <v>FABRICANTES DE EQUIP OS PARA REFRIGERACI  Concepto del Pago: 030580900008531080 BMERH2H</v>
      </c>
      <c r="D81" s="85"/>
      <c r="E81" s="80" t="str">
        <f>BAJIO16643561!I82</f>
        <v>F5377</v>
      </c>
      <c r="F81" s="149">
        <f>BAJIO16643561!H82</f>
        <v>2474</v>
      </c>
      <c r="G81" s="14">
        <f t="shared" si="11"/>
        <v>39000</v>
      </c>
      <c r="H81" s="14">
        <f t="shared" si="6"/>
        <v>6240</v>
      </c>
      <c r="I81" s="90">
        <f>BAJIO16643561!D82</f>
        <v>45240</v>
      </c>
      <c r="J81" s="14">
        <f t="shared" si="12"/>
        <v>0</v>
      </c>
      <c r="K81" s="14">
        <f t="shared" si="9"/>
        <v>0</v>
      </c>
      <c r="L81" s="14">
        <f>BAJIO16643561!C82</f>
        <v>0</v>
      </c>
      <c r="M81" s="90">
        <f t="shared" si="10"/>
        <v>470040.00000000006</v>
      </c>
      <c r="N81" s="15"/>
    </row>
    <row r="82" spans="1:14" x14ac:dyDescent="0.25">
      <c r="A82" s="12">
        <f>BAJIO16643561!A83</f>
        <v>45007</v>
      </c>
      <c r="B82" s="13"/>
      <c r="C82" s="13" t="str">
        <f>BAJIO16643561!B83</f>
        <v>PACCAR FINANCIAL MEXICO SA DE  Concepto del Pago: 0202001197088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138733.83620689655</v>
      </c>
      <c r="K82" s="14">
        <f t="shared" si="9"/>
        <v>22197.413793103449</v>
      </c>
      <c r="L82" s="14">
        <f>BAJIO16643561!C83</f>
        <v>160931.25</v>
      </c>
      <c r="M82" s="90">
        <f t="shared" si="10"/>
        <v>309108.75000000006</v>
      </c>
      <c r="N82" s="15"/>
    </row>
    <row r="83" spans="1:14" x14ac:dyDescent="0.25">
      <c r="A83" s="12">
        <f>BAJIO16643561!A84</f>
        <v>45007</v>
      </c>
      <c r="B83" s="13"/>
      <c r="C83" s="13" t="str">
        <f>BAJIO16643561!B84</f>
        <v> KENWORTH DE LA HUAST ECA, S.A. DE C.V.  Concepto del Pago: KWH DEV ANTICIPO DE UNIDAD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25862.068965517243</v>
      </c>
      <c r="H83" s="14">
        <f t="shared" si="6"/>
        <v>4137.9310344827591</v>
      </c>
      <c r="I83" s="90">
        <f>BAJIO16643561!D84</f>
        <v>30000</v>
      </c>
      <c r="J83" s="14">
        <f t="shared" si="12"/>
        <v>0</v>
      </c>
      <c r="K83" s="14">
        <f t="shared" si="9"/>
        <v>0</v>
      </c>
      <c r="L83" s="14">
        <f>BAJIO16643561!C84</f>
        <v>0</v>
      </c>
      <c r="M83" s="90">
        <f t="shared" si="10"/>
        <v>339108.75000000006</v>
      </c>
      <c r="N83" s="15"/>
    </row>
    <row r="84" spans="1:14" x14ac:dyDescent="0.25">
      <c r="A84" s="12">
        <f>BAJIO16643561!A85</f>
        <v>45009</v>
      </c>
      <c r="B84" s="13"/>
      <c r="C84" s="13" t="str">
        <f>BAJIO16643561!B85</f>
        <v>VALVULAS DE CALIDAD DE MONTERREY SA DE C  Concepto del Pago: PAGO FACTURA INV5498</v>
      </c>
      <c r="D84" s="85"/>
      <c r="E84" s="80" t="str">
        <f>BAJIO16643561!I85</f>
        <v>F5498</v>
      </c>
      <c r="F84" s="149">
        <f>BAJIO16643561!H85</f>
        <v>2475</v>
      </c>
      <c r="G84" s="14">
        <f t="shared" si="11"/>
        <v>2992.5000000000005</v>
      </c>
      <c r="H84" s="14">
        <f t="shared" ref="H84:H147" si="13">G84*0.16</f>
        <v>478.80000000000007</v>
      </c>
      <c r="I84" s="90">
        <f>BAJIO16643561!D85</f>
        <v>3471.3</v>
      </c>
      <c r="J84" s="14">
        <f t="shared" si="12"/>
        <v>0</v>
      </c>
      <c r="K84" s="14">
        <f t="shared" si="9"/>
        <v>0</v>
      </c>
      <c r="L84" s="14">
        <f>BAJIO16643561!C85</f>
        <v>0</v>
      </c>
      <c r="M84" s="90">
        <f t="shared" si="10"/>
        <v>342580.05000000005</v>
      </c>
      <c r="N84" s="15"/>
    </row>
    <row r="85" spans="1:14" x14ac:dyDescent="0.25">
      <c r="A85" s="12">
        <f>BAJIO16643561!A86</f>
        <v>45009</v>
      </c>
      <c r="B85" s="13"/>
      <c r="C85" s="13" t="str">
        <f>BAJIO16643561!B86</f>
        <v>Compra - Disposicion por POS en INST CTROL VEHICULAR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4471.5517241379312</v>
      </c>
      <c r="K85" s="14">
        <f t="shared" si="9"/>
        <v>715.44827586206895</v>
      </c>
      <c r="L85" s="14">
        <f>BAJIO16643561!C86</f>
        <v>5187</v>
      </c>
      <c r="M85" s="90">
        <f t="shared" si="10"/>
        <v>337393.05000000005</v>
      </c>
      <c r="N85" s="15"/>
    </row>
    <row r="86" spans="1:14" x14ac:dyDescent="0.25">
      <c r="A86" s="12">
        <f>BAJIO16643561!A87</f>
        <v>45009</v>
      </c>
      <c r="B86" s="13"/>
      <c r="C86" s="13" t="str">
        <f>BAJIO16643561!B87</f>
        <v>Compra - Disposicion por POS en HOTEL SAFI CENTRO C1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4622.4224137931042</v>
      </c>
      <c r="K86" s="14">
        <f t="shared" si="9"/>
        <v>739.58758620689673</v>
      </c>
      <c r="L86" s="14">
        <f>BAJIO16643561!C87</f>
        <v>5362.01</v>
      </c>
      <c r="M86" s="90">
        <f t="shared" si="10"/>
        <v>332031.04000000004</v>
      </c>
      <c r="N86" s="15"/>
    </row>
    <row r="87" spans="1:14" x14ac:dyDescent="0.25">
      <c r="A87" s="12">
        <f>BAJIO16643561!A88</f>
        <v>45009</v>
      </c>
      <c r="B87" s="13"/>
      <c r="C87" s="13" t="str">
        <f>BAJIO16643561!B88</f>
        <v>Compra - Disposicion por POS en BEST WESTERN PREMIER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1282.3275862068967</v>
      </c>
      <c r="K87" s="14">
        <f t="shared" si="9"/>
        <v>205.17241379310349</v>
      </c>
      <c r="L87" s="14">
        <f>BAJIO16643561!C88</f>
        <v>1487.5</v>
      </c>
      <c r="M87" s="90">
        <f t="shared" si="10"/>
        <v>330543.54000000004</v>
      </c>
      <c r="N87" s="15"/>
    </row>
    <row r="88" spans="1:14" x14ac:dyDescent="0.25">
      <c r="A88" s="12">
        <f>BAJIO16643561!A89</f>
        <v>45009</v>
      </c>
      <c r="B88" s="13"/>
      <c r="C88" s="13" t="str">
        <f>BAJIO16643561!B89</f>
        <v> OES ENCLOSURES MANUFACTURING MEXIC Concepto del Pago: 5475 TO 5532</v>
      </c>
      <c r="D88" s="85"/>
      <c r="E88" s="80" t="str">
        <f>BAJIO16643561!I89</f>
        <v>F5475 A F5532</v>
      </c>
      <c r="F88" s="149">
        <f>BAJIO16643561!H89</f>
        <v>2476</v>
      </c>
      <c r="G88" s="14">
        <f t="shared" si="11"/>
        <v>33600</v>
      </c>
      <c r="H88" s="14">
        <f t="shared" si="13"/>
        <v>5376</v>
      </c>
      <c r="I88" s="90">
        <f>BAJIO16643561!D89</f>
        <v>38976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369519.54000000004</v>
      </c>
      <c r="N88" s="15"/>
    </row>
    <row r="89" spans="1:14" x14ac:dyDescent="0.25">
      <c r="A89" s="12">
        <f>BAJIO16643561!A90</f>
        <v>45009</v>
      </c>
      <c r="B89" s="13"/>
      <c r="C89" s="13" t="str">
        <f>BAJIO16643561!B90</f>
        <v> SERV GASOLINEROS DE MEXICO SA  Concepto del Pago: 59114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74346.04310344829</v>
      </c>
      <c r="K89" s="14">
        <f t="shared" si="9"/>
        <v>11895.366896551726</v>
      </c>
      <c r="L89" s="14">
        <f>BAJIO16643561!C90</f>
        <v>86241.41</v>
      </c>
      <c r="M89" s="90">
        <f t="shared" si="10"/>
        <v>283278.13</v>
      </c>
      <c r="N89" s="15"/>
    </row>
    <row r="90" spans="1:14" x14ac:dyDescent="0.25">
      <c r="A90" s="12">
        <f>BAJIO16643561!A91</f>
        <v>45009</v>
      </c>
      <c r="B90" s="13"/>
      <c r="C90" s="13" t="str">
        <f>BAJIO16643561!B91</f>
        <v>RECICLAJES Y DESTILADOS MON  TEF Enviado F14330 F 14331 F14332 F14333 F</v>
      </c>
      <c r="D90" s="85"/>
      <c r="E90" s="80">
        <f>BAJIO16643561!I91</f>
        <v>0</v>
      </c>
      <c r="F90" s="149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30989.655172413793</v>
      </c>
      <c r="K90" s="14">
        <f t="shared" si="9"/>
        <v>4958.3448275862074</v>
      </c>
      <c r="L90" s="14">
        <f>BAJIO16643561!C91</f>
        <v>35948</v>
      </c>
      <c r="M90" s="90">
        <f t="shared" si="10"/>
        <v>247330.13</v>
      </c>
      <c r="N90" s="15"/>
    </row>
    <row r="91" spans="1:14" x14ac:dyDescent="0.25">
      <c r="A91" s="12">
        <f>BAJIO16643561!A92</f>
        <v>45009</v>
      </c>
      <c r="B91" s="13"/>
      <c r="C91" s="13" t="str">
        <f>BAJIO16643561!B92</f>
        <v>OPERADORA DE RELLENOS SANIT  TEF Enviado F11309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23360</v>
      </c>
      <c r="K91" s="14">
        <f t="shared" si="9"/>
        <v>3737.6</v>
      </c>
      <c r="L91" s="14">
        <f>BAJIO16643561!C92</f>
        <v>27097.599999999999</v>
      </c>
      <c r="M91" s="90">
        <f t="shared" si="10"/>
        <v>220232.53</v>
      </c>
      <c r="N91" s="15"/>
    </row>
    <row r="92" spans="1:14" x14ac:dyDescent="0.25">
      <c r="A92" s="12">
        <f>BAJIO16643561!A93</f>
        <v>45009</v>
      </c>
      <c r="B92" s="13"/>
      <c r="C92" s="13" t="str">
        <f>BAJIO16643561!B93</f>
        <v> PROYECTOS INT. PARA MEDIO AMB   Concepto del Pago: F73628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75750</v>
      </c>
      <c r="K92" s="14">
        <f t="shared" si="9"/>
        <v>12120</v>
      </c>
      <c r="L92" s="14">
        <f>BAJIO16643561!C93</f>
        <v>87870</v>
      </c>
      <c r="M92" s="90">
        <f t="shared" si="10"/>
        <v>132362.53</v>
      </c>
      <c r="N92" s="15"/>
    </row>
    <row r="93" spans="1:14" x14ac:dyDescent="0.25">
      <c r="A93" s="12">
        <f>BAJIO16643561!A94</f>
        <v>45009</v>
      </c>
      <c r="B93" s="13"/>
      <c r="C93" s="13" t="str">
        <f>BAJIO16643561!B94</f>
        <v> RYDER CAPITAL  Concepto del Pago: 10270</v>
      </c>
      <c r="D93" s="85"/>
      <c r="E93" s="80" t="str">
        <f>BAJIO16643561!I94</f>
        <v>F5432</v>
      </c>
      <c r="F93" s="149">
        <f>BAJIO16643561!H94</f>
        <v>2477</v>
      </c>
      <c r="G93" s="14">
        <f t="shared" si="11"/>
        <v>56800.000000000007</v>
      </c>
      <c r="H93" s="14">
        <f t="shared" si="13"/>
        <v>9088.0000000000018</v>
      </c>
      <c r="I93" s="90">
        <f>BAJIO16643561!D94</f>
        <v>65888</v>
      </c>
      <c r="J93" s="14">
        <f t="shared" si="12"/>
        <v>0</v>
      </c>
      <c r="K93" s="14">
        <f t="shared" si="9"/>
        <v>0</v>
      </c>
      <c r="L93" s="14">
        <f>BAJIO16643561!C94</f>
        <v>0</v>
      </c>
      <c r="M93" s="90">
        <f t="shared" si="10"/>
        <v>198250.53</v>
      </c>
      <c r="N93" s="15"/>
    </row>
    <row r="94" spans="1:14" x14ac:dyDescent="0.25">
      <c r="A94" s="12">
        <f>BAJIO16643561!A95</f>
        <v>45009</v>
      </c>
      <c r="B94" s="13"/>
      <c r="C94" s="13" t="str">
        <f>BAJIO16643561!B95</f>
        <v> SPRAYLAB SA DE CV  Concepto del Pago: FAC 5549</v>
      </c>
      <c r="D94" s="85"/>
      <c r="E94" s="80" t="str">
        <f>BAJIO16643561!I95</f>
        <v>F5549</v>
      </c>
      <c r="F94" s="149">
        <f>BAJIO16643561!H95</f>
        <v>2478</v>
      </c>
      <c r="G94" s="14">
        <f t="shared" si="11"/>
        <v>6000</v>
      </c>
      <c r="H94" s="14">
        <f t="shared" si="13"/>
        <v>960</v>
      </c>
      <c r="I94" s="90">
        <f>BAJIO16643561!D95</f>
        <v>6960</v>
      </c>
      <c r="J94" s="14">
        <f t="shared" si="12"/>
        <v>0</v>
      </c>
      <c r="K94" s="14">
        <f t="shared" si="9"/>
        <v>0</v>
      </c>
      <c r="L94" s="14">
        <f>BAJIO16643561!C95</f>
        <v>0</v>
      </c>
      <c r="M94" s="90">
        <f t="shared" si="10"/>
        <v>205210.53</v>
      </c>
      <c r="N94" s="15"/>
    </row>
    <row r="95" spans="1:14" x14ac:dyDescent="0.25">
      <c r="A95" s="12">
        <f>BAJIO16643561!A96</f>
        <v>45010</v>
      </c>
      <c r="B95" s="13"/>
      <c r="C95" s="13" t="str">
        <f>BAJIO16643561!B96</f>
        <v>Compra - Disposicion por POS en JOMAR GP2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924.38793103448279</v>
      </c>
      <c r="K95" s="14">
        <f t="shared" si="9"/>
        <v>147.90206896551726</v>
      </c>
      <c r="L95" s="14">
        <f>BAJIO16643561!C96</f>
        <v>1072.29</v>
      </c>
      <c r="M95" s="90">
        <f t="shared" si="10"/>
        <v>204138.23999999999</v>
      </c>
      <c r="N95" s="15"/>
    </row>
    <row r="96" spans="1:14" x14ac:dyDescent="0.25">
      <c r="A96" s="12">
        <f>BAJIO16643561!A97</f>
        <v>45010</v>
      </c>
      <c r="B96" s="13"/>
      <c r="C96" s="13" t="str">
        <f>BAJIO16643561!B97</f>
        <v>PAIPRO CONSTRUCCION Y PAILERIA SA DE CV</v>
      </c>
      <c r="D96" s="85"/>
      <c r="E96" s="80" t="str">
        <f>BAJIO16643561!I97</f>
        <v>F5573</v>
      </c>
      <c r="F96" s="149">
        <f>BAJIO16643561!H97</f>
        <v>2479</v>
      </c>
      <c r="G96" s="14">
        <f t="shared" si="11"/>
        <v>5700</v>
      </c>
      <c r="H96" s="14">
        <f t="shared" si="13"/>
        <v>912</v>
      </c>
      <c r="I96" s="90">
        <f>BAJIO16643561!D97</f>
        <v>6612</v>
      </c>
      <c r="J96" s="14">
        <f t="shared" si="12"/>
        <v>0</v>
      </c>
      <c r="K96" s="14">
        <f t="shared" si="9"/>
        <v>0</v>
      </c>
      <c r="L96" s="14">
        <f>BAJIO16643561!C97</f>
        <v>0</v>
      </c>
      <c r="M96" s="90">
        <f t="shared" si="10"/>
        <v>210750.24</v>
      </c>
      <c r="N96" s="15"/>
    </row>
    <row r="97" spans="1:14" x14ac:dyDescent="0.25">
      <c r="A97" s="12">
        <f>BAJIO16643561!A98</f>
        <v>45011</v>
      </c>
      <c r="B97" s="13"/>
      <c r="C97" s="13" t="str">
        <f>BAJIO16643561!B98</f>
        <v>Compra - Disposicion por POS en OXXO GAS BONIFACIO SAL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5172.4137931034484</v>
      </c>
      <c r="K97" s="14">
        <f t="shared" si="9"/>
        <v>827.58620689655174</v>
      </c>
      <c r="L97" s="14">
        <f>BAJIO16643561!C98</f>
        <v>6000</v>
      </c>
      <c r="M97" s="90">
        <f t="shared" si="10"/>
        <v>204750.24</v>
      </c>
      <c r="N97" s="15"/>
    </row>
    <row r="98" spans="1:14" x14ac:dyDescent="0.25">
      <c r="A98" s="12">
        <f>BAJIO16643561!A99</f>
        <v>45011</v>
      </c>
      <c r="B98" s="13"/>
      <c r="C98" s="13" t="str">
        <f>BAJIO16643561!B99</f>
        <v>Compra - Disposicion por POS en CASA HECTOR PALACIOS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278.01724137931035</v>
      </c>
      <c r="K98" s="14">
        <f t="shared" si="9"/>
        <v>44.482758620689658</v>
      </c>
      <c r="L98" s="14">
        <f>BAJIO16643561!C99</f>
        <v>322.5</v>
      </c>
      <c r="M98" s="90">
        <f t="shared" si="10"/>
        <v>204427.74</v>
      </c>
      <c r="N98" s="15"/>
    </row>
    <row r="99" spans="1:14" x14ac:dyDescent="0.25">
      <c r="A99" s="12">
        <f>BAJIO16643561!A100</f>
        <v>45012</v>
      </c>
      <c r="B99" s="13"/>
      <c r="C99" s="13" t="str">
        <f>BAJIO16643561!B100</f>
        <v>Compra - Disposicion por POS en RECAVISA 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2636.8017241379312</v>
      </c>
      <c r="K99" s="14">
        <f t="shared" si="9"/>
        <v>421.88827586206901</v>
      </c>
      <c r="L99" s="14">
        <f>BAJIO16643561!C100</f>
        <v>3058.69</v>
      </c>
      <c r="M99" s="90">
        <f t="shared" si="10"/>
        <v>201369.05</v>
      </c>
      <c r="N99" s="15"/>
    </row>
    <row r="100" spans="1:14" ht="30" x14ac:dyDescent="0.25">
      <c r="A100" s="12">
        <f>BAJIO16643561!A101</f>
        <v>45012</v>
      </c>
      <c r="B100" s="13"/>
      <c r="C100" s="13" t="str">
        <f>BAJIO16643561!B101</f>
        <v>TECNO MAIZ SA DE CV  Concepto del Pago: 665050000018342023001</v>
      </c>
      <c r="D100" s="85"/>
      <c r="E100" s="80" t="str">
        <f>BAJIO16643561!I101</f>
        <v>F5335-F5428-F5429</v>
      </c>
      <c r="F100" s="149">
        <f>BAJIO16643561!H101</f>
        <v>2480</v>
      </c>
      <c r="G100" s="14">
        <f t="shared" si="11"/>
        <v>40500</v>
      </c>
      <c r="H100" s="14">
        <f t="shared" si="13"/>
        <v>6480</v>
      </c>
      <c r="I100" s="90">
        <f>BAJIO16643561!D101</f>
        <v>46980</v>
      </c>
      <c r="J100" s="14">
        <f t="shared" si="12"/>
        <v>0</v>
      </c>
      <c r="K100" s="14">
        <f t="shared" si="9"/>
        <v>0</v>
      </c>
      <c r="L100" s="14">
        <f>BAJIO16643561!C101</f>
        <v>0</v>
      </c>
      <c r="M100" s="90">
        <f t="shared" si="10"/>
        <v>248349.05</v>
      </c>
      <c r="N100" s="15"/>
    </row>
    <row r="101" spans="1:14" x14ac:dyDescent="0.25">
      <c r="A101" s="12">
        <f>BAJIO16643561!A102</f>
        <v>45012</v>
      </c>
      <c r="B101" s="13"/>
      <c r="C101" s="13" t="str">
        <f>BAJIO16643561!B102</f>
        <v>MAR MAR EFRAIN  Concepto del Pago: PAGO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50000</v>
      </c>
      <c r="K101" s="14">
        <f t="shared" si="9"/>
        <v>8000</v>
      </c>
      <c r="L101" s="14">
        <f>BAJIO16643561!C102</f>
        <v>58000</v>
      </c>
      <c r="M101" s="90">
        <f t="shared" si="10"/>
        <v>190349.05</v>
      </c>
      <c r="N101" s="15"/>
    </row>
    <row r="102" spans="1:14" x14ac:dyDescent="0.25">
      <c r="A102" s="12">
        <f>BAJIO16643561!A103</f>
        <v>45012</v>
      </c>
      <c r="B102" s="13"/>
      <c r="C102" s="13" t="str">
        <f>BAJIO16643561!B103</f>
        <v>LA INDUSTRIA DE MUEBLES CERAMICOS  Concepto del Pago: VALVULAS URREA SA DE CV</v>
      </c>
      <c r="D102" s="85"/>
      <c r="E102" s="80" t="str">
        <f>BAJIO16643561!I103</f>
        <v>F5416</v>
      </c>
      <c r="F102" s="149">
        <f>BAJIO16643561!H103</f>
        <v>2481</v>
      </c>
      <c r="G102" s="14">
        <f t="shared" si="11"/>
        <v>45100</v>
      </c>
      <c r="H102" s="14">
        <f t="shared" si="13"/>
        <v>7216</v>
      </c>
      <c r="I102" s="90">
        <f>BAJIO16643561!D103</f>
        <v>52316</v>
      </c>
      <c r="J102" s="14">
        <f t="shared" si="12"/>
        <v>0</v>
      </c>
      <c r="K102" s="14">
        <f t="shared" si="9"/>
        <v>0</v>
      </c>
      <c r="L102" s="14">
        <f>BAJIO16643561!C103</f>
        <v>0</v>
      </c>
      <c r="M102" s="90">
        <f t="shared" si="10"/>
        <v>242665.05</v>
      </c>
      <c r="N102" s="15"/>
    </row>
    <row r="103" spans="1:14" x14ac:dyDescent="0.25">
      <c r="A103" s="12">
        <f>BAJIO16643561!A104</f>
        <v>45012</v>
      </c>
      <c r="B103" s="13"/>
      <c r="C103" s="13" t="str">
        <f>BAJIO16643561!B104</f>
        <v>TREN MOTIZ CENTRO DE SERVICIO  Concepto del Pago: FTS8738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15070.000000000002</v>
      </c>
      <c r="K103" s="14">
        <f t="shared" si="9"/>
        <v>2411.2000000000003</v>
      </c>
      <c r="L103" s="14">
        <f>BAJIO16643561!C104</f>
        <v>17481.2</v>
      </c>
      <c r="M103" s="90">
        <f t="shared" si="10"/>
        <v>225183.84999999998</v>
      </c>
      <c r="N103" s="15"/>
    </row>
    <row r="104" spans="1:14" x14ac:dyDescent="0.25">
      <c r="A104" s="12">
        <f>BAJIO16643561!A105</f>
        <v>45013</v>
      </c>
      <c r="B104" s="13"/>
      <c r="C104" s="13" t="str">
        <f>BAJIO16643561!B105</f>
        <v>Compra - Disposicion por POS en MUELLES Y SUSP FABIAN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6375</v>
      </c>
      <c r="K104" s="14">
        <f t="shared" si="9"/>
        <v>1020</v>
      </c>
      <c r="L104" s="14">
        <f>BAJIO16643561!C105</f>
        <v>7395</v>
      </c>
      <c r="M104" s="90">
        <f t="shared" si="10"/>
        <v>217788.84999999998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9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862.06896551724139</v>
      </c>
      <c r="K105" s="14">
        <f t="shared" si="9"/>
        <v>137.93103448275863</v>
      </c>
      <c r="L105" s="14">
        <f>BAJIO16643561!C106</f>
        <v>1000</v>
      </c>
      <c r="M105" s="90">
        <f t="shared" si="10"/>
        <v>216788.84999999998</v>
      </c>
      <c r="N105" s="15"/>
    </row>
    <row r="106" spans="1:14" x14ac:dyDescent="0.25">
      <c r="A106" s="12">
        <f>BAJIO16643561!A106</f>
        <v>45014</v>
      </c>
      <c r="B106" s="13"/>
      <c r="C106" s="13" t="str">
        <f>BAJIO16643561!B106</f>
        <v>Compra - Disposicion por POS en GASOL LAS PALMAS GEO</v>
      </c>
      <c r="D106" s="85"/>
      <c r="E106" s="80">
        <f>BAJIO16643561!I106</f>
        <v>0</v>
      </c>
      <c r="F106" s="149">
        <f>BAJIO16643561!H106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396.55172413793105</v>
      </c>
      <c r="K106" s="14">
        <f t="shared" si="9"/>
        <v>63.448275862068968</v>
      </c>
      <c r="L106" s="14">
        <f>BAJIO16643561!C107</f>
        <v>460</v>
      </c>
      <c r="M106" s="90">
        <f t="shared" si="10"/>
        <v>216328.84999999998</v>
      </c>
      <c r="N106" s="15"/>
    </row>
    <row r="107" spans="1:14" x14ac:dyDescent="0.25">
      <c r="A107" s="12">
        <f>BAJIO16643561!A108</f>
        <v>45014</v>
      </c>
      <c r="B107" s="13"/>
      <c r="C107" s="13" t="str">
        <f>BAJIO16643561!B108</f>
        <v>Compra - Disposicion por POS en INFRA PLTA NOGALAR 429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364.80172413793105</v>
      </c>
      <c r="K107" s="14">
        <f t="shared" si="9"/>
        <v>58.36827586206897</v>
      </c>
      <c r="L107" s="14">
        <f>BAJIO16643561!C108</f>
        <v>423.17</v>
      </c>
      <c r="M107" s="90">
        <f t="shared" si="10"/>
        <v>215905.67999999996</v>
      </c>
      <c r="N107" s="15"/>
    </row>
    <row r="108" spans="1:14" x14ac:dyDescent="0.25">
      <c r="A108" s="12">
        <f>BAJIO16643561!A109</f>
        <v>45014</v>
      </c>
      <c r="B108" s="13"/>
      <c r="C108" s="13" t="str">
        <f>BAJIO16643561!B109</f>
        <v>Compra - Disposicion por POS en COMERC NEHIR 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231</v>
      </c>
      <c r="K108" s="14">
        <f t="shared" si="9"/>
        <v>36.96</v>
      </c>
      <c r="L108" s="14">
        <f>BAJIO16643561!C109</f>
        <v>267.95999999999998</v>
      </c>
      <c r="M108" s="90">
        <f t="shared" si="10"/>
        <v>215637.71999999997</v>
      </c>
      <c r="N108" s="15"/>
    </row>
    <row r="109" spans="1:14" x14ac:dyDescent="0.25">
      <c r="A109" s="12">
        <f>BAJIO16643561!A110</f>
        <v>45014</v>
      </c>
      <c r="B109" s="13"/>
      <c r="C109" s="13" t="str">
        <f>BAJIO16643561!B110</f>
        <v>SERV GASOLINEROS DE MEXICO SA Concepto del Pago: 59114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26723.163793103449</v>
      </c>
      <c r="K109" s="14">
        <f t="shared" si="9"/>
        <v>4275.7062068965515</v>
      </c>
      <c r="L109" s="14">
        <f>BAJIO16643561!C110</f>
        <v>30998.87</v>
      </c>
      <c r="M109" s="90">
        <f t="shared" si="10"/>
        <v>184638.84999999998</v>
      </c>
      <c r="N109" s="15"/>
    </row>
    <row r="110" spans="1:14" x14ac:dyDescent="0.25">
      <c r="A110" s="12">
        <f>BAJIO16643561!A111</f>
        <v>45014</v>
      </c>
      <c r="B110" s="13"/>
      <c r="C110" s="13" t="str">
        <f>BAJIO16643561!B111</f>
        <v>CONSTRUCTORA INVERMEX SA DE CV  TRASPASO ENTRE CUENTA DE INVERM</v>
      </c>
      <c r="D110" s="85"/>
      <c r="E110" s="80">
        <f>BAJIO16643561!I111</f>
        <v>0</v>
      </c>
      <c r="F110" s="149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38793.103448275862</v>
      </c>
      <c r="K110" s="14">
        <f t="shared" si="9"/>
        <v>6206.8965517241377</v>
      </c>
      <c r="L110" s="14">
        <f>BAJIO16643561!C111</f>
        <v>45000</v>
      </c>
      <c r="M110" s="90">
        <f t="shared" si="10"/>
        <v>139638.84999999998</v>
      </c>
      <c r="N110" s="15"/>
    </row>
    <row r="111" spans="1:14" x14ac:dyDescent="0.25">
      <c r="A111" s="12">
        <f>BAJIO16643561!A112</f>
        <v>45015</v>
      </c>
      <c r="B111" s="13"/>
      <c r="C111" s="13" t="str">
        <f>BAJIO16643561!B112</f>
        <v>Comisión por Anualidad de tarjeta(s) adicional(es)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200</v>
      </c>
      <c r="K111" s="14">
        <f t="shared" si="9"/>
        <v>32</v>
      </c>
      <c r="L111" s="14">
        <f>BAJIO16643561!C112</f>
        <v>232</v>
      </c>
      <c r="M111" s="90">
        <f t="shared" si="10"/>
        <v>139406.84999999998</v>
      </c>
      <c r="N111" s="15"/>
    </row>
    <row r="112" spans="1:14" x14ac:dyDescent="0.25">
      <c r="A112" s="12">
        <f>BAJIO16643561!A113</f>
        <v>45015</v>
      </c>
      <c r="B112" s="13"/>
      <c r="C112" s="13" t="str">
        <f>BAJIO16643561!B113</f>
        <v>Compra - Disposicion por POS en OXXO CENTRAL DE CARGA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100.86206896551725</v>
      </c>
      <c r="K112" s="14">
        <f t="shared" si="9"/>
        <v>16.137931034482762</v>
      </c>
      <c r="L112" s="14">
        <f>BAJIO16643561!C113</f>
        <v>117</v>
      </c>
      <c r="M112" s="90">
        <f t="shared" si="10"/>
        <v>139289.84999999998</v>
      </c>
      <c r="N112" s="15"/>
    </row>
    <row r="113" spans="1:14" x14ac:dyDescent="0.25">
      <c r="A113" s="12">
        <f>BAJIO16643561!A114</f>
        <v>45015</v>
      </c>
      <c r="B113" s="13"/>
      <c r="C113" s="13" t="str">
        <f>BAJIO16643561!B114</f>
        <v>Compra - Disposicion por POS en 5161020001670548 VIVA AEROBUS CIB</v>
      </c>
      <c r="D113" s="85"/>
      <c r="E113" s="80">
        <f>BAJIO16643561!I114</f>
        <v>0</v>
      </c>
      <c r="F113" s="149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1086.3017241379309</v>
      </c>
      <c r="K113" s="14">
        <f t="shared" si="9"/>
        <v>173.80827586206894</v>
      </c>
      <c r="L113" s="14">
        <f>BAJIO16643561!C114</f>
        <v>1260.1099999999999</v>
      </c>
      <c r="M113" s="90">
        <f t="shared" si="10"/>
        <v>138029.74</v>
      </c>
      <c r="N113" s="15"/>
    </row>
    <row r="114" spans="1:14" x14ac:dyDescent="0.25">
      <c r="A114" s="12">
        <f>BAJIO16643561!A115</f>
        <v>45015</v>
      </c>
      <c r="B114" s="13"/>
      <c r="C114" s="13" t="str">
        <f>BAJIO16643561!B115</f>
        <v>Compra - Disposicion por POS en BONITTO INN HOTELES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775</v>
      </c>
      <c r="K114" s="14">
        <f t="shared" si="9"/>
        <v>124</v>
      </c>
      <c r="L114" s="14">
        <f>BAJIO16643561!C115</f>
        <v>899</v>
      </c>
      <c r="M114" s="90">
        <f t="shared" si="10"/>
        <v>137130.74</v>
      </c>
      <c r="N114" s="15"/>
    </row>
    <row r="115" spans="1:14" x14ac:dyDescent="0.25">
      <c r="A115" s="12">
        <f>BAJIO16643561!A116</f>
        <v>45015</v>
      </c>
      <c r="B115" s="13"/>
      <c r="C115" s="13" t="str">
        <f>BAJIO16643561!B116</f>
        <v>BACHOCO SA DE CV  Concepto del Pago: 1500223169</v>
      </c>
      <c r="D115" s="85"/>
      <c r="E115" s="80" t="str">
        <f>BAJIO16643561!I116</f>
        <v>F5323</v>
      </c>
      <c r="F115" s="149">
        <f>BAJIO16643561!H116</f>
        <v>2482</v>
      </c>
      <c r="G115" s="14">
        <f t="shared" si="11"/>
        <v>9600</v>
      </c>
      <c r="H115" s="14">
        <f t="shared" si="13"/>
        <v>1536</v>
      </c>
      <c r="I115" s="90">
        <f>BAJIO16643561!D116</f>
        <v>11136</v>
      </c>
      <c r="J115" s="14">
        <f t="shared" si="12"/>
        <v>0</v>
      </c>
      <c r="K115" s="14">
        <f t="shared" si="9"/>
        <v>0</v>
      </c>
      <c r="L115" s="14">
        <f>BAJIO16643561!C116</f>
        <v>0</v>
      </c>
      <c r="M115" s="90">
        <f t="shared" si="10"/>
        <v>148266.74</v>
      </c>
      <c r="N115" s="15"/>
    </row>
    <row r="116" spans="1:14" x14ac:dyDescent="0.25">
      <c r="A116" s="12">
        <f>BAJIO16643561!A117</f>
        <v>45015</v>
      </c>
      <c r="B116" s="13"/>
      <c r="C116" s="13" t="str">
        <f>BAJIO16643561!B117</f>
        <v>JOSE RAFAEL DEVEZA MENDEZ  Concepto del Pago: PRESTAMO INVERMEX BAJIO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155172.41379310345</v>
      </c>
      <c r="H116" s="14">
        <f t="shared" si="13"/>
        <v>24827.586206896551</v>
      </c>
      <c r="I116" s="90">
        <f>BAJIO16643561!D117</f>
        <v>180000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328266.74</v>
      </c>
      <c r="N116" s="15"/>
    </row>
    <row r="117" spans="1:14" x14ac:dyDescent="0.25">
      <c r="A117" s="12">
        <f>BAJIO16643561!A118</f>
        <v>45015</v>
      </c>
      <c r="B117" s="13"/>
      <c r="C117" s="13" t="str">
        <f>BAJIO16643561!B118</f>
        <v>CONSTRUCTORA INVERMEX SA DE CV  Concepto del Pago: TRASPASO ENTRE CUENTA DE INVERMEX A BAJIO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35344.827586206899</v>
      </c>
      <c r="H117" s="14">
        <f t="shared" si="13"/>
        <v>5655.1724137931042</v>
      </c>
      <c r="I117" s="90">
        <f>BAJIO16643561!D118</f>
        <v>41000</v>
      </c>
      <c r="J117" s="14">
        <f t="shared" si="12"/>
        <v>0</v>
      </c>
      <c r="K117" s="14">
        <f t="shared" si="9"/>
        <v>0</v>
      </c>
      <c r="L117" s="14">
        <f>BAJIO16643561!C118</f>
        <v>0</v>
      </c>
      <c r="M117" s="90">
        <f t="shared" si="10"/>
        <v>369266.74</v>
      </c>
      <c r="N117" s="15"/>
    </row>
    <row r="118" spans="1:14" ht="30" x14ac:dyDescent="0.25">
      <c r="A118" s="12">
        <f>BAJIO16643561!A119</f>
        <v>45015</v>
      </c>
      <c r="B118" s="13"/>
      <c r="C118" s="13" t="str">
        <f>BAJIO16643561!B119</f>
        <v>RNG PERFORACION SA DE CV  F 5528 5533 CONSTRUCTORA INVERMEX SA DE CV</v>
      </c>
      <c r="D118" s="85"/>
      <c r="E118" s="80" t="str">
        <f>BAJIO16643561!I119</f>
        <v>F5528-F5533-F5543-F5560</v>
      </c>
      <c r="F118" s="149" t="str">
        <f>BAJIO16643561!H119</f>
        <v>PUE</v>
      </c>
      <c r="G118" s="14">
        <f t="shared" si="11"/>
        <v>131800</v>
      </c>
      <c r="H118" s="14">
        <f t="shared" si="13"/>
        <v>21088</v>
      </c>
      <c r="I118" s="90">
        <f>BAJIO16643561!D119</f>
        <v>152888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522154.74</v>
      </c>
      <c r="N118" s="15"/>
    </row>
    <row r="119" spans="1:14" x14ac:dyDescent="0.25">
      <c r="A119" s="12">
        <f>BAJIO16643561!A120</f>
        <v>45015</v>
      </c>
      <c r="B119" s="13"/>
      <c r="C119" s="13" t="str">
        <f>BAJIO16643561!B120</f>
        <v>PLANOS Y PROYECTOS DELCO  Concepto del Pago: LIQUIDACION DE FACTURA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181034.4827586207</v>
      </c>
      <c r="K119" s="14">
        <f t="shared" si="9"/>
        <v>28965.517241379312</v>
      </c>
      <c r="L119" s="14">
        <f>BAJIO16643561!C120</f>
        <v>210000</v>
      </c>
      <c r="M119" s="90">
        <f t="shared" si="10"/>
        <v>312154.74</v>
      </c>
      <c r="N119" s="15"/>
    </row>
    <row r="120" spans="1:14" x14ac:dyDescent="0.25">
      <c r="A120" s="12">
        <f>BAJIO16643561!A121</f>
        <v>45015</v>
      </c>
      <c r="B120" s="13"/>
      <c r="C120" s="13" t="str">
        <f>BAJIO16643561!B121</f>
        <v>CONSTRUCTORA INVERME X SA DE CV  Concepto del Pago: TRASPASO A CUENTA DE INVERMEX BAJIO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31034.482758620692</v>
      </c>
      <c r="H120" s="14">
        <f t="shared" si="13"/>
        <v>4965.5172413793107</v>
      </c>
      <c r="I120" s="90">
        <f>BAJIO16643561!D121</f>
        <v>36000</v>
      </c>
      <c r="J120" s="14">
        <f t="shared" si="12"/>
        <v>0</v>
      </c>
      <c r="K120" s="14">
        <f t="shared" si="9"/>
        <v>0</v>
      </c>
      <c r="L120" s="14">
        <f>BAJIO16643561!C121</f>
        <v>0</v>
      </c>
      <c r="M120" s="90">
        <f t="shared" si="10"/>
        <v>348154.74</v>
      </c>
      <c r="N120" s="15"/>
    </row>
    <row r="121" spans="1:14" x14ac:dyDescent="0.25">
      <c r="A121" s="12">
        <f>BAJIO16643561!A122</f>
        <v>45015</v>
      </c>
      <c r="B121" s="13"/>
      <c r="C121" s="13" t="str">
        <f>BAJIO16643561!B122</f>
        <v>FLORES SAN VICENTE KARINA  Concepto del Pago: PAGO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5775.8620689655172</v>
      </c>
      <c r="K121" s="14">
        <f t="shared" si="9"/>
        <v>924.13793103448279</v>
      </c>
      <c r="L121" s="14">
        <f>BAJIO16643561!C122</f>
        <v>6700</v>
      </c>
      <c r="M121" s="90">
        <f t="shared" si="10"/>
        <v>341454.74</v>
      </c>
      <c r="N121" s="15"/>
    </row>
    <row r="122" spans="1:14" x14ac:dyDescent="0.25">
      <c r="A122" s="12">
        <f>BAJIO16643561!A123</f>
        <v>45015</v>
      </c>
      <c r="B122" s="13"/>
      <c r="C122" s="13" t="str">
        <f>BAJIO16643561!B123</f>
        <v>GM FINANCIAL DE MEXICO SA DE CV  Retiro por domiciliacion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15406.250000000002</v>
      </c>
      <c r="K122" s="14">
        <f t="shared" si="9"/>
        <v>2465.0000000000005</v>
      </c>
      <c r="L122" s="14">
        <f>BAJIO16643561!C123</f>
        <v>17871.25</v>
      </c>
      <c r="M122" s="90">
        <f t="shared" si="10"/>
        <v>323583.49</v>
      </c>
      <c r="N122" s="15"/>
    </row>
    <row r="123" spans="1:14" x14ac:dyDescent="0.25">
      <c r="A123" s="12">
        <f>BAJIO16643561!A124</f>
        <v>45016</v>
      </c>
      <c r="B123" s="13"/>
      <c r="C123" s="13" t="str">
        <f>BAJIO16643561!B124</f>
        <v>Compra - Disposicion por POS en KENWORTH DE LA HUASTEC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790</v>
      </c>
      <c r="K123" s="14">
        <f t="shared" si="9"/>
        <v>126.4</v>
      </c>
      <c r="L123" s="14">
        <f>BAJIO16643561!C124</f>
        <v>916.4</v>
      </c>
      <c r="M123" s="90">
        <f t="shared" si="10"/>
        <v>322667.08999999997</v>
      </c>
      <c r="N123" s="15"/>
    </row>
    <row r="124" spans="1:14" x14ac:dyDescent="0.25">
      <c r="A124" s="12">
        <f>BAJIO16643561!A125</f>
        <v>45016</v>
      </c>
      <c r="B124" s="13"/>
      <c r="C124" s="13" t="str">
        <f>BAJIO16643561!B125</f>
        <v>Compra - Disposicion por POS en BONITTO INN HOTELES</v>
      </c>
      <c r="D124" s="85"/>
      <c r="E124" s="80">
        <f>BAJIO16643561!I125</f>
        <v>0</v>
      </c>
      <c r="F124" s="149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775</v>
      </c>
      <c r="K124" s="14">
        <f t="shared" si="9"/>
        <v>124</v>
      </c>
      <c r="L124" s="14">
        <f>BAJIO16643561!C125</f>
        <v>899</v>
      </c>
      <c r="M124" s="90">
        <f t="shared" si="10"/>
        <v>321768.08999999997</v>
      </c>
      <c r="N124" s="15"/>
    </row>
    <row r="125" spans="1:14" x14ac:dyDescent="0.25">
      <c r="A125" s="12">
        <f>BAJIO16643561!A126</f>
        <v>45016</v>
      </c>
      <c r="B125" s="13"/>
      <c r="C125" s="13" t="str">
        <f>BAJIO16643561!B126</f>
        <v>VALVULAS DE CALIDAD DE MONTERREY SA DE  Concepto del Pago: PAGO FACT 5524</v>
      </c>
      <c r="D125" s="85"/>
      <c r="E125" s="80" t="str">
        <f>BAJIO16643561!I126</f>
        <v>F5524</v>
      </c>
      <c r="F125" s="149">
        <f>BAJIO16643561!H126</f>
        <v>2494</v>
      </c>
      <c r="G125" s="14">
        <f t="shared" si="14"/>
        <v>2992.5000000000005</v>
      </c>
      <c r="H125" s="14">
        <f t="shared" si="13"/>
        <v>478.80000000000007</v>
      </c>
      <c r="I125" s="90">
        <f>BAJIO16643561!D126</f>
        <v>3471.3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325239.38999999996</v>
      </c>
      <c r="N125" s="15"/>
    </row>
    <row r="126" spans="1:14" x14ac:dyDescent="0.25">
      <c r="A126" s="12">
        <f>BAJIO16643561!A127</f>
        <v>45016</v>
      </c>
      <c r="B126" s="13"/>
      <c r="C126" s="13" t="str">
        <f>BAJIO16643561!B127</f>
        <v>IDEALEASE ORIENTE  Concepto del Pago: pago</v>
      </c>
      <c r="D126" s="85"/>
      <c r="E126" s="80">
        <f>BAJIO16643561!I127</f>
        <v>0</v>
      </c>
      <c r="F126" s="149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23144.931034482761</v>
      </c>
      <c r="K126" s="14">
        <f t="shared" si="9"/>
        <v>3703.1889655172417</v>
      </c>
      <c r="L126" s="14">
        <f>BAJIO16643561!C127</f>
        <v>26848.12</v>
      </c>
      <c r="M126" s="90">
        <f t="shared" si="10"/>
        <v>298391.26999999996</v>
      </c>
      <c r="N126" s="15"/>
    </row>
    <row r="127" spans="1:14" x14ac:dyDescent="0.25">
      <c r="A127" s="12">
        <f>BAJIO16643561!A128</f>
        <v>45016</v>
      </c>
      <c r="B127" s="13"/>
      <c r="C127" s="13" t="str">
        <f>BAJIO16643561!B128</f>
        <v> LOURDES ANABEL CORTES GUEVARA  Concepto del Pago: PRESTAMO A INVERMEX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239655.17241379313</v>
      </c>
      <c r="H127" s="14">
        <f t="shared" si="13"/>
        <v>38344.827586206899</v>
      </c>
      <c r="I127" s="90">
        <f>BAJIO16643561!D128</f>
        <v>278000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576391.27</v>
      </c>
      <c r="N127" s="15"/>
    </row>
    <row r="128" spans="1:14" x14ac:dyDescent="0.25">
      <c r="A128" s="12">
        <f>BAJIO16643561!A129</f>
        <v>45016</v>
      </c>
      <c r="B128" s="13"/>
      <c r="C128" s="13" t="str">
        <f>BAJIO16643561!B129</f>
        <v>RECOLECCIONES ECOLOGICAS IND D  Concepto del Pago: ABONO A FACTURA</v>
      </c>
      <c r="D128" s="85"/>
      <c r="E128" s="80">
        <f>BAJIO16643561!I129</f>
        <v>0</v>
      </c>
      <c r="F128" s="149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17241.37931034483</v>
      </c>
      <c r="K128" s="14">
        <f t="shared" si="9"/>
        <v>2758.620689655173</v>
      </c>
      <c r="L128" s="14">
        <f>BAJIO16643561!C129</f>
        <v>20000</v>
      </c>
      <c r="M128" s="90">
        <f t="shared" si="10"/>
        <v>556391.27</v>
      </c>
      <c r="N128" s="15"/>
    </row>
    <row r="129" spans="1:14" x14ac:dyDescent="0.25">
      <c r="A129" s="12">
        <f>BAJIO16643561!A130</f>
        <v>45016</v>
      </c>
      <c r="B129" s="13"/>
      <c r="C129" s="13" t="str">
        <f>BAJIO16643561!B130</f>
        <v>OPERADORA DE RELLENOS SANIT  TEF Enviado F11319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33248</v>
      </c>
      <c r="K129" s="14">
        <f t="shared" si="9"/>
        <v>5319.68</v>
      </c>
      <c r="L129" s="14">
        <f>BAJIO16643561!C130</f>
        <v>38567.68</v>
      </c>
      <c r="M129" s="90">
        <f t="shared" si="10"/>
        <v>517823.59</v>
      </c>
      <c r="N129" s="15"/>
    </row>
    <row r="130" spans="1:14" x14ac:dyDescent="0.25">
      <c r="A130" s="12">
        <f>BAJIO16643561!A131</f>
        <v>45016</v>
      </c>
      <c r="B130" s="13"/>
      <c r="C130" s="13" t="str">
        <f>BAJIO16643561!B131</f>
        <v>GALVAN DOMINGO  TEF Enviado F377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600</v>
      </c>
      <c r="K130" s="14">
        <f t="shared" si="9"/>
        <v>96</v>
      </c>
      <c r="L130" s="14">
        <f>BAJIO16643561!C131</f>
        <v>696</v>
      </c>
      <c r="M130" s="90">
        <f t="shared" si="10"/>
        <v>517127.59</v>
      </c>
      <c r="N130" s="15"/>
    </row>
    <row r="131" spans="1:14" x14ac:dyDescent="0.25">
      <c r="A131" s="12">
        <f>BAJIO16643561!A132</f>
        <v>45016</v>
      </c>
      <c r="B131" s="13"/>
      <c r="C131" s="13" t="str">
        <f>BAJIO16643561!B132</f>
        <v> TREN MOTIZ CENTRO DE SERVIC  TEF Enviado TS8725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5400</v>
      </c>
      <c r="K131" s="14">
        <f t="shared" si="9"/>
        <v>864</v>
      </c>
      <c r="L131" s="14">
        <f>BAJIO16643561!C132</f>
        <v>6264</v>
      </c>
      <c r="M131" s="90">
        <f t="shared" si="10"/>
        <v>510863.59</v>
      </c>
      <c r="N131" s="15"/>
    </row>
    <row r="132" spans="1:14" x14ac:dyDescent="0.25">
      <c r="A132" s="12">
        <f>BAJIO16643561!A133</f>
        <v>45016</v>
      </c>
      <c r="B132" s="13"/>
      <c r="C132" s="13" t="str">
        <f>BAJIO16643561!B133</f>
        <v> SERVICIOS DE AGUA Y DRENAJE DE  Concepto del Pago: NIS6059770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234756.89655172414</v>
      </c>
      <c r="K132" s="14">
        <f t="shared" ref="K132:K195" si="16">J132*0.16</f>
        <v>37561.103448275862</v>
      </c>
      <c r="L132" s="14">
        <f>BAJIO16643561!C133</f>
        <v>272318</v>
      </c>
      <c r="M132" s="90">
        <f t="shared" si="10"/>
        <v>238545.59000000003</v>
      </c>
      <c r="N132" s="15"/>
    </row>
    <row r="133" spans="1:14" x14ac:dyDescent="0.25">
      <c r="A133" s="12">
        <f>BAJIO16643561!A134</f>
        <v>45016</v>
      </c>
      <c r="B133" s="13"/>
      <c r="C133" s="13" t="str">
        <f>BAJIO16643561!B134</f>
        <v>KARLA JANETH ELIZONDO GARZA  Concepto del Pago: PENSION ALIMENTICIA DE OMAR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1137.9310344827586</v>
      </c>
      <c r="K133" s="14">
        <f t="shared" si="16"/>
        <v>182.06896551724137</v>
      </c>
      <c r="L133" s="14">
        <f>BAJIO16643561!C134</f>
        <v>1320</v>
      </c>
      <c r="M133" s="90">
        <f t="shared" ref="M133:M196" si="17">M132+I133-L133</f>
        <v>237225.59000000003</v>
      </c>
      <c r="N133" s="15"/>
    </row>
    <row r="134" spans="1:14" x14ac:dyDescent="0.25">
      <c r="A134" s="12">
        <f>BAJIO16643561!A135</f>
        <v>45016</v>
      </c>
      <c r="B134" s="13"/>
      <c r="C134" s="13" t="str">
        <f>BAJIO16643561!B135</f>
        <v>JOSE RAFAEL DEVEZA MENDEZ  Concepto del Pago: DEVOLUCION DE PRESTAMO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155172.41379310345</v>
      </c>
      <c r="K134" s="14">
        <f t="shared" si="16"/>
        <v>24827.586206896551</v>
      </c>
      <c r="L134" s="14">
        <f>BAJIO16643561!C135</f>
        <v>180000</v>
      </c>
      <c r="M134" s="90">
        <f t="shared" si="17"/>
        <v>57225.590000000026</v>
      </c>
      <c r="N134" s="15"/>
    </row>
    <row r="135" spans="1:14" x14ac:dyDescent="0.25">
      <c r="A135" s="12">
        <f>BAJIO16643561!A136</f>
        <v>45016</v>
      </c>
      <c r="B135" s="13"/>
      <c r="C135" s="13" t="str">
        <f>BAJIO16643561!B136</f>
        <v>GASNGO MEXICO SA DE CV   Concepto del Pago: FC00376949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24447.836206896554</v>
      </c>
      <c r="K135" s="14">
        <f t="shared" si="16"/>
        <v>3911.6537931034486</v>
      </c>
      <c r="L135" s="14">
        <f>BAJIO16643561!C136</f>
        <v>28359.49</v>
      </c>
      <c r="M135" s="90">
        <f t="shared" si="17"/>
        <v>28866.100000000024</v>
      </c>
      <c r="N135" s="15"/>
    </row>
    <row r="136" spans="1:14" x14ac:dyDescent="0.25">
      <c r="A136" s="12">
        <f>BAJIO16643561!A137</f>
        <v>45016</v>
      </c>
      <c r="B136" s="13"/>
      <c r="C136" s="13" t="str">
        <f>BAJIO16643561!B137</f>
        <v>HIDRAULICOS ESPECIALIZADOS IND  Concepto del Pago: F6315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1700.0000000000002</v>
      </c>
      <c r="K136" s="14">
        <f t="shared" si="16"/>
        <v>272.00000000000006</v>
      </c>
      <c r="L136" s="14">
        <f>BAJIO16643561!C137</f>
        <v>1972</v>
      </c>
      <c r="M136" s="90">
        <f t="shared" si="17"/>
        <v>26894.100000000024</v>
      </c>
      <c r="N136" s="15"/>
    </row>
    <row r="137" spans="1:14" x14ac:dyDescent="0.25">
      <c r="A137" s="12">
        <f>BAJIO16643561!A138</f>
        <v>45016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4800</v>
      </c>
      <c r="K137" s="14">
        <f t="shared" si="16"/>
        <v>768</v>
      </c>
      <c r="L137" s="14">
        <f>BAJIO16643561!C138</f>
        <v>5568</v>
      </c>
      <c r="M137" s="90">
        <f t="shared" si="17"/>
        <v>21326.100000000024</v>
      </c>
      <c r="N137" s="15"/>
    </row>
    <row r="138" spans="1:14" x14ac:dyDescent="0.25">
      <c r="A138" s="12">
        <f>BAJIO16643561!A139</f>
        <v>45016</v>
      </c>
      <c r="B138" s="13"/>
      <c r="C138" s="13" t="str">
        <f>BAJIO16643561!B139</f>
        <v> CONSTRUCTORA INVERME X SA DE CV  Concepto del Pago: TRASPASO A CUENTA DE INVERMEX BAJIO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17241.37931034483</v>
      </c>
      <c r="H138" s="14">
        <f t="shared" si="13"/>
        <v>2758.620689655173</v>
      </c>
      <c r="I138" s="90">
        <f>BAJIO16643561!D139</f>
        <v>20000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41326.10000000002</v>
      </c>
      <c r="N138" s="15"/>
    </row>
    <row r="139" spans="1:14" x14ac:dyDescent="0.25">
      <c r="A139" s="12">
        <f>BAJIO16643561!A140</f>
        <v>45016</v>
      </c>
      <c r="B139" s="13"/>
      <c r="C139" s="13" t="str">
        <f>BAJIO16643561!B140</f>
        <v>LOURDES ANABEL CORTES GUEVARA   Concepto del Pago: DEVOLUCION DE PRESTAMO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21551.724137931036</v>
      </c>
      <c r="K139" s="14">
        <f t="shared" si="16"/>
        <v>3448.275862068966</v>
      </c>
      <c r="L139" s="14">
        <f>BAJIO16643561!C140</f>
        <v>25000</v>
      </c>
      <c r="M139" s="90">
        <f t="shared" si="17"/>
        <v>16326.10000000002</v>
      </c>
      <c r="N139" s="15"/>
    </row>
    <row r="140" spans="1:14" x14ac:dyDescent="0.25">
      <c r="A140" s="12">
        <f>BAJIO16643561!A141</f>
        <v>0</v>
      </c>
      <c r="B140" s="13"/>
      <c r="C140" s="13">
        <f>BAJIO16643561!B141</f>
        <v>0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0</v>
      </c>
      <c r="K140" s="14">
        <f t="shared" si="16"/>
        <v>0</v>
      </c>
      <c r="L140" s="14">
        <f>BAJIO16643561!C141</f>
        <v>0</v>
      </c>
      <c r="M140" s="90">
        <f t="shared" si="17"/>
        <v>16326.10000000002</v>
      </c>
      <c r="N140" s="15"/>
    </row>
    <row r="141" spans="1:14" x14ac:dyDescent="0.25">
      <c r="A141" s="12">
        <f>BAJIO16643561!A142</f>
        <v>0</v>
      </c>
      <c r="B141" s="13"/>
      <c r="C141" s="13">
        <f>BAJIO16643561!B142</f>
        <v>0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0</v>
      </c>
      <c r="K141" s="14">
        <f t="shared" si="16"/>
        <v>0</v>
      </c>
      <c r="L141" s="14">
        <f>BAJIO16643561!C142</f>
        <v>0</v>
      </c>
      <c r="M141" s="90">
        <f t="shared" si="17"/>
        <v>16326.10000000002</v>
      </c>
      <c r="N141" s="15"/>
    </row>
    <row r="142" spans="1:14" x14ac:dyDescent="0.25">
      <c r="A142" s="12">
        <f>BAJIO16643561!A143</f>
        <v>0</v>
      </c>
      <c r="B142" s="13"/>
      <c r="C142" s="13">
        <f>BAJIO16643561!B143</f>
        <v>0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0</v>
      </c>
      <c r="K142" s="14">
        <f t="shared" si="16"/>
        <v>0</v>
      </c>
      <c r="L142" s="14">
        <f>BAJIO16643561!C143</f>
        <v>0</v>
      </c>
      <c r="M142" s="90">
        <f t="shared" si="17"/>
        <v>16326.10000000002</v>
      </c>
      <c r="N142" s="15"/>
    </row>
    <row r="143" spans="1:14" x14ac:dyDescent="0.25">
      <c r="A143" s="12">
        <f>BAJIO16643561!A144</f>
        <v>0</v>
      </c>
      <c r="B143" s="13"/>
      <c r="C143" s="13">
        <f>BAJIO16643561!B144</f>
        <v>0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0</v>
      </c>
      <c r="K143" s="14">
        <f t="shared" si="16"/>
        <v>0</v>
      </c>
      <c r="L143" s="14">
        <f>BAJIO16643561!C144</f>
        <v>0</v>
      </c>
      <c r="M143" s="90">
        <f t="shared" si="17"/>
        <v>16326.10000000002</v>
      </c>
      <c r="N143" s="15"/>
    </row>
    <row r="144" spans="1:14" x14ac:dyDescent="0.25">
      <c r="A144" s="12">
        <f>BAJIO16643561!A145</f>
        <v>0</v>
      </c>
      <c r="B144" s="13"/>
      <c r="C144" s="13">
        <f>BAJIO16643561!B145</f>
        <v>0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16326.10000000002</v>
      </c>
      <c r="N144" s="15"/>
    </row>
    <row r="145" spans="1:14" x14ac:dyDescent="0.25">
      <c r="A145" s="12">
        <f>BAJIO16643561!A146</f>
        <v>0</v>
      </c>
      <c r="B145" s="13"/>
      <c r="C145" s="13">
        <f>BAJIO16643561!B146</f>
        <v>0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16326.10000000002</v>
      </c>
      <c r="N145" s="15"/>
    </row>
    <row r="146" spans="1:14" x14ac:dyDescent="0.25">
      <c r="A146" s="12">
        <f>BAJIO16643561!A147</f>
        <v>0</v>
      </c>
      <c r="B146" s="13"/>
      <c r="C146" s="13">
        <f>BAJIO16643561!B147</f>
        <v>0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0</v>
      </c>
      <c r="K146" s="14">
        <f t="shared" si="16"/>
        <v>0</v>
      </c>
      <c r="L146" s="14">
        <f>BAJIO16643561!C147</f>
        <v>0</v>
      </c>
      <c r="M146" s="90">
        <f t="shared" si="17"/>
        <v>16326.10000000002</v>
      </c>
      <c r="N146" s="15"/>
    </row>
    <row r="147" spans="1:14" x14ac:dyDescent="0.25">
      <c r="A147" s="12">
        <f>BAJIO16643561!A148</f>
        <v>0</v>
      </c>
      <c r="B147" s="13"/>
      <c r="C147" s="13">
        <f>BAJIO16643561!B148</f>
        <v>0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16326.10000000002</v>
      </c>
      <c r="N147" s="15"/>
    </row>
    <row r="148" spans="1:14" x14ac:dyDescent="0.25">
      <c r="A148" s="12">
        <f>BAJIO16643561!A149</f>
        <v>0</v>
      </c>
      <c r="B148" s="13"/>
      <c r="C148" s="13">
        <f>BAJIO16643561!B149</f>
        <v>0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16326.10000000002</v>
      </c>
      <c r="N148" s="15"/>
    </row>
    <row r="149" spans="1:14" x14ac:dyDescent="0.25">
      <c r="A149" s="12">
        <f>BAJIO16643561!A150</f>
        <v>0</v>
      </c>
      <c r="B149" s="13"/>
      <c r="C149" s="13">
        <f>BAJIO16643561!B150</f>
        <v>0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16326.10000000002</v>
      </c>
      <c r="N149" s="15"/>
    </row>
    <row r="150" spans="1:14" x14ac:dyDescent="0.25">
      <c r="A150" s="12">
        <f>BAJIO16643561!A151</f>
        <v>0</v>
      </c>
      <c r="B150" s="13"/>
      <c r="C150" s="13">
        <f>BAJIO16643561!B151</f>
        <v>0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16326.10000000002</v>
      </c>
      <c r="N150" s="15"/>
    </row>
    <row r="151" spans="1:14" x14ac:dyDescent="0.25">
      <c r="A151" s="12">
        <f>BAJIO16643561!A152</f>
        <v>0</v>
      </c>
      <c r="B151" s="13"/>
      <c r="C151" s="13">
        <f>BAJIO16643561!B152</f>
        <v>0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16326.10000000002</v>
      </c>
      <c r="N151" s="15"/>
    </row>
    <row r="152" spans="1:14" x14ac:dyDescent="0.25">
      <c r="A152" s="12">
        <f>BAJIO16643561!A153</f>
        <v>0</v>
      </c>
      <c r="B152" s="13"/>
      <c r="C152" s="13">
        <f>BAJIO16643561!B153</f>
        <v>0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16326.10000000002</v>
      </c>
      <c r="N152" s="15"/>
    </row>
    <row r="153" spans="1:14" x14ac:dyDescent="0.25">
      <c r="A153" s="12">
        <f>BAJIO16643561!A154</f>
        <v>0</v>
      </c>
      <c r="B153" s="13"/>
      <c r="C153" s="13">
        <f>BAJIO16643561!B154</f>
        <v>0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16326.10000000002</v>
      </c>
      <c r="N153" s="15"/>
    </row>
    <row r="154" spans="1:14" x14ac:dyDescent="0.25">
      <c r="A154" s="12">
        <f>BAJIO16643561!A155</f>
        <v>0</v>
      </c>
      <c r="B154" s="13"/>
      <c r="C154" s="13">
        <f>BAJIO16643561!B155</f>
        <v>0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16326.10000000002</v>
      </c>
      <c r="N154" s="15"/>
    </row>
    <row r="155" spans="1:14" x14ac:dyDescent="0.25">
      <c r="A155" s="12">
        <f>BAJIO16643561!A156</f>
        <v>0</v>
      </c>
      <c r="B155" s="13"/>
      <c r="C155" s="13">
        <f>BAJIO16643561!B156</f>
        <v>0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16326.10000000002</v>
      </c>
      <c r="N155" s="15"/>
    </row>
    <row r="156" spans="1:14" x14ac:dyDescent="0.25">
      <c r="A156" s="12">
        <f>BAJIO16643561!A157</f>
        <v>0</v>
      </c>
      <c r="B156" s="13"/>
      <c r="C156" s="13">
        <f>BAJIO16643561!B157</f>
        <v>0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16326.10000000002</v>
      </c>
      <c r="N156" s="15"/>
    </row>
    <row r="157" spans="1:14" x14ac:dyDescent="0.25">
      <c r="A157" s="12">
        <f>BAJIO16643561!A158</f>
        <v>0</v>
      </c>
      <c r="B157" s="13"/>
      <c r="C157" s="13">
        <f>BAJIO16643561!B158</f>
        <v>0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16326.10000000002</v>
      </c>
      <c r="N157" s="15"/>
    </row>
    <row r="158" spans="1:14" x14ac:dyDescent="0.25">
      <c r="A158" s="12">
        <f>BAJIO16643561!A159</f>
        <v>0</v>
      </c>
      <c r="B158" s="13"/>
      <c r="C158" s="13">
        <f>BAJIO16643561!B159</f>
        <v>0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0</v>
      </c>
      <c r="K158" s="14">
        <f t="shared" si="16"/>
        <v>0</v>
      </c>
      <c r="L158" s="14">
        <f>BAJIO16643561!C159</f>
        <v>0</v>
      </c>
      <c r="M158" s="90">
        <f t="shared" si="17"/>
        <v>16326.10000000002</v>
      </c>
      <c r="N158" s="15"/>
    </row>
    <row r="159" spans="1:14" x14ac:dyDescent="0.25">
      <c r="A159" s="12">
        <f>BAJIO16643561!A160</f>
        <v>0</v>
      </c>
      <c r="B159" s="13"/>
      <c r="C159" s="13">
        <f>BAJIO16643561!B160</f>
        <v>0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16326.10000000002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16326.10000000002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16326.10000000002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16326.10000000002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16326.10000000002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16326.10000000002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16326.10000000002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16326.10000000002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16326.10000000002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16326.10000000002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16326.10000000002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16326.10000000002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16326.10000000002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16326.10000000002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16326.10000000002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16326.10000000002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16326.10000000002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16326.10000000002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16326.10000000002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16326.10000000002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16326.10000000002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16326.10000000002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16326.10000000002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16326.10000000002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16326.10000000002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16326.10000000002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16326.10000000002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16326.10000000002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16326.10000000002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16326.10000000002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16326.10000000002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16326.10000000002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16326.10000000002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16326.10000000002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16326.10000000002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16326.10000000002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16326.10000000002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16326.10000000002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16326.10000000002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16326.10000000002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16326.10000000002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16326.10000000002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16326.10000000002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16326.10000000002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16326.10000000002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16326.10000000002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16326.10000000002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16326.10000000002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16326.10000000002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16326.10000000002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16326.10000000002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16326.10000000002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16326.10000000002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16326.10000000002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16326.10000000002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16326.10000000002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16326.10000000002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5" activePane="bottomLeft" state="frozenSplit"/>
      <selection pane="bottomLeft" activeCell="B99" sqref="B99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47" t="s">
        <v>33</v>
      </c>
      <c r="B1" s="248"/>
      <c r="C1" s="248"/>
      <c r="D1" s="248"/>
      <c r="E1" s="248"/>
      <c r="F1" s="248"/>
      <c r="G1" s="248"/>
      <c r="H1" s="248"/>
      <c r="I1" s="248"/>
    </row>
    <row r="2" spans="1:11" s="8" customFormat="1" x14ac:dyDescent="0.25">
      <c r="A2" s="247" t="s">
        <v>12</v>
      </c>
      <c r="B2" s="248"/>
      <c r="C2" s="248"/>
      <c r="D2" s="248"/>
      <c r="E2" s="248"/>
      <c r="F2" s="248"/>
      <c r="G2" s="248"/>
      <c r="H2" s="248"/>
      <c r="I2" s="248"/>
      <c r="K2" s="8">
        <v>5843.24</v>
      </c>
    </row>
    <row r="3" spans="1:11" s="8" customFormat="1" x14ac:dyDescent="0.25">
      <c r="A3" s="249" t="s">
        <v>42</v>
      </c>
      <c r="B3" s="250"/>
      <c r="C3" s="250"/>
      <c r="D3" s="250"/>
      <c r="E3" s="250"/>
      <c r="F3" s="250"/>
      <c r="G3" s="250"/>
      <c r="H3" s="250"/>
      <c r="I3" s="250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1" ht="15.75" x14ac:dyDescent="0.25">
      <c r="A5" s="57" t="s">
        <v>32</v>
      </c>
      <c r="B5" s="58" t="s">
        <v>15</v>
      </c>
      <c r="C5" s="177" t="s">
        <v>30</v>
      </c>
      <c r="D5" s="211"/>
      <c r="E5" s="166">
        <v>5019.55</v>
      </c>
      <c r="F5" s="167"/>
      <c r="G5" s="168"/>
      <c r="H5" s="169"/>
      <c r="I5" s="169"/>
      <c r="J5" s="169"/>
    </row>
    <row r="6" spans="1:11" ht="15.75" x14ac:dyDescent="0.25">
      <c r="A6" s="209"/>
      <c r="B6" s="210"/>
      <c r="C6" s="166">
        <v>0</v>
      </c>
      <c r="D6" s="166">
        <v>0</v>
      </c>
      <c r="E6" s="188">
        <f>E5-C6+D6</f>
        <v>5019.55</v>
      </c>
      <c r="F6" s="193"/>
      <c r="G6" s="168"/>
      <c r="H6" s="169"/>
      <c r="I6" s="170"/>
      <c r="J6" s="168"/>
    </row>
    <row r="7" spans="1:11" ht="15.75" x14ac:dyDescent="0.25">
      <c r="A7" s="209"/>
      <c r="B7" s="210"/>
      <c r="C7" s="166">
        <v>0</v>
      </c>
      <c r="D7" s="166">
        <v>0</v>
      </c>
      <c r="E7" s="188">
        <f>E6-C7+D7</f>
        <v>5019.55</v>
      </c>
      <c r="F7" s="167"/>
      <c r="G7" s="168"/>
      <c r="H7" s="169"/>
      <c r="I7" s="170"/>
      <c r="J7" s="168"/>
    </row>
    <row r="8" spans="1:11" ht="15.75" x14ac:dyDescent="0.25">
      <c r="A8" s="209"/>
      <c r="B8" s="210"/>
      <c r="C8" s="166">
        <v>0</v>
      </c>
      <c r="D8" s="166">
        <v>0</v>
      </c>
      <c r="E8" s="188">
        <f>E7-C8+D8</f>
        <v>5019.55</v>
      </c>
      <c r="F8" s="193"/>
      <c r="G8" s="168"/>
      <c r="H8" s="169"/>
      <c r="I8" s="169"/>
      <c r="J8" s="168"/>
    </row>
    <row r="9" spans="1:11" ht="45" x14ac:dyDescent="0.25">
      <c r="A9" s="209">
        <v>44986</v>
      </c>
      <c r="B9" s="210" t="s">
        <v>111</v>
      </c>
      <c r="C9" s="166">
        <v>0</v>
      </c>
      <c r="D9" s="224">
        <v>97831.79</v>
      </c>
      <c r="E9" s="188">
        <f>E8-C9+D9</f>
        <v>102851.34</v>
      </c>
      <c r="F9" s="167">
        <v>226</v>
      </c>
      <c r="G9" s="168">
        <v>44986</v>
      </c>
      <c r="H9" s="169">
        <v>2503</v>
      </c>
      <c r="I9" s="170" t="s">
        <v>349</v>
      </c>
      <c r="J9" s="168" t="s">
        <v>161</v>
      </c>
    </row>
    <row r="10" spans="1:11" ht="15.75" x14ac:dyDescent="0.25">
      <c r="A10" s="209">
        <v>44986</v>
      </c>
      <c r="B10" s="210" t="s">
        <v>110</v>
      </c>
      <c r="C10" s="166">
        <v>0</v>
      </c>
      <c r="D10" s="224">
        <v>121800</v>
      </c>
      <c r="E10" s="188">
        <f t="shared" ref="E10:E52" si="0">E9-C10+D10</f>
        <v>224651.34</v>
      </c>
      <c r="F10" s="167"/>
      <c r="G10" s="168"/>
      <c r="H10" s="169"/>
      <c r="I10" s="169"/>
      <c r="J10" s="235" t="s">
        <v>163</v>
      </c>
    </row>
    <row r="11" spans="1:11" ht="15.75" x14ac:dyDescent="0.25">
      <c r="A11" s="209">
        <v>44987</v>
      </c>
      <c r="B11" s="210" t="s">
        <v>112</v>
      </c>
      <c r="C11" s="166">
        <v>72760.14</v>
      </c>
      <c r="D11" s="166">
        <v>0</v>
      </c>
      <c r="E11" s="188">
        <f t="shared" si="0"/>
        <v>151891.20000000001</v>
      </c>
      <c r="F11" s="167"/>
      <c r="G11" s="168"/>
      <c r="H11" s="169"/>
      <c r="I11" s="170"/>
      <c r="J11" s="168"/>
    </row>
    <row r="12" spans="1:11" ht="15.75" x14ac:dyDescent="0.25">
      <c r="A12" s="209">
        <v>44988</v>
      </c>
      <c r="B12" s="210" t="s">
        <v>113</v>
      </c>
      <c r="C12" s="166">
        <v>58000</v>
      </c>
      <c r="D12" s="166">
        <v>0</v>
      </c>
      <c r="E12" s="188">
        <f t="shared" si="0"/>
        <v>93891.200000000012</v>
      </c>
      <c r="F12" s="167"/>
      <c r="G12" s="168"/>
      <c r="H12" s="169"/>
      <c r="I12" s="169"/>
      <c r="J12" s="168"/>
    </row>
    <row r="13" spans="1:11" ht="15.75" x14ac:dyDescent="0.25">
      <c r="A13" s="209">
        <v>44988</v>
      </c>
      <c r="B13" s="210" t="s">
        <v>114</v>
      </c>
      <c r="C13" s="166">
        <v>4917.5</v>
      </c>
      <c r="D13" s="166">
        <v>0</v>
      </c>
      <c r="E13" s="188">
        <f t="shared" si="0"/>
        <v>88973.700000000012</v>
      </c>
      <c r="F13" s="167"/>
      <c r="G13" s="168"/>
      <c r="H13" s="169"/>
      <c r="I13" s="169"/>
      <c r="J13" s="168"/>
    </row>
    <row r="14" spans="1:11" ht="15.75" x14ac:dyDescent="0.25">
      <c r="A14" s="209">
        <v>44988</v>
      </c>
      <c r="B14" s="210" t="s">
        <v>115</v>
      </c>
      <c r="C14" s="166">
        <v>83361.37</v>
      </c>
      <c r="D14" s="166">
        <v>0</v>
      </c>
      <c r="E14" s="188">
        <f t="shared" si="0"/>
        <v>5612.3300000000163</v>
      </c>
      <c r="F14" s="193"/>
      <c r="G14" s="168"/>
      <c r="H14" s="169"/>
      <c r="I14" s="170"/>
      <c r="J14" s="168"/>
    </row>
    <row r="15" spans="1:11" ht="15.75" x14ac:dyDescent="0.25">
      <c r="A15" s="209">
        <v>44988</v>
      </c>
      <c r="B15" s="210" t="s">
        <v>116</v>
      </c>
      <c r="C15" s="166">
        <v>406</v>
      </c>
      <c r="D15" s="166">
        <v>0</v>
      </c>
      <c r="E15" s="188">
        <f t="shared" si="0"/>
        <v>5206.3300000000163</v>
      </c>
      <c r="F15" s="167"/>
      <c r="G15" s="168"/>
      <c r="H15" s="169"/>
      <c r="I15" s="170"/>
      <c r="J15" s="168"/>
    </row>
    <row r="16" spans="1:11" ht="15.75" x14ac:dyDescent="0.25">
      <c r="A16" s="209">
        <v>44988</v>
      </c>
      <c r="B16" s="210" t="s">
        <v>117</v>
      </c>
      <c r="C16" s="166">
        <v>942.98</v>
      </c>
      <c r="D16" s="166">
        <v>0</v>
      </c>
      <c r="E16" s="188">
        <f t="shared" si="0"/>
        <v>4263.3500000000167</v>
      </c>
      <c r="F16" s="167"/>
      <c r="G16" s="168"/>
      <c r="H16" s="169"/>
      <c r="I16" s="169"/>
      <c r="J16" s="168"/>
    </row>
    <row r="17" spans="1:10" ht="15.75" x14ac:dyDescent="0.25">
      <c r="A17" s="209">
        <v>44988</v>
      </c>
      <c r="B17" s="210" t="s">
        <v>118</v>
      </c>
      <c r="C17" s="166">
        <v>3417.36</v>
      </c>
      <c r="D17" s="166">
        <v>0</v>
      </c>
      <c r="E17" s="188">
        <f t="shared" si="0"/>
        <v>845.99000000001661</v>
      </c>
      <c r="F17" s="167"/>
      <c r="G17" s="168"/>
      <c r="H17" s="169"/>
      <c r="I17" s="169"/>
      <c r="J17" s="168"/>
    </row>
    <row r="18" spans="1:10" ht="15.75" x14ac:dyDescent="0.25">
      <c r="A18" s="209">
        <v>44992</v>
      </c>
      <c r="B18" s="210" t="s">
        <v>119</v>
      </c>
      <c r="C18" s="166">
        <v>0</v>
      </c>
      <c r="D18" s="166">
        <v>24549.81</v>
      </c>
      <c r="E18" s="188">
        <f t="shared" si="0"/>
        <v>25395.800000000017</v>
      </c>
      <c r="F18" s="167"/>
      <c r="G18" s="168"/>
      <c r="H18" s="169"/>
      <c r="I18" s="169"/>
      <c r="J18" s="168"/>
    </row>
    <row r="19" spans="1:10" ht="15.75" x14ac:dyDescent="0.25">
      <c r="A19" s="209">
        <v>44993</v>
      </c>
      <c r="B19" s="210" t="s">
        <v>120</v>
      </c>
      <c r="C19" s="166">
        <v>0</v>
      </c>
      <c r="D19" s="224">
        <v>121800</v>
      </c>
      <c r="E19" s="188">
        <f t="shared" si="0"/>
        <v>147195.80000000002</v>
      </c>
      <c r="F19" s="167"/>
      <c r="G19" s="168"/>
      <c r="H19" s="169"/>
      <c r="I19" s="170"/>
      <c r="J19" s="235" t="s">
        <v>163</v>
      </c>
    </row>
    <row r="20" spans="1:10" ht="15.75" x14ac:dyDescent="0.25">
      <c r="A20" s="209">
        <v>44993</v>
      </c>
      <c r="B20" s="210" t="s">
        <v>121</v>
      </c>
      <c r="C20" s="166">
        <v>1740</v>
      </c>
      <c r="D20" s="166">
        <v>0</v>
      </c>
      <c r="E20" s="188">
        <f t="shared" si="0"/>
        <v>145455.80000000002</v>
      </c>
      <c r="F20" s="167"/>
      <c r="G20" s="168"/>
      <c r="H20" s="169"/>
      <c r="I20" s="169"/>
      <c r="J20" s="168"/>
    </row>
    <row r="21" spans="1:10" ht="15.75" x14ac:dyDescent="0.25">
      <c r="A21" s="209">
        <v>44994</v>
      </c>
      <c r="B21" s="210" t="s">
        <v>122</v>
      </c>
      <c r="C21" s="166">
        <v>68000</v>
      </c>
      <c r="D21" s="166">
        <v>0</v>
      </c>
      <c r="E21" s="188">
        <f t="shared" si="0"/>
        <v>77455.800000000017</v>
      </c>
      <c r="F21" s="167"/>
      <c r="G21" s="168"/>
      <c r="H21" s="169"/>
      <c r="I21" s="170"/>
      <c r="J21" s="168"/>
    </row>
    <row r="22" spans="1:10" ht="15.75" x14ac:dyDescent="0.25">
      <c r="A22" s="209">
        <v>44995</v>
      </c>
      <c r="B22" s="210" t="s">
        <v>123</v>
      </c>
      <c r="C22" s="166">
        <v>56875.96</v>
      </c>
      <c r="D22" s="166">
        <v>0</v>
      </c>
      <c r="E22" s="188">
        <f t="shared" si="0"/>
        <v>20579.840000000018</v>
      </c>
      <c r="F22" s="167"/>
      <c r="G22" s="168"/>
      <c r="H22" s="169"/>
      <c r="I22" s="170"/>
      <c r="J22" s="168"/>
    </row>
    <row r="23" spans="1:10" ht="15.75" x14ac:dyDescent="0.25">
      <c r="A23" s="209">
        <v>44995</v>
      </c>
      <c r="B23" s="210" t="s">
        <v>124</v>
      </c>
      <c r="C23" s="166">
        <v>2372.35</v>
      </c>
      <c r="D23" s="166">
        <v>0</v>
      </c>
      <c r="E23" s="188">
        <f t="shared" si="0"/>
        <v>18207.49000000002</v>
      </c>
      <c r="F23" s="193"/>
      <c r="G23" s="168"/>
      <c r="H23" s="169"/>
      <c r="I23" s="169"/>
      <c r="J23" s="168"/>
    </row>
    <row r="24" spans="1:10" ht="15.75" x14ac:dyDescent="0.25">
      <c r="A24" s="209">
        <v>44995</v>
      </c>
      <c r="B24" s="210" t="s">
        <v>125</v>
      </c>
      <c r="C24" s="166">
        <v>6242.75</v>
      </c>
      <c r="D24" s="166">
        <v>0</v>
      </c>
      <c r="E24" s="188">
        <f t="shared" si="0"/>
        <v>11964.74000000002</v>
      </c>
      <c r="F24" s="167"/>
      <c r="G24" s="168"/>
      <c r="H24" s="169"/>
      <c r="I24" s="169"/>
      <c r="J24" s="168"/>
    </row>
    <row r="25" spans="1:10" ht="15.75" x14ac:dyDescent="0.25">
      <c r="A25" s="209">
        <v>44995</v>
      </c>
      <c r="B25" s="210" t="s">
        <v>126</v>
      </c>
      <c r="C25" s="166">
        <v>930.32</v>
      </c>
      <c r="D25" s="166">
        <v>0</v>
      </c>
      <c r="E25" s="188">
        <f t="shared" si="0"/>
        <v>11034.42000000002</v>
      </c>
      <c r="F25" s="193"/>
      <c r="G25" s="168"/>
      <c r="H25" s="169"/>
      <c r="I25" s="169"/>
      <c r="J25" s="168"/>
    </row>
    <row r="26" spans="1:10" ht="15.75" x14ac:dyDescent="0.25">
      <c r="A26" s="209">
        <v>44995</v>
      </c>
      <c r="B26" s="210" t="s">
        <v>127</v>
      </c>
      <c r="C26" s="166">
        <v>5349.92</v>
      </c>
      <c r="D26" s="166">
        <v>0</v>
      </c>
      <c r="E26" s="188">
        <f t="shared" si="0"/>
        <v>5684.50000000002</v>
      </c>
      <c r="F26" s="167"/>
      <c r="G26" s="168"/>
      <c r="H26" s="169"/>
      <c r="I26" s="170"/>
      <c r="J26" s="168"/>
    </row>
    <row r="27" spans="1:10" ht="15.75" x14ac:dyDescent="0.25">
      <c r="A27" s="209">
        <v>44995</v>
      </c>
      <c r="B27" s="210" t="s">
        <v>128</v>
      </c>
      <c r="C27" s="166">
        <v>707.6</v>
      </c>
      <c r="D27" s="166">
        <v>0</v>
      </c>
      <c r="E27" s="188">
        <f t="shared" si="0"/>
        <v>4976.9000000000196</v>
      </c>
      <c r="F27" s="167"/>
      <c r="G27" s="168"/>
      <c r="H27" s="169"/>
      <c r="I27" s="170"/>
      <c r="J27" s="168"/>
    </row>
    <row r="28" spans="1:10" ht="15.75" x14ac:dyDescent="0.25">
      <c r="A28" s="209">
        <v>44995</v>
      </c>
      <c r="B28" s="210" t="s">
        <v>129</v>
      </c>
      <c r="C28" s="166">
        <v>1465.69</v>
      </c>
      <c r="D28" s="166">
        <v>0</v>
      </c>
      <c r="E28" s="188">
        <f t="shared" si="0"/>
        <v>3511.2100000000196</v>
      </c>
      <c r="F28" s="167"/>
      <c r="G28" s="168"/>
      <c r="H28" s="169"/>
      <c r="I28" s="169"/>
      <c r="J28" s="168"/>
    </row>
    <row r="29" spans="1:10" ht="15.75" x14ac:dyDescent="0.25">
      <c r="A29" s="209">
        <v>44999</v>
      </c>
      <c r="B29" s="210" t="s">
        <v>130</v>
      </c>
      <c r="C29" s="166">
        <v>22</v>
      </c>
      <c r="D29" s="166">
        <v>0</v>
      </c>
      <c r="E29" s="188">
        <f t="shared" si="0"/>
        <v>3489.2100000000196</v>
      </c>
      <c r="F29" s="167"/>
      <c r="G29" s="168"/>
      <c r="H29" s="169"/>
      <c r="I29" s="169"/>
      <c r="J29" s="168"/>
    </row>
    <row r="30" spans="1:10" ht="15.75" x14ac:dyDescent="0.25">
      <c r="A30" s="209">
        <v>45000</v>
      </c>
      <c r="B30" s="165" t="s">
        <v>131</v>
      </c>
      <c r="C30" s="166">
        <v>0</v>
      </c>
      <c r="D30" s="224">
        <v>243600</v>
      </c>
      <c r="E30" s="188">
        <f t="shared" si="0"/>
        <v>247089.21000000002</v>
      </c>
      <c r="F30" s="167">
        <v>298</v>
      </c>
      <c r="G30" s="168">
        <v>45000</v>
      </c>
      <c r="H30" s="169">
        <v>2450</v>
      </c>
      <c r="I30" s="234" t="s">
        <v>176</v>
      </c>
      <c r="J30" s="235" t="s">
        <v>163</v>
      </c>
    </row>
    <row r="31" spans="1:10" ht="15.75" x14ac:dyDescent="0.25">
      <c r="A31" s="209">
        <v>45000</v>
      </c>
      <c r="B31" s="165" t="s">
        <v>132</v>
      </c>
      <c r="C31" s="166">
        <v>0</v>
      </c>
      <c r="D31" s="224">
        <v>36830</v>
      </c>
      <c r="E31" s="188">
        <f t="shared" si="0"/>
        <v>283919.21000000002</v>
      </c>
      <c r="F31" s="167">
        <v>338</v>
      </c>
      <c r="G31" s="168">
        <v>45000</v>
      </c>
      <c r="H31" s="169">
        <v>2463</v>
      </c>
      <c r="I31" s="234" t="s">
        <v>177</v>
      </c>
      <c r="J31" s="235" t="s">
        <v>163</v>
      </c>
    </row>
    <row r="32" spans="1:10" ht="30" x14ac:dyDescent="0.25">
      <c r="A32" s="209">
        <v>45000</v>
      </c>
      <c r="B32" s="197" t="s">
        <v>133</v>
      </c>
      <c r="C32" s="166">
        <v>1320</v>
      </c>
      <c r="D32" s="166">
        <v>0</v>
      </c>
      <c r="E32" s="188">
        <f t="shared" si="0"/>
        <v>282599.21000000002</v>
      </c>
      <c r="F32" s="167"/>
      <c r="G32" s="168"/>
      <c r="H32" s="169"/>
      <c r="I32" s="169"/>
      <c r="J32" s="168"/>
    </row>
    <row r="33" spans="1:10" ht="15.75" x14ac:dyDescent="0.25">
      <c r="A33" s="164">
        <v>45001</v>
      </c>
      <c r="B33" s="165" t="s">
        <v>134</v>
      </c>
      <c r="C33" s="166">
        <v>3000</v>
      </c>
      <c r="D33" s="166">
        <v>0</v>
      </c>
      <c r="E33" s="188">
        <f t="shared" si="0"/>
        <v>279599.21000000002</v>
      </c>
      <c r="F33" s="167"/>
      <c r="G33" s="168"/>
      <c r="H33" s="169"/>
      <c r="I33" s="169"/>
      <c r="J33" s="168"/>
    </row>
    <row r="34" spans="1:10" ht="15.75" x14ac:dyDescent="0.25">
      <c r="A34" s="164">
        <v>45001</v>
      </c>
      <c r="B34" s="165" t="s">
        <v>135</v>
      </c>
      <c r="C34" s="166">
        <v>180711.42</v>
      </c>
      <c r="D34" s="166">
        <v>0</v>
      </c>
      <c r="E34" s="188">
        <f t="shared" si="0"/>
        <v>98887.790000000008</v>
      </c>
      <c r="F34" s="167"/>
      <c r="G34" s="168"/>
      <c r="H34" s="169"/>
      <c r="I34" s="170"/>
      <c r="J34" s="168"/>
    </row>
    <row r="35" spans="1:10" ht="30" x14ac:dyDescent="0.25">
      <c r="A35" s="164">
        <v>45001</v>
      </c>
      <c r="B35" s="165" t="s">
        <v>136</v>
      </c>
      <c r="C35" s="166">
        <v>7377</v>
      </c>
      <c r="D35" s="166">
        <v>0</v>
      </c>
      <c r="E35" s="188">
        <f t="shared" si="0"/>
        <v>91510.790000000008</v>
      </c>
      <c r="F35" s="193"/>
      <c r="G35" s="168"/>
      <c r="H35" s="169"/>
      <c r="I35" s="169"/>
      <c r="J35" s="168"/>
    </row>
    <row r="36" spans="1:10" ht="15.75" x14ac:dyDescent="0.25">
      <c r="A36" s="164">
        <v>45001</v>
      </c>
      <c r="B36" s="165" t="s">
        <v>137</v>
      </c>
      <c r="C36" s="166">
        <v>23000</v>
      </c>
      <c r="D36" s="166">
        <v>0</v>
      </c>
      <c r="E36" s="188">
        <f t="shared" si="0"/>
        <v>68510.790000000008</v>
      </c>
      <c r="F36" s="167"/>
      <c r="G36" s="168"/>
      <c r="H36" s="169"/>
      <c r="I36" s="169"/>
      <c r="J36" s="168"/>
    </row>
    <row r="37" spans="1:10" ht="15.75" x14ac:dyDescent="0.25">
      <c r="A37" s="164">
        <v>45002</v>
      </c>
      <c r="B37" s="165" t="s">
        <v>138</v>
      </c>
      <c r="C37" s="166">
        <v>520.76</v>
      </c>
      <c r="D37" s="166">
        <v>0</v>
      </c>
      <c r="E37" s="188">
        <f t="shared" si="0"/>
        <v>67990.030000000013</v>
      </c>
      <c r="F37" s="193"/>
      <c r="G37" s="168"/>
      <c r="H37" s="169"/>
      <c r="I37" s="170"/>
      <c r="J37" s="168"/>
    </row>
    <row r="38" spans="1:10" ht="15.75" x14ac:dyDescent="0.25">
      <c r="A38" s="164">
        <v>45002</v>
      </c>
      <c r="B38" s="165" t="s">
        <v>139</v>
      </c>
      <c r="C38" s="166">
        <v>3218.35</v>
      </c>
      <c r="D38" s="166">
        <v>0</v>
      </c>
      <c r="E38" s="188">
        <f t="shared" si="0"/>
        <v>64771.680000000015</v>
      </c>
      <c r="F38" s="167"/>
      <c r="G38" s="168"/>
      <c r="H38" s="169"/>
      <c r="I38" s="170"/>
      <c r="J38" s="168"/>
    </row>
    <row r="39" spans="1:10" ht="15.75" x14ac:dyDescent="0.25">
      <c r="A39" s="164">
        <v>45002</v>
      </c>
      <c r="B39" s="165" t="s">
        <v>141</v>
      </c>
      <c r="C39" s="166">
        <v>2063.0300000000002</v>
      </c>
      <c r="D39" s="166">
        <v>0</v>
      </c>
      <c r="E39" s="188">
        <f t="shared" si="0"/>
        <v>62708.650000000016</v>
      </c>
      <c r="F39" s="167"/>
      <c r="G39" s="168"/>
      <c r="H39" s="169"/>
      <c r="I39" s="169"/>
      <c r="J39" s="168"/>
    </row>
    <row r="40" spans="1:10" ht="15.75" x14ac:dyDescent="0.25">
      <c r="A40" s="164">
        <v>45002</v>
      </c>
      <c r="B40" s="165" t="s">
        <v>140</v>
      </c>
      <c r="C40" s="166">
        <v>10627.92</v>
      </c>
      <c r="D40" s="166">
        <v>0</v>
      </c>
      <c r="E40" s="188">
        <f t="shared" si="0"/>
        <v>52080.730000000018</v>
      </c>
      <c r="F40" s="167"/>
      <c r="G40" s="168"/>
      <c r="H40" s="169"/>
      <c r="I40" s="169"/>
      <c r="J40" s="168"/>
    </row>
    <row r="41" spans="1:10" ht="15.75" x14ac:dyDescent="0.25">
      <c r="A41" s="164">
        <v>45002</v>
      </c>
      <c r="B41" s="165" t="s">
        <v>142</v>
      </c>
      <c r="C41" s="166">
        <v>1624</v>
      </c>
      <c r="D41" s="166">
        <v>0</v>
      </c>
      <c r="E41" s="188">
        <f t="shared" si="0"/>
        <v>50456.730000000018</v>
      </c>
      <c r="F41" s="167"/>
      <c r="G41" s="168"/>
      <c r="H41" s="169"/>
      <c r="I41" s="169"/>
      <c r="J41" s="168"/>
    </row>
    <row r="42" spans="1:10" ht="15.75" x14ac:dyDescent="0.25">
      <c r="A42" s="164">
        <v>45002</v>
      </c>
      <c r="B42" s="165" t="s">
        <v>143</v>
      </c>
      <c r="C42" s="166">
        <v>2494</v>
      </c>
      <c r="D42" s="166">
        <v>0</v>
      </c>
      <c r="E42" s="188">
        <f t="shared" si="0"/>
        <v>47962.730000000018</v>
      </c>
      <c r="F42" s="167"/>
      <c r="G42" s="168"/>
      <c r="H42" s="169"/>
      <c r="I42" s="169"/>
      <c r="J42" s="168"/>
    </row>
    <row r="43" spans="1:10" ht="15.75" x14ac:dyDescent="0.25">
      <c r="A43" s="164">
        <v>45002</v>
      </c>
      <c r="B43" s="165" t="s">
        <v>144</v>
      </c>
      <c r="C43" s="166">
        <v>6380</v>
      </c>
      <c r="D43" s="166">
        <v>0</v>
      </c>
      <c r="E43" s="188">
        <f t="shared" si="0"/>
        <v>41582.730000000018</v>
      </c>
      <c r="F43" s="167"/>
      <c r="G43" s="168"/>
      <c r="H43" s="169"/>
      <c r="I43" s="169"/>
      <c r="J43" s="168"/>
    </row>
    <row r="44" spans="1:10" ht="15.75" x14ac:dyDescent="0.25">
      <c r="A44" s="164">
        <v>45002</v>
      </c>
      <c r="B44" s="165" t="s">
        <v>145</v>
      </c>
      <c r="C44" s="166">
        <v>30000</v>
      </c>
      <c r="D44" s="166">
        <v>0</v>
      </c>
      <c r="E44" s="188">
        <f t="shared" si="0"/>
        <v>11582.730000000018</v>
      </c>
      <c r="F44" s="167"/>
      <c r="G44" s="168"/>
      <c r="H44" s="169"/>
      <c r="I44" s="169"/>
      <c r="J44" s="168"/>
    </row>
    <row r="45" spans="1:10" ht="15.75" x14ac:dyDescent="0.25">
      <c r="A45" s="164">
        <v>45007</v>
      </c>
      <c r="B45" s="165" t="s">
        <v>296</v>
      </c>
      <c r="C45" s="166">
        <v>3000</v>
      </c>
      <c r="D45" s="166">
        <v>0</v>
      </c>
      <c r="E45" s="188">
        <f t="shared" si="0"/>
        <v>8582.7300000000178</v>
      </c>
      <c r="F45" s="167"/>
      <c r="G45" s="168"/>
      <c r="H45" s="169"/>
      <c r="I45" s="169"/>
      <c r="J45" s="168"/>
    </row>
    <row r="46" spans="1:10" ht="15.75" x14ac:dyDescent="0.25">
      <c r="A46" s="164">
        <v>45007</v>
      </c>
      <c r="B46" s="165" t="s">
        <v>216</v>
      </c>
      <c r="C46" s="166">
        <v>0</v>
      </c>
      <c r="D46" s="224">
        <v>243600</v>
      </c>
      <c r="E46" s="188">
        <f t="shared" si="0"/>
        <v>252182.73</v>
      </c>
      <c r="F46" s="167">
        <v>298</v>
      </c>
      <c r="G46" s="168">
        <v>45007</v>
      </c>
      <c r="H46" s="169">
        <v>2483</v>
      </c>
      <c r="I46" s="234" t="s">
        <v>242</v>
      </c>
      <c r="J46" s="235" t="s">
        <v>163</v>
      </c>
    </row>
    <row r="47" spans="1:10" ht="30" x14ac:dyDescent="0.25">
      <c r="A47" s="164">
        <v>45007</v>
      </c>
      <c r="B47" s="165" t="s">
        <v>297</v>
      </c>
      <c r="C47" s="166">
        <v>74464</v>
      </c>
      <c r="D47" s="166">
        <v>0</v>
      </c>
      <c r="E47" s="188">
        <f t="shared" si="0"/>
        <v>177718.73</v>
      </c>
      <c r="F47" s="167"/>
      <c r="G47" s="168"/>
      <c r="H47" s="169"/>
      <c r="I47" s="169"/>
      <c r="J47" s="168"/>
    </row>
    <row r="48" spans="1:10" ht="30" x14ac:dyDescent="0.25">
      <c r="A48" s="164">
        <v>45007</v>
      </c>
      <c r="B48" s="165" t="s">
        <v>298</v>
      </c>
      <c r="C48" s="166">
        <v>24014</v>
      </c>
      <c r="D48" s="166">
        <v>0</v>
      </c>
      <c r="E48" s="188">
        <f t="shared" si="0"/>
        <v>153704.73000000001</v>
      </c>
      <c r="F48" s="167"/>
      <c r="G48" s="168"/>
      <c r="H48" s="169"/>
      <c r="I48" s="170"/>
      <c r="J48" s="168"/>
    </row>
    <row r="49" spans="1:10" ht="15.75" x14ac:dyDescent="0.25">
      <c r="A49" s="164">
        <v>45007</v>
      </c>
      <c r="B49" s="165" t="s">
        <v>299</v>
      </c>
      <c r="C49" s="166">
        <v>3480</v>
      </c>
      <c r="D49" s="166">
        <v>0</v>
      </c>
      <c r="E49" s="188">
        <f t="shared" si="0"/>
        <v>150224.73000000001</v>
      </c>
      <c r="F49" s="167"/>
      <c r="G49" s="168"/>
      <c r="H49" s="169"/>
      <c r="I49" s="169"/>
      <c r="J49" s="168"/>
    </row>
    <row r="50" spans="1:10" ht="15.75" x14ac:dyDescent="0.25">
      <c r="A50" s="164">
        <v>45008</v>
      </c>
      <c r="B50" s="165" t="s">
        <v>254</v>
      </c>
      <c r="C50" s="166">
        <v>52623.1</v>
      </c>
      <c r="D50" s="166">
        <v>0</v>
      </c>
      <c r="E50" s="188">
        <f t="shared" si="0"/>
        <v>97601.63</v>
      </c>
      <c r="F50" s="167"/>
      <c r="G50" s="168"/>
      <c r="H50" s="169"/>
      <c r="I50" s="169"/>
      <c r="J50" s="168"/>
    </row>
    <row r="51" spans="1:10" ht="15.75" x14ac:dyDescent="0.25">
      <c r="A51" s="164">
        <v>45008</v>
      </c>
      <c r="B51" s="165" t="s">
        <v>300</v>
      </c>
      <c r="C51" s="166">
        <v>51000</v>
      </c>
      <c r="D51" s="166">
        <v>0</v>
      </c>
      <c r="E51" s="188">
        <f t="shared" si="0"/>
        <v>46601.630000000005</v>
      </c>
      <c r="F51" s="167"/>
      <c r="G51" s="168"/>
      <c r="H51" s="169"/>
      <c r="I51" s="169"/>
      <c r="J51" s="168"/>
    </row>
    <row r="52" spans="1:10" ht="15.75" x14ac:dyDescent="0.25">
      <c r="A52" s="164">
        <v>45009</v>
      </c>
      <c r="B52" s="165" t="s">
        <v>301</v>
      </c>
      <c r="C52" s="166">
        <v>2900</v>
      </c>
      <c r="D52" s="166">
        <v>0</v>
      </c>
      <c r="E52" s="188">
        <f t="shared" si="0"/>
        <v>43701.630000000005</v>
      </c>
      <c r="F52" s="167"/>
      <c r="G52" s="168"/>
      <c r="H52" s="169"/>
      <c r="I52" s="169"/>
      <c r="J52" s="168"/>
    </row>
    <row r="53" spans="1:10" ht="15.75" x14ac:dyDescent="0.25">
      <c r="A53" s="164">
        <v>45009</v>
      </c>
      <c r="B53" s="165" t="s">
        <v>302</v>
      </c>
      <c r="C53" s="166">
        <v>9906.4</v>
      </c>
      <c r="D53" s="166">
        <v>0</v>
      </c>
      <c r="E53" s="188">
        <f>E52-C53+D53</f>
        <v>33795.230000000003</v>
      </c>
      <c r="F53" s="167"/>
      <c r="G53" s="168"/>
      <c r="H53" s="169"/>
      <c r="I53" s="169"/>
      <c r="J53" s="168"/>
    </row>
    <row r="54" spans="1:10" ht="15.75" x14ac:dyDescent="0.25">
      <c r="A54" s="164">
        <v>45009</v>
      </c>
      <c r="B54" s="165" t="s">
        <v>303</v>
      </c>
      <c r="C54" s="166">
        <v>3631.68</v>
      </c>
      <c r="D54" s="166">
        <v>0</v>
      </c>
      <c r="E54" s="188">
        <f>E53-C54+D54</f>
        <v>30163.550000000003</v>
      </c>
      <c r="F54" s="167"/>
      <c r="G54" s="168"/>
      <c r="H54" s="169"/>
      <c r="I54" s="169"/>
      <c r="J54" s="168"/>
    </row>
    <row r="55" spans="1:10" ht="15.75" x14ac:dyDescent="0.25">
      <c r="A55" s="164">
        <v>45009</v>
      </c>
      <c r="B55" s="165" t="s">
        <v>304</v>
      </c>
      <c r="C55" s="166">
        <v>1948.34</v>
      </c>
      <c r="D55" s="166">
        <v>0</v>
      </c>
      <c r="E55" s="188">
        <f t="shared" ref="E55:E86" si="1">E54-C55+D55</f>
        <v>28215.210000000003</v>
      </c>
      <c r="F55" s="167"/>
      <c r="G55" s="168"/>
      <c r="H55" s="169"/>
      <c r="I55" s="169"/>
      <c r="J55" s="168"/>
    </row>
    <row r="56" spans="1:10" ht="15.75" x14ac:dyDescent="0.25">
      <c r="A56" s="164">
        <v>45009</v>
      </c>
      <c r="B56" s="165" t="s">
        <v>305</v>
      </c>
      <c r="C56" s="166">
        <v>1154.2</v>
      </c>
      <c r="D56" s="166">
        <v>0</v>
      </c>
      <c r="E56" s="188">
        <f t="shared" si="1"/>
        <v>27061.010000000002</v>
      </c>
      <c r="F56" s="167"/>
      <c r="G56" s="168"/>
      <c r="H56" s="169"/>
      <c r="I56" s="169"/>
      <c r="J56" s="168"/>
    </row>
    <row r="57" spans="1:10" ht="15.75" x14ac:dyDescent="0.25">
      <c r="A57" s="164">
        <v>45011</v>
      </c>
      <c r="B57" s="165" t="s">
        <v>306</v>
      </c>
      <c r="C57" s="166">
        <v>1740</v>
      </c>
      <c r="D57" s="166">
        <v>0</v>
      </c>
      <c r="E57" s="188">
        <f t="shared" si="1"/>
        <v>25321.010000000002</v>
      </c>
      <c r="F57" s="167"/>
      <c r="G57" s="168"/>
      <c r="H57" s="169"/>
      <c r="I57" s="169"/>
      <c r="J57" s="168"/>
    </row>
    <row r="58" spans="1:10" ht="15.75" x14ac:dyDescent="0.25">
      <c r="A58" s="164">
        <v>45013</v>
      </c>
      <c r="B58" s="165" t="s">
        <v>62</v>
      </c>
      <c r="C58" s="166">
        <v>2000</v>
      </c>
      <c r="D58" s="166">
        <v>0</v>
      </c>
      <c r="E58" s="188">
        <f t="shared" si="1"/>
        <v>23321.010000000002</v>
      </c>
      <c r="F58" s="167"/>
      <c r="G58" s="168"/>
      <c r="H58" s="169"/>
      <c r="I58" s="169"/>
      <c r="J58" s="168"/>
    </row>
    <row r="59" spans="1:10" ht="15.75" x14ac:dyDescent="0.25">
      <c r="A59" s="164">
        <v>45014</v>
      </c>
      <c r="B59" s="165" t="s">
        <v>307</v>
      </c>
      <c r="C59" s="166">
        <v>5869.6</v>
      </c>
      <c r="D59" s="166">
        <v>0</v>
      </c>
      <c r="E59" s="188">
        <f t="shared" si="1"/>
        <v>17451.410000000003</v>
      </c>
      <c r="F59" s="167"/>
      <c r="G59" s="168"/>
      <c r="H59" s="169"/>
      <c r="I59" s="169"/>
      <c r="J59" s="168"/>
    </row>
    <row r="60" spans="1:10" ht="15.75" x14ac:dyDescent="0.25">
      <c r="A60" s="164">
        <v>45014</v>
      </c>
      <c r="B60" s="165" t="s">
        <v>308</v>
      </c>
      <c r="C60" s="166">
        <v>232</v>
      </c>
      <c r="D60" s="166">
        <v>0</v>
      </c>
      <c r="E60" s="188">
        <f t="shared" si="1"/>
        <v>17219.410000000003</v>
      </c>
      <c r="F60" s="167"/>
      <c r="G60" s="168"/>
      <c r="H60" s="169"/>
      <c r="I60" s="170"/>
      <c r="J60" s="168"/>
    </row>
    <row r="61" spans="1:10" ht="15.75" x14ac:dyDescent="0.25">
      <c r="A61" s="164">
        <v>45014</v>
      </c>
      <c r="B61" s="165" t="s">
        <v>308</v>
      </c>
      <c r="C61" s="166">
        <v>2000</v>
      </c>
      <c r="D61" s="166">
        <v>0</v>
      </c>
      <c r="E61" s="188">
        <f t="shared" si="1"/>
        <v>15219.410000000003</v>
      </c>
      <c r="F61" s="193"/>
      <c r="G61" s="168"/>
      <c r="H61" s="169"/>
      <c r="I61" s="169"/>
      <c r="J61" s="168"/>
    </row>
    <row r="62" spans="1:10" ht="15.75" x14ac:dyDescent="0.25">
      <c r="A62" s="164">
        <v>45014</v>
      </c>
      <c r="B62" s="165" t="s">
        <v>309</v>
      </c>
      <c r="C62" s="166">
        <v>2494</v>
      </c>
      <c r="D62" s="166">
        <v>0</v>
      </c>
      <c r="E62" s="188">
        <f t="shared" si="1"/>
        <v>12725.410000000003</v>
      </c>
      <c r="F62" s="167"/>
      <c r="G62" s="168"/>
      <c r="H62" s="169"/>
      <c r="I62" s="169"/>
      <c r="J62" s="168"/>
    </row>
    <row r="63" spans="1:10" ht="45" x14ac:dyDescent="0.25">
      <c r="A63" s="164">
        <v>45014</v>
      </c>
      <c r="B63" s="165" t="s">
        <v>243</v>
      </c>
      <c r="C63" s="166">
        <v>0</v>
      </c>
      <c r="D63" s="224">
        <v>143117.82999999999</v>
      </c>
      <c r="E63" s="188">
        <f t="shared" si="1"/>
        <v>155843.24</v>
      </c>
      <c r="F63" s="193" t="s">
        <v>244</v>
      </c>
      <c r="G63" s="168">
        <v>45014</v>
      </c>
      <c r="H63" s="169">
        <v>2493</v>
      </c>
      <c r="I63" s="257" t="s">
        <v>312</v>
      </c>
      <c r="J63" s="258" t="s">
        <v>161</v>
      </c>
    </row>
    <row r="64" spans="1:10" ht="30" x14ac:dyDescent="0.25">
      <c r="A64" s="164">
        <v>45014</v>
      </c>
      <c r="B64" s="165" t="s">
        <v>310</v>
      </c>
      <c r="C64" s="166">
        <v>0</v>
      </c>
      <c r="D64" s="166">
        <v>45000</v>
      </c>
      <c r="E64" s="188">
        <f t="shared" si="1"/>
        <v>200843.24</v>
      </c>
      <c r="F64" s="167"/>
      <c r="G64" s="168"/>
      <c r="H64" s="169"/>
      <c r="I64" s="169"/>
      <c r="J64" s="168"/>
    </row>
    <row r="65" spans="1:10" ht="15.75" x14ac:dyDescent="0.25">
      <c r="A65" s="164">
        <v>45014</v>
      </c>
      <c r="B65" s="165" t="s">
        <v>311</v>
      </c>
      <c r="C65" s="166">
        <v>195000</v>
      </c>
      <c r="D65" s="166">
        <v>0</v>
      </c>
      <c r="E65" s="188">
        <f t="shared" si="1"/>
        <v>5843.2399999999907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5843.2399999999907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5843.2399999999907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5843.2399999999907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5843.2399999999907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>
        <v>0</v>
      </c>
      <c r="E70" s="188">
        <f t="shared" si="1"/>
        <v>5843.2399999999907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>
        <v>0</v>
      </c>
      <c r="E71" s="188">
        <f t="shared" si="1"/>
        <v>5843.2399999999907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>
        <v>0</v>
      </c>
      <c r="E72" s="188">
        <f t="shared" si="1"/>
        <v>5843.2399999999907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>
        <v>0</v>
      </c>
      <c r="E73" s="188">
        <f t="shared" si="1"/>
        <v>5843.2399999999907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>
        <v>0</v>
      </c>
      <c r="E74" s="188">
        <f t="shared" si="1"/>
        <v>5843.2399999999907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>
        <v>0</v>
      </c>
      <c r="E75" s="188">
        <f t="shared" si="1"/>
        <v>5843.2399999999907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>
        <v>0</v>
      </c>
      <c r="E76" s="188">
        <f t="shared" si="1"/>
        <v>5843.2399999999907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>
        <v>0</v>
      </c>
      <c r="E77" s="188">
        <f t="shared" si="1"/>
        <v>5843.2399999999907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>
        <v>0</v>
      </c>
      <c r="E78" s="188">
        <f t="shared" si="1"/>
        <v>5843.2399999999907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>
        <v>0</v>
      </c>
      <c r="E79" s="188">
        <f t="shared" si="1"/>
        <v>5843.2399999999907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>
        <v>0</v>
      </c>
      <c r="E80" s="188">
        <f t="shared" si="1"/>
        <v>5843.2399999999907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>
        <v>0</v>
      </c>
      <c r="E81" s="188">
        <f t="shared" si="1"/>
        <v>5843.2399999999907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>
        <v>0</v>
      </c>
      <c r="E82" s="188">
        <f t="shared" si="1"/>
        <v>5843.2399999999907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>
        <v>0</v>
      </c>
      <c r="E83" s="188">
        <f t="shared" si="1"/>
        <v>5843.2399999999907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>
        <v>0</v>
      </c>
      <c r="E84" s="188">
        <f t="shared" si="1"/>
        <v>5843.2399999999907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>
        <v>0</v>
      </c>
      <c r="E85" s="188">
        <f t="shared" si="1"/>
        <v>5843.2399999999907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>
        <v>0</v>
      </c>
      <c r="E86" s="188">
        <f t="shared" si="1"/>
        <v>5843.2399999999907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51" t="s">
        <v>24</v>
      </c>
      <c r="H1" s="251"/>
      <c r="I1" s="251"/>
      <c r="J1" s="251"/>
      <c r="K1" s="252" t="s">
        <v>23</v>
      </c>
      <c r="L1" s="252"/>
      <c r="M1" s="252"/>
      <c r="N1" s="252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5019.55</v>
      </c>
      <c r="P3" s="37"/>
      <c r="Q3" s="38"/>
    </row>
    <row r="4" spans="1:17" x14ac:dyDescent="0.25">
      <c r="A4" s="39">
        <f>BAJIO14350722!A6</f>
        <v>0</v>
      </c>
      <c r="C4" s="41">
        <f>BAJIO14350722!B6</f>
        <v>0</v>
      </c>
      <c r="E4" s="154">
        <f>BAJIO14350722!I6</f>
        <v>0</v>
      </c>
      <c r="F4" s="40">
        <f>BAJIO14350722!H6</f>
        <v>0</v>
      </c>
      <c r="G4" s="42">
        <f t="shared" ref="G4:G46" si="0">J4/1.16</f>
        <v>0</v>
      </c>
      <c r="I4" s="42">
        <f t="shared" ref="I4:I46" si="1">G4*0.16</f>
        <v>0</v>
      </c>
      <c r="J4" s="153">
        <f>BAJIO14350722!D6</f>
        <v>0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5019.55</v>
      </c>
    </row>
    <row r="5" spans="1:17" x14ac:dyDescent="0.25">
      <c r="A5" s="39">
        <f>BAJIO14350722!A7</f>
        <v>0</v>
      </c>
      <c r="C5" s="41">
        <f>BAJIO14350722!B7</f>
        <v>0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0</v>
      </c>
      <c r="M5" s="42">
        <f t="shared" si="3"/>
        <v>0</v>
      </c>
      <c r="N5" s="42">
        <f>BAJIO14350722!C7</f>
        <v>0</v>
      </c>
      <c r="O5" s="62">
        <f t="shared" ref="O5:O24" si="4">O4+J5-N5</f>
        <v>5019.55</v>
      </c>
    </row>
    <row r="6" spans="1:17" ht="25.5" x14ac:dyDescent="0.25">
      <c r="A6" s="39">
        <f>BAJIO14350722!A9</f>
        <v>44986</v>
      </c>
      <c r="C6" s="41" t="str">
        <f>BAJIO14350722!B9</f>
        <v>ARRENDADORA Y FACTOR BANORTE SA DE CV SO  Concepto del Pago: Pago SPEI 12763058071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0</v>
      </c>
      <c r="M6" s="42">
        <f t="shared" si="3"/>
        <v>0</v>
      </c>
      <c r="N6" s="42">
        <f>BAJIO14350722!C9</f>
        <v>0</v>
      </c>
      <c r="O6" s="62">
        <f t="shared" si="4"/>
        <v>5019.55</v>
      </c>
    </row>
    <row r="7" spans="1:17" x14ac:dyDescent="0.25">
      <c r="A7" s="39">
        <f>BAJIO14350722!A10</f>
        <v>44986</v>
      </c>
      <c r="C7" s="41" t="str">
        <f>BAJIO14350722!B10</f>
        <v>RECICLADORA INDUSTRI AL DE ACUMULADORES  Concepto del Pago: 1500000866</v>
      </c>
      <c r="E7" s="154" t="str">
        <f>BAJIO14350722!I9</f>
        <v>F5191-F5398-F5402-F5418-F5419</v>
      </c>
      <c r="F7" s="40">
        <f>BAJIO14350722!H9</f>
        <v>2503</v>
      </c>
      <c r="G7" s="42">
        <f t="shared" si="0"/>
        <v>84337.75</v>
      </c>
      <c r="I7" s="42">
        <f t="shared" si="1"/>
        <v>13494.04</v>
      </c>
      <c r="J7" s="153">
        <f>BAJIO14350722!D9</f>
        <v>97831.79</v>
      </c>
      <c r="K7" s="42">
        <f t="shared" si="2"/>
        <v>0</v>
      </c>
      <c r="M7" s="42">
        <f t="shared" si="3"/>
        <v>0</v>
      </c>
      <c r="N7" s="42">
        <f>BAJIO14350722!C10</f>
        <v>0</v>
      </c>
      <c r="O7" s="62">
        <f t="shared" si="4"/>
        <v>102851.34</v>
      </c>
    </row>
    <row r="8" spans="1:17" ht="25.5" x14ac:dyDescent="0.25">
      <c r="A8" s="39">
        <f>BAJIO14350722!A11</f>
        <v>44987</v>
      </c>
      <c r="C8" s="41" t="str">
        <f>BAJIO14350722!B11</f>
        <v> MARTINEZ HERNANDEZ MARIO H   Concepto del Pago: FINIQUITO POR DEFUNCION</v>
      </c>
      <c r="E8" s="154">
        <f>BAJIO14350722!I10</f>
        <v>0</v>
      </c>
      <c r="F8" s="40">
        <f>BAJIO14350722!H10</f>
        <v>0</v>
      </c>
      <c r="G8" s="42">
        <f t="shared" si="0"/>
        <v>105000</v>
      </c>
      <c r="I8" s="42">
        <f t="shared" si="1"/>
        <v>16800</v>
      </c>
      <c r="J8" s="153">
        <f>BAJIO14350722!D10</f>
        <v>121800</v>
      </c>
      <c r="K8" s="42">
        <f t="shared" si="2"/>
        <v>62724.258620689659</v>
      </c>
      <c r="M8" s="42">
        <f t="shared" si="3"/>
        <v>10035.881379310345</v>
      </c>
      <c r="N8" s="42">
        <f>BAJIO14350722!C11</f>
        <v>72760.14</v>
      </c>
      <c r="O8" s="62">
        <f t="shared" si="4"/>
        <v>151891.20000000001</v>
      </c>
    </row>
    <row r="9" spans="1:17" ht="25.5" x14ac:dyDescent="0.25">
      <c r="A9" s="39">
        <f>BAJIO14350722!A12</f>
        <v>44988</v>
      </c>
      <c r="C9" s="41" t="str">
        <f>BAJIO14350722!B12</f>
        <v>CONSTRUCTORA INVERMEX SA CV  Concepto del Pago: TRANSPASO A BANCOMER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50000</v>
      </c>
      <c r="M9" s="42">
        <f t="shared" si="3"/>
        <v>8000</v>
      </c>
      <c r="N9" s="42">
        <f>BAJIO14350722!C12</f>
        <v>58000</v>
      </c>
      <c r="O9" s="62">
        <f t="shared" si="4"/>
        <v>93891.200000000012</v>
      </c>
    </row>
    <row r="10" spans="1:17" ht="25.5" x14ac:dyDescent="0.25">
      <c r="A10" s="39">
        <f>BAJIO14350722!A13</f>
        <v>44988</v>
      </c>
      <c r="C10" s="41" t="str">
        <f>BAJIO14350722!B13</f>
        <v>QUALITAS CIA DE SEGURO  Concepto del Pago: POLIZA 3170036883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4239.2241379310344</v>
      </c>
      <c r="M10" s="42">
        <f t="shared" si="3"/>
        <v>678.27586206896547</v>
      </c>
      <c r="N10" s="42">
        <f>BAJIO14350722!C13</f>
        <v>4917.5</v>
      </c>
      <c r="O10" s="62">
        <f t="shared" si="4"/>
        <v>88973.700000000012</v>
      </c>
    </row>
    <row r="11" spans="1:17" x14ac:dyDescent="0.25">
      <c r="A11" s="39">
        <f>BAJIO14350722!A14</f>
        <v>44988</v>
      </c>
      <c r="C11" s="41" t="str">
        <f>BAJIO14350722!B14</f>
        <v>OPERADORA DE RELLENOS SANIT  TEF Enviado F11264 F11278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71863.25</v>
      </c>
      <c r="M11" s="42">
        <f t="shared" si="3"/>
        <v>11498.12</v>
      </c>
      <c r="N11" s="42">
        <f>BAJIO14350722!C14</f>
        <v>83361.37</v>
      </c>
      <c r="O11" s="62">
        <f t="shared" si="4"/>
        <v>5612.3300000000163</v>
      </c>
    </row>
    <row r="12" spans="1:17" ht="25.5" x14ac:dyDescent="0.25">
      <c r="A12" s="39">
        <f>BAJIO14350722!A15</f>
        <v>44988</v>
      </c>
      <c r="C12" s="41" t="str">
        <f>BAJIO14350722!B15</f>
        <v>DICTAMEN STUDIO SA CV  Concepto del Pago: CONSTRUCTORA INVERMEX</v>
      </c>
      <c r="E12" s="154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3">
        <f>BAJIO14350722!D14</f>
        <v>0</v>
      </c>
      <c r="K12" s="42">
        <f t="shared" si="2"/>
        <v>350</v>
      </c>
      <c r="M12" s="42">
        <f t="shared" si="3"/>
        <v>56</v>
      </c>
      <c r="N12" s="42">
        <f>BAJIO14350722!C15</f>
        <v>406</v>
      </c>
      <c r="O12" s="62">
        <f t="shared" si="4"/>
        <v>5206.3300000000163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44988</v>
      </c>
      <c r="C14" s="41" t="str">
        <f>BAJIO14350722!B16</f>
        <v>COMERCIALIZADORA DE MANGUER TEF Enviado F200785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812.91379310344837</v>
      </c>
      <c r="M14" s="42">
        <f t="shared" si="3"/>
        <v>130.06620689655173</v>
      </c>
      <c r="N14" s="42">
        <f>BAJIO14350722!C16</f>
        <v>942.98</v>
      </c>
      <c r="O14" s="62" t="e">
        <f t="shared" si="4"/>
        <v>#REF!</v>
      </c>
    </row>
    <row r="15" spans="1:17" x14ac:dyDescent="0.25">
      <c r="A15" s="39">
        <f>BAJIO14350722!A17</f>
        <v>44988</v>
      </c>
      <c r="C15" s="41" t="str">
        <f>BAJIO14350722!B17</f>
        <v>TORRES ZUIGA ALMA DELIA  TEF Enviado F1654 F1679 F1714 F 1716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2946.0000000000005</v>
      </c>
      <c r="M15" s="42">
        <f t="shared" si="3"/>
        <v>471.36000000000007</v>
      </c>
      <c r="N15" s="42">
        <f>BAJIO14350722!C17</f>
        <v>3417.36</v>
      </c>
      <c r="O15" s="62" t="e">
        <f t="shared" si="4"/>
        <v>#REF!</v>
      </c>
    </row>
    <row r="16" spans="1:17" ht="25.5" x14ac:dyDescent="0.25">
      <c r="A16" s="39">
        <f>BAJIO14350722!A18</f>
        <v>44992</v>
      </c>
      <c r="C16" s="41" t="str">
        <f>BAJIO14350722!B18</f>
        <v> VOPAK MEXICO SA DE CV  Concepto del Pago: PNUM2101263840 5364 5365 PNUM2</v>
      </c>
      <c r="E16" s="154">
        <f>BAJIO14350722!I18</f>
        <v>0</v>
      </c>
      <c r="F16" s="40">
        <f>BAJIO14350722!H18</f>
        <v>0</v>
      </c>
      <c r="G16" s="42">
        <f t="shared" si="0"/>
        <v>21163.62931034483</v>
      </c>
      <c r="I16" s="42">
        <f t="shared" si="1"/>
        <v>3386.180689655173</v>
      </c>
      <c r="J16" s="153">
        <f>BAJIO14350722!D18</f>
        <v>24549.81</v>
      </c>
      <c r="K16" s="42">
        <f t="shared" si="2"/>
        <v>0</v>
      </c>
      <c r="M16" s="42">
        <f t="shared" si="3"/>
        <v>0</v>
      </c>
      <c r="N16" s="42">
        <f>BAJIO14350722!C18</f>
        <v>0</v>
      </c>
      <c r="O16" s="62" t="e">
        <f t="shared" si="4"/>
        <v>#REF!</v>
      </c>
    </row>
    <row r="17" spans="1:15" x14ac:dyDescent="0.25">
      <c r="A17" s="39">
        <f>BAJIO14350722!A19</f>
        <v>44993</v>
      </c>
      <c r="C17" s="41" t="str">
        <f>BAJIO14350722!B19</f>
        <v>RECICLADORA INDUSTRI AL DE ACUMULADORES  Concepto del Pago: 1500000973</v>
      </c>
      <c r="E17" s="154">
        <f>BAJIO14350722!I19</f>
        <v>0</v>
      </c>
      <c r="F17" s="40">
        <f>BAJIO14350722!H19</f>
        <v>0</v>
      </c>
      <c r="G17" s="42">
        <f t="shared" si="0"/>
        <v>105000</v>
      </c>
      <c r="I17" s="42">
        <f t="shared" si="1"/>
        <v>16800</v>
      </c>
      <c r="J17" s="153">
        <f>BAJIO14350722!D19</f>
        <v>121800</v>
      </c>
      <c r="K17" s="42">
        <f t="shared" si="2"/>
        <v>0</v>
      </c>
      <c r="M17" s="42">
        <f t="shared" si="3"/>
        <v>0</v>
      </c>
      <c r="N17" s="42">
        <f>BAJIO14350722!C19</f>
        <v>0</v>
      </c>
      <c r="O17" s="62" t="e">
        <f t="shared" si="4"/>
        <v>#REF!</v>
      </c>
    </row>
    <row r="18" spans="1:15" x14ac:dyDescent="0.25">
      <c r="A18" s="39">
        <f>BAJIO14350722!A20</f>
        <v>44993</v>
      </c>
      <c r="C18" s="41" t="str">
        <f>BAJIO14350722!B20</f>
        <v> INST. PROTECCION AMBIENTAL  Concepto del Pago: CURSO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1500</v>
      </c>
      <c r="M18" s="42">
        <f t="shared" si="3"/>
        <v>240</v>
      </c>
      <c r="N18" s="42">
        <f>BAJIO14350722!C20</f>
        <v>1740</v>
      </c>
      <c r="O18" s="62" t="e">
        <f t="shared" si="4"/>
        <v>#REF!</v>
      </c>
    </row>
    <row r="19" spans="1:15" ht="25.5" x14ac:dyDescent="0.25">
      <c r="A19" s="39">
        <f>BAJIO14350722!A21</f>
        <v>44994</v>
      </c>
      <c r="C19" s="41" t="str">
        <f>BAJIO14350722!B21</f>
        <v> PLANOS Y PROYECTOS DELCO   Concepto del Pago: LIQUIDACION DE FACTURA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58620.68965517242</v>
      </c>
      <c r="M19" s="42">
        <f t="shared" si="3"/>
        <v>9379.310344827587</v>
      </c>
      <c r="N19" s="42">
        <f>BAJIO14350722!C21</f>
        <v>68000</v>
      </c>
      <c r="O19" s="62" t="e">
        <f t="shared" si="4"/>
        <v>#REF!</v>
      </c>
    </row>
    <row r="20" spans="1:15" x14ac:dyDescent="0.25">
      <c r="A20" s="39">
        <f>BAJIO14350722!A22</f>
        <v>44995</v>
      </c>
      <c r="C20" s="41" t="str">
        <f>BAJIO14350722!B22</f>
        <v> JUAN PABLO TREVINO BARRERA  Concepto del Pago: F757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49031</v>
      </c>
      <c r="M20" s="42">
        <f t="shared" si="3"/>
        <v>7844.96</v>
      </c>
      <c r="N20" s="42">
        <f>BAJIO14350722!C22</f>
        <v>56875.96</v>
      </c>
      <c r="O20" s="62" t="e">
        <f t="shared" si="4"/>
        <v>#REF!</v>
      </c>
    </row>
    <row r="21" spans="1:15" x14ac:dyDescent="0.25">
      <c r="A21" s="39">
        <f>BAJIO14350722!A23</f>
        <v>44995</v>
      </c>
      <c r="C21" s="41" t="str">
        <f>BAJIO14350722!B23</f>
        <v>JG FERRETERA SA DE CV  TEF Enviado F44178 F44291 F44292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2045.1293103448277</v>
      </c>
      <c r="M21" s="42">
        <f t="shared" si="3"/>
        <v>327.22068965517241</v>
      </c>
      <c r="N21" s="42">
        <f>BAJIO14350722!C23</f>
        <v>2372.35</v>
      </c>
      <c r="O21" s="62" t="e">
        <f t="shared" si="4"/>
        <v>#REF!</v>
      </c>
    </row>
    <row r="22" spans="1:15" x14ac:dyDescent="0.25">
      <c r="A22" s="39">
        <f>BAJIO14350722!A24</f>
        <v>44995</v>
      </c>
      <c r="C22" s="41" t="str">
        <f>BAJIO14350722!B24</f>
        <v>COMERCIALIZADORA DE MANGUER  TEF Enviado F200940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5381.6810344827591</v>
      </c>
      <c r="M22" s="42">
        <f t="shared" si="3"/>
        <v>861.06896551724151</v>
      </c>
      <c r="N22" s="42">
        <f>BAJIO14350722!C24</f>
        <v>6242.75</v>
      </c>
      <c r="O22" s="62" t="e">
        <f t="shared" si="4"/>
        <v>#REF!</v>
      </c>
    </row>
    <row r="23" spans="1:15" x14ac:dyDescent="0.25">
      <c r="A23" s="39">
        <f>BAJIO14350722!A25</f>
        <v>44995</v>
      </c>
      <c r="C23" s="41" t="str">
        <f>BAJIO14350722!B25</f>
        <v>ROSA ELVA MONTEMAYOR QUIROG  TEF Enviado F35560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802.00000000000011</v>
      </c>
      <c r="M23" s="42">
        <f t="shared" si="3"/>
        <v>128.32000000000002</v>
      </c>
      <c r="N23" s="42">
        <f>BAJIO14350722!C25</f>
        <v>930.32</v>
      </c>
      <c r="O23" s="62" t="e">
        <f t="shared" si="4"/>
        <v>#REF!</v>
      </c>
    </row>
    <row r="24" spans="1:15" x14ac:dyDescent="0.25">
      <c r="A24" s="39">
        <f>BAJIO14350722!A26</f>
        <v>44995</v>
      </c>
      <c r="C24" s="41" t="str">
        <f>BAJIO14350722!B26</f>
        <v>KASE SOLUCIONES INTEGRALES  TEF Enviado F 2528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4612</v>
      </c>
      <c r="M24" s="42">
        <f t="shared" si="3"/>
        <v>737.92</v>
      </c>
      <c r="N24" s="42">
        <f>BAJIO14350722!C26</f>
        <v>5349.92</v>
      </c>
      <c r="O24" s="62" t="e">
        <f t="shared" si="4"/>
        <v>#REF!</v>
      </c>
    </row>
    <row r="25" spans="1:15" x14ac:dyDescent="0.25">
      <c r="A25" s="39">
        <f>BAJIO14350722!A27</f>
        <v>44995</v>
      </c>
      <c r="C25" s="41" t="str">
        <f>BAJIO14350722!B27</f>
        <v> FOCA EQUIPOS CONTRA INCENDI  TEF Enviado F8930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610.00000000000011</v>
      </c>
      <c r="M25" s="42">
        <f t="shared" si="3"/>
        <v>97.600000000000023</v>
      </c>
      <c r="N25" s="42">
        <f>BAJIO14350722!C27</f>
        <v>707.6</v>
      </c>
      <c r="O25" s="62" t="e">
        <f t="shared" ref="O25:O88" si="5">O24+J25-N25</f>
        <v>#REF!</v>
      </c>
    </row>
    <row r="26" spans="1:15" x14ac:dyDescent="0.25">
      <c r="A26" s="39">
        <f>BAJIO14350722!A28</f>
        <v>44995</v>
      </c>
      <c r="C26" s="41" t="str">
        <f>BAJIO14350722!B28</f>
        <v>AUTOELECTRICA FIRO SA DE CV TEF Enviado F56440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1263.5258620689656</v>
      </c>
      <c r="M26" s="42">
        <f t="shared" si="3"/>
        <v>202.1641379310345</v>
      </c>
      <c r="N26" s="42">
        <f>BAJIO14350722!C28</f>
        <v>1465.69</v>
      </c>
      <c r="O26" s="62" t="e">
        <f t="shared" si="5"/>
        <v>#REF!</v>
      </c>
    </row>
    <row r="27" spans="1:15" x14ac:dyDescent="0.25">
      <c r="A27" s="39">
        <f>BAJIO14350722!A29</f>
        <v>44999</v>
      </c>
      <c r="C27" s="41" t="str">
        <f>BAJIO14350722!B29</f>
        <v>TESOFE INGRESOS FEDERALES RECAUDADOS 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18.965517241379313</v>
      </c>
      <c r="M27" s="42">
        <f t="shared" si="3"/>
        <v>3.0344827586206904</v>
      </c>
      <c r="N27" s="42">
        <f>BAJIO14350722!C29</f>
        <v>22</v>
      </c>
      <c r="O27" s="62" t="e">
        <f t="shared" si="5"/>
        <v>#REF!</v>
      </c>
    </row>
    <row r="28" spans="1:15" ht="25.5" x14ac:dyDescent="0.25">
      <c r="A28" s="39">
        <f>BAJIO14350722!A30</f>
        <v>45000</v>
      </c>
      <c r="C28" s="41" t="str">
        <f>BAJIO14350722!B30</f>
        <v>RECICLADORA INDUSTRI AL DE ACUMULADORES  Concepto del Pago: 1500001095</v>
      </c>
      <c r="E28" s="154" t="str">
        <f>BAJIO14350722!I30</f>
        <v>F5050</v>
      </c>
      <c r="F28" s="40">
        <f>BAJIO14350722!H30</f>
        <v>2450</v>
      </c>
      <c r="G28" s="42">
        <f t="shared" si="0"/>
        <v>210000</v>
      </c>
      <c r="I28" s="42">
        <f t="shared" si="1"/>
        <v>33600</v>
      </c>
      <c r="J28" s="153">
        <f>BAJIO14350722!D30</f>
        <v>243600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45000</v>
      </c>
      <c r="C29" s="41" t="str">
        <f>BAJIO14350722!B31</f>
        <v>GONHER DE MEXICO SA DE CV  Concepto del Pago: 1500001528</v>
      </c>
      <c r="E29" s="154" t="str">
        <f>BAJIO14350722!I31</f>
        <v>F5074-F5107</v>
      </c>
      <c r="F29" s="40">
        <f>BAJIO14350722!H31</f>
        <v>2463</v>
      </c>
      <c r="G29" s="42">
        <f t="shared" si="0"/>
        <v>31750.000000000004</v>
      </c>
      <c r="I29" s="42">
        <f t="shared" si="1"/>
        <v>5080.0000000000009</v>
      </c>
      <c r="J29" s="153">
        <f>BAJIO14350722!D31</f>
        <v>36830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ht="25.5" x14ac:dyDescent="0.25">
      <c r="A30" s="39">
        <f>BAJIO14350722!A32</f>
        <v>45000</v>
      </c>
      <c r="C30" s="41" t="str">
        <f>BAJIO14350722!B32</f>
        <v> KARLA JANETH ELIZONDO GARZA  Concepto del Pago: PENSION ALIMENTICIA OMAR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1137.9310344827586</v>
      </c>
      <c r="M30" s="42">
        <f t="shared" si="3"/>
        <v>182.06896551724137</v>
      </c>
      <c r="N30" s="42">
        <f>BAJIO14350722!C32</f>
        <v>1320</v>
      </c>
      <c r="O30" s="62" t="e">
        <f t="shared" si="5"/>
        <v>#REF!</v>
      </c>
    </row>
    <row r="31" spans="1:15" ht="25.5" x14ac:dyDescent="0.25">
      <c r="A31" s="39">
        <f>BAJIO14350722!A33</f>
        <v>45001</v>
      </c>
      <c r="C31" s="41" t="str">
        <f>BAJIO14350722!B33</f>
        <v>GASOLINERA LAS PALMAS SA DE CV  Concepto del Pago: Liquidacion de factura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2586.2068965517242</v>
      </c>
      <c r="M31" s="42">
        <f t="shared" si="3"/>
        <v>413.79310344827587</v>
      </c>
      <c r="N31" s="42">
        <f>BAJIO14350722!C33</f>
        <v>3000</v>
      </c>
      <c r="O31" s="62" t="e">
        <f t="shared" si="5"/>
        <v>#REF!</v>
      </c>
    </row>
    <row r="32" spans="1:15" x14ac:dyDescent="0.25">
      <c r="A32" s="39">
        <f>BAJIO14350722!A34</f>
        <v>45001</v>
      </c>
      <c r="C32" s="41" t="str">
        <f>BAJIO14350722!B34</f>
        <v xml:space="preserve">Pago cuota obrero patronal Pago SIPARE REF. RPatronal:Y7815312108 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155785.70689655174</v>
      </c>
      <c r="M32" s="42">
        <f t="shared" si="3"/>
        <v>24925.713103448277</v>
      </c>
      <c r="N32" s="42">
        <f>BAJIO14350722!C34</f>
        <v>180711.42</v>
      </c>
      <c r="O32" s="62" t="e">
        <f t="shared" si="5"/>
        <v>#REF!</v>
      </c>
    </row>
    <row r="33" spans="1:15" ht="25.5" x14ac:dyDescent="0.25">
      <c r="A33" s="39">
        <f>BAJIO14350722!A35</f>
        <v>45001</v>
      </c>
      <c r="C33" s="41" t="str">
        <f>BAJIO14350722!B35</f>
        <v> SECRETARIA DE FIANZAS Y TESORE  Concepto del Pago: 010000000000213009500337982245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6359.4827586206902</v>
      </c>
      <c r="M33" s="42">
        <f t="shared" si="3"/>
        <v>1017.5172413793105</v>
      </c>
      <c r="N33" s="42">
        <f>BAJIO14350722!C35</f>
        <v>7377</v>
      </c>
      <c r="O33" s="62" t="e">
        <f t="shared" si="5"/>
        <v>#REF!</v>
      </c>
    </row>
    <row r="34" spans="1:15" ht="25.5" x14ac:dyDescent="0.25">
      <c r="A34" s="39">
        <f>BAJIO14350722!A36</f>
        <v>45001</v>
      </c>
      <c r="C34" s="41" t="str">
        <f>BAJIO14350722!B36</f>
        <v>PLANOS Y PROYECTOS DELCO  Concepto del Pago: LIQUIDACION DE FACTURA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19827.586206896554</v>
      </c>
      <c r="M34" s="42">
        <f t="shared" si="3"/>
        <v>3172.4137931034488</v>
      </c>
      <c r="N34" s="42">
        <f>BAJIO14350722!C36</f>
        <v>23000</v>
      </c>
      <c r="O34" s="62" t="e">
        <f t="shared" si="5"/>
        <v>#REF!</v>
      </c>
    </row>
    <row r="35" spans="1:15" x14ac:dyDescent="0.25">
      <c r="A35" s="39">
        <f>BAJIO14350722!A37</f>
        <v>45002</v>
      </c>
      <c r="C35" s="41" t="str">
        <f>BAJIO14350722!B37</f>
        <v>AUTOELECTRICA FIRO SA DE CV  TEF Enviado F56598 F56913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448.93103448275866</v>
      </c>
      <c r="M35" s="42">
        <f t="shared" si="3"/>
        <v>71.828965517241386</v>
      </c>
      <c r="N35" s="42">
        <f>BAJIO14350722!C37</f>
        <v>520.76</v>
      </c>
      <c r="O35" s="62" t="e">
        <f t="shared" si="5"/>
        <v>#REF!</v>
      </c>
    </row>
    <row r="36" spans="1:15" x14ac:dyDescent="0.25">
      <c r="A36" s="39">
        <f>BAJIO14350722!A38</f>
        <v>45002</v>
      </c>
      <c r="C36" s="41" t="str">
        <f>BAJIO14350722!B38</f>
        <v>ROSA ELVA MONTEMAYOR QUIROG  TEF Enviado F35684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2774.4396551724139</v>
      </c>
      <c r="M36" s="42">
        <f t="shared" si="3"/>
        <v>443.91034482758624</v>
      </c>
      <c r="N36" s="42">
        <f>BAJIO14350722!C38</f>
        <v>3218.35</v>
      </c>
      <c r="O36" s="62" t="e">
        <f t="shared" si="5"/>
        <v>#REF!</v>
      </c>
    </row>
    <row r="37" spans="1:15" x14ac:dyDescent="0.25">
      <c r="A37" s="39">
        <f>BAJIO14350722!A39</f>
        <v>45002</v>
      </c>
      <c r="C37" s="41" t="str">
        <f>BAJIO14350722!B39</f>
        <v>ABASTECEDORA DE OFICINAS SA CV  Concepto del Pago: 4065132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1778.4741379310349</v>
      </c>
      <c r="M37" s="42">
        <f t="shared" si="3"/>
        <v>284.55586206896561</v>
      </c>
      <c r="N37" s="42">
        <f>BAJIO14350722!C39</f>
        <v>2063.0300000000002</v>
      </c>
      <c r="O37" s="62" t="e">
        <f t="shared" si="5"/>
        <v>#REF!</v>
      </c>
    </row>
    <row r="38" spans="1:15" x14ac:dyDescent="0.25">
      <c r="A38" s="39">
        <f>BAJIO14350722!A40</f>
        <v>45002</v>
      </c>
      <c r="C38" s="41" t="str">
        <f>BAJIO14350722!B40</f>
        <v>KASE SOLUCIONES INTEGRALES TEF Enviado F2532 F 2549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9162</v>
      </c>
      <c r="M38" s="42">
        <f t="shared" si="3"/>
        <v>1465.92</v>
      </c>
      <c r="N38" s="42">
        <f>BAJIO14350722!C40</f>
        <v>10627.92</v>
      </c>
      <c r="O38" s="62" t="e">
        <f t="shared" si="5"/>
        <v>#REF!</v>
      </c>
    </row>
    <row r="39" spans="1:15" x14ac:dyDescent="0.25">
      <c r="A39" s="39">
        <f>BAJIO14350722!A41</f>
        <v>45002</v>
      </c>
      <c r="C39" s="41" t="str">
        <f>BAJIO14350722!B41</f>
        <v>VAZQUEZ VILLARREAL SAUL TEF Enviado F496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1400</v>
      </c>
      <c r="M39" s="42">
        <f t="shared" si="3"/>
        <v>224</v>
      </c>
      <c r="N39" s="42">
        <f>BAJIO14350722!C41</f>
        <v>1624</v>
      </c>
      <c r="O39" s="62" t="e">
        <f t="shared" si="5"/>
        <v>#REF!</v>
      </c>
    </row>
    <row r="40" spans="1:15" x14ac:dyDescent="0.25">
      <c r="A40" s="39">
        <f>BAJIO14350722!A42</f>
        <v>45002</v>
      </c>
      <c r="C40" s="41" t="str">
        <f>BAJIO14350722!B42</f>
        <v>GALVAN DOMINGO TEF Enviado F341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2150</v>
      </c>
      <c r="M40" s="42">
        <f t="shared" si="3"/>
        <v>344</v>
      </c>
      <c r="N40" s="42">
        <f>BAJIO14350722!C42</f>
        <v>2494</v>
      </c>
      <c r="O40" s="62" t="e">
        <f t="shared" si="5"/>
        <v>#REF!</v>
      </c>
    </row>
    <row r="41" spans="1:15" x14ac:dyDescent="0.25">
      <c r="A41" s="39">
        <f>BAJIO14350722!A43</f>
        <v>45002</v>
      </c>
      <c r="C41" s="41" t="str">
        <f>BAJIO14350722!B43</f>
        <v> PENA SANCHEZ YEIDY ALEJANDRA  Concepto del Pago: F1153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5500</v>
      </c>
      <c r="M41" s="42">
        <f t="shared" si="3"/>
        <v>880</v>
      </c>
      <c r="N41" s="42">
        <f>BAJIO14350722!C43</f>
        <v>6380</v>
      </c>
      <c r="O41" s="62" t="e">
        <f t="shared" si="5"/>
        <v>#REF!</v>
      </c>
    </row>
    <row r="42" spans="1:15" x14ac:dyDescent="0.25">
      <c r="A42" s="39">
        <f>BAJIO14350722!A44</f>
        <v>45002</v>
      </c>
      <c r="C42" s="41" t="str">
        <f>BAJIO14350722!B44</f>
        <v>CASTILLO ALVARADO YVAIN  Concepto del Pago: LIQUIDACION DE FACTURA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25862.068965517243</v>
      </c>
      <c r="M42" s="42">
        <f t="shared" si="3"/>
        <v>4137.9310344827591</v>
      </c>
      <c r="N42" s="42">
        <f>BAJIO14350722!C44</f>
        <v>30000</v>
      </c>
      <c r="O42" s="62" t="e">
        <f t="shared" si="5"/>
        <v>#REF!</v>
      </c>
    </row>
    <row r="43" spans="1:15" ht="25.5" x14ac:dyDescent="0.25">
      <c r="A43" s="39">
        <f>BAJIO14350722!A45</f>
        <v>45007</v>
      </c>
      <c r="C43" s="41" t="str">
        <f>BAJIO14350722!B45</f>
        <v>GASOLINERA LAS PALMAS SA DE CV   Concepto del Pago: LIQUiDACION DE FACTURA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2586.2068965517242</v>
      </c>
      <c r="M43" s="42">
        <f t="shared" si="3"/>
        <v>413.79310344827587</v>
      </c>
      <c r="N43" s="42">
        <f>BAJIO14350722!C45</f>
        <v>3000</v>
      </c>
      <c r="O43" s="62" t="e">
        <f t="shared" si="5"/>
        <v>#REF!</v>
      </c>
    </row>
    <row r="44" spans="1:15" ht="25.5" x14ac:dyDescent="0.25">
      <c r="A44" s="39">
        <f>BAJIO14350722!A46</f>
        <v>45007</v>
      </c>
      <c r="C44" s="41" t="str">
        <f>BAJIO14350722!B46</f>
        <v>RECICLADORA INDUSTRI AL DE ACUMULADORES  Concepto del Pago: 1500001167</v>
      </c>
      <c r="E44" s="154" t="str">
        <f>BAJIO14350722!I46</f>
        <v>F5135-F5136</v>
      </c>
      <c r="F44" s="40">
        <f>BAJIO14350722!H46</f>
        <v>2483</v>
      </c>
      <c r="G44" s="42">
        <f t="shared" si="0"/>
        <v>210000</v>
      </c>
      <c r="I44" s="42">
        <f t="shared" si="1"/>
        <v>33600</v>
      </c>
      <c r="J44" s="153">
        <f>BAJIO14350722!D46</f>
        <v>243600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ht="25.5" x14ac:dyDescent="0.25">
      <c r="A45" s="39">
        <f>BAJIO14350722!A47</f>
        <v>45007</v>
      </c>
      <c r="C45" s="41" t="str">
        <f>BAJIO14350722!B47</f>
        <v>TESOFE INGRESOS FEDERALES RECAUDADOS  Pago de impuestos RFC Pago Referenciado Folio: 13529007081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64193.10344827587</v>
      </c>
      <c r="M45" s="42">
        <f t="shared" si="3"/>
        <v>10270.896551724139</v>
      </c>
      <c r="N45" s="42">
        <f>BAJIO14350722!C47</f>
        <v>74464</v>
      </c>
      <c r="O45" s="62" t="e">
        <f t="shared" si="5"/>
        <v>#REF!</v>
      </c>
    </row>
    <row r="46" spans="1:15" ht="25.5" x14ac:dyDescent="0.25">
      <c r="A46" s="39">
        <f>BAJIO14350722!A51</f>
        <v>45008</v>
      </c>
      <c r="C46" s="41" t="str">
        <f>BAJIO14350722!B48</f>
        <v>TESOFE INGRESOS FEDERALES RECAUDADOS  Pago de impuestos RFC Pago Referenciado Folio: 13011007112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20701.724137931036</v>
      </c>
      <c r="M46" s="42">
        <f t="shared" si="3"/>
        <v>3312.275862068966</v>
      </c>
      <c r="N46" s="42">
        <f>BAJIO14350722!C48</f>
        <v>24014</v>
      </c>
      <c r="O46" s="62" t="e">
        <f t="shared" si="5"/>
        <v>#REF!</v>
      </c>
    </row>
    <row r="47" spans="1:15" x14ac:dyDescent="0.25">
      <c r="A47" s="39">
        <f>BAJIO14350722!A52</f>
        <v>45009</v>
      </c>
      <c r="C47" s="41" t="str">
        <f>BAJIO14350722!B49</f>
        <v>MINDLINK SA DE CV Concepto del Pago: EXAMEN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3000</v>
      </c>
      <c r="M47" s="42">
        <f t="shared" ref="M47:M110" si="9">K47*0.16</f>
        <v>480</v>
      </c>
      <c r="N47" s="42">
        <f>BAJIO14350722!C49</f>
        <v>3480</v>
      </c>
      <c r="O47" s="62" t="e">
        <f t="shared" si="5"/>
        <v>#REF!</v>
      </c>
    </row>
    <row r="48" spans="1:15" x14ac:dyDescent="0.25">
      <c r="A48" s="39">
        <f>BAJIO14350722!A53</f>
        <v>45009</v>
      </c>
      <c r="C48" s="41" t="str">
        <f>BAJIO14350722!B50</f>
        <v>SERV GASOLINEROS DE MEXICO SA  Concepto del Pago: 59114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45364.741379310348</v>
      </c>
      <c r="M48" s="42">
        <f t="shared" si="9"/>
        <v>7258.3586206896562</v>
      </c>
      <c r="N48" s="42">
        <f>BAJIO14350722!C50</f>
        <v>52623.1</v>
      </c>
      <c r="O48" s="62" t="e">
        <f t="shared" si="5"/>
        <v>#REF!</v>
      </c>
    </row>
    <row r="49" spans="1:15" x14ac:dyDescent="0.25">
      <c r="A49" s="39">
        <f>BAJIO14350722!A54</f>
        <v>45009</v>
      </c>
      <c r="C49" s="41" t="str">
        <f>BAJIO14350722!B51</f>
        <v>CONSTRUCTURE SA DE CV  Concepto del Pago: LIQ DE FACTURA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43965.517241379312</v>
      </c>
      <c r="M49" s="42">
        <f t="shared" si="9"/>
        <v>7034.4827586206902</v>
      </c>
      <c r="N49" s="42">
        <f>BAJIO14350722!C51</f>
        <v>51000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 t="str">
        <f>BAJIO14350722!B52</f>
        <v>SOSA MONTERO IGNACIO  Concepto del Pago: pago factura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2500</v>
      </c>
      <c r="M50" s="42">
        <f t="shared" si="9"/>
        <v>400</v>
      </c>
      <c r="N50" s="42">
        <f>BAJIO14350722!C52</f>
        <v>2900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 t="str">
        <f>BAJIO14350722!B53</f>
        <v>KASE SOLUCIONES INTEGRALES  TEF Enviado F2559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8540</v>
      </c>
      <c r="M51" s="42">
        <f t="shared" si="9"/>
        <v>1366.4</v>
      </c>
      <c r="N51" s="42">
        <f>BAJIO14350722!C53</f>
        <v>9906.4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 t="str">
        <f>BAJIO14350722!B54</f>
        <v>JG FERRETERA SA DE CV  TEF Enviado F44326 F44451 F44471 F44534 F4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3130.7586206896553</v>
      </c>
      <c r="M52" s="42">
        <f t="shared" si="9"/>
        <v>500.92137931034489</v>
      </c>
      <c r="N52" s="42">
        <f>BAJIO14350722!C54</f>
        <v>3631.68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O253"/>
  <sheetViews>
    <sheetView zoomScale="110" zoomScaleNormal="110" workbookViewId="0">
      <selection activeCell="O3" sqref="O3"/>
    </sheetView>
  </sheetViews>
  <sheetFormatPr baseColWidth="10" defaultColWidth="10.7109375" defaultRowHeight="12.75" x14ac:dyDescent="0.2"/>
  <cols>
    <col min="1" max="1" width="13.42578125" style="125" bestFit="1" customWidth="1"/>
    <col min="2" max="2" width="46.28515625" style="126" customWidth="1"/>
    <col min="3" max="3" width="9.85546875" style="125" customWidth="1"/>
    <col min="4" max="4" width="11" style="125" customWidth="1"/>
    <col min="5" max="5" width="9.5703125" style="125" customWidth="1"/>
    <col min="6" max="7" width="4.42578125" style="125" customWidth="1"/>
    <col min="8" max="8" width="8.42578125" style="126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53" t="s">
        <v>11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6"/>
    </row>
    <row r="2" spans="1:15" s="119" customFormat="1" ht="15.75" customHeight="1" thickBot="1" x14ac:dyDescent="0.25">
      <c r="A2" s="254" t="s">
        <v>42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28"/>
      <c r="O2" s="119">
        <v>5124.09</v>
      </c>
    </row>
    <row r="3" spans="1:15" s="122" customFormat="1" ht="38.2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5658.65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x14ac:dyDescent="0.2">
      <c r="A5" s="130">
        <v>44988</v>
      </c>
      <c r="B5" s="132" t="s">
        <v>146</v>
      </c>
      <c r="C5" s="133">
        <v>0</v>
      </c>
      <c r="D5" s="205">
        <v>21576</v>
      </c>
      <c r="E5" s="182">
        <f>D5-C5+E4</f>
        <v>27234.65</v>
      </c>
      <c r="F5" s="189"/>
      <c r="G5" s="131"/>
      <c r="H5" s="189"/>
      <c r="I5" s="208" t="s">
        <v>147</v>
      </c>
      <c r="J5" s="137">
        <v>44988</v>
      </c>
      <c r="K5" s="136">
        <v>2440</v>
      </c>
      <c r="L5" s="227" t="s">
        <v>174</v>
      </c>
      <c r="M5" s="228" t="s">
        <v>148</v>
      </c>
    </row>
    <row r="6" spans="1:15" s="123" customFormat="1" x14ac:dyDescent="0.2">
      <c r="A6" s="130">
        <v>44995</v>
      </c>
      <c r="B6" s="132" t="s">
        <v>146</v>
      </c>
      <c r="C6" s="133">
        <v>0</v>
      </c>
      <c r="D6" s="205">
        <v>20300</v>
      </c>
      <c r="E6" s="182">
        <f t="shared" ref="E6" si="0">D6-C6+E5</f>
        <v>47534.65</v>
      </c>
      <c r="F6" s="189"/>
      <c r="G6" s="131"/>
      <c r="H6" s="189"/>
      <c r="I6" s="208" t="s">
        <v>149</v>
      </c>
      <c r="J6" s="137">
        <v>44995</v>
      </c>
      <c r="K6" s="136">
        <v>2458</v>
      </c>
      <c r="L6" s="236" t="s">
        <v>175</v>
      </c>
      <c r="M6" s="237" t="s">
        <v>160</v>
      </c>
    </row>
    <row r="7" spans="1:15" s="123" customFormat="1" x14ac:dyDescent="0.2">
      <c r="A7" s="130">
        <v>44999</v>
      </c>
      <c r="B7" s="132" t="s">
        <v>313</v>
      </c>
      <c r="C7" s="133">
        <v>1179.72</v>
      </c>
      <c r="D7" s="134">
        <v>0</v>
      </c>
      <c r="E7" s="182">
        <f t="shared" ref="E7:E70" si="1">D7-C7+E6</f>
        <v>46354.93</v>
      </c>
      <c r="F7" s="189"/>
      <c r="G7" s="131"/>
      <c r="H7" s="190"/>
      <c r="I7" s="136"/>
      <c r="J7" s="137"/>
      <c r="K7" s="136"/>
      <c r="L7" s="136"/>
      <c r="M7" s="138"/>
    </row>
    <row r="8" spans="1:15" s="123" customFormat="1" x14ac:dyDescent="0.2">
      <c r="A8" s="130">
        <v>45015</v>
      </c>
      <c r="B8" s="132" t="s">
        <v>314</v>
      </c>
      <c r="C8" s="133">
        <v>41000</v>
      </c>
      <c r="D8" s="134">
        <v>0</v>
      </c>
      <c r="E8" s="182">
        <f t="shared" si="1"/>
        <v>5354.93</v>
      </c>
      <c r="F8" s="189"/>
      <c r="G8" s="131"/>
      <c r="H8" s="190"/>
      <c r="I8" s="191"/>
      <c r="J8" s="137"/>
      <c r="K8" s="136"/>
      <c r="L8" s="136"/>
      <c r="M8" s="138"/>
    </row>
    <row r="9" spans="1:15" s="123" customFormat="1" x14ac:dyDescent="0.2">
      <c r="A9" s="130">
        <v>45016</v>
      </c>
      <c r="B9" s="132" t="s">
        <v>315</v>
      </c>
      <c r="C9" s="133">
        <v>199</v>
      </c>
      <c r="D9" s="134">
        <v>0</v>
      </c>
      <c r="E9" s="182">
        <f t="shared" si="1"/>
        <v>5155.93</v>
      </c>
      <c r="F9" s="189"/>
      <c r="G9" s="189"/>
      <c r="H9" s="189"/>
      <c r="I9" s="191"/>
      <c r="J9" s="137"/>
      <c r="K9" s="136"/>
      <c r="L9" s="136"/>
      <c r="M9" s="138"/>
    </row>
    <row r="10" spans="1:15" s="123" customFormat="1" x14ac:dyDescent="0.2">
      <c r="A10" s="130">
        <v>45016</v>
      </c>
      <c r="B10" s="132" t="s">
        <v>316</v>
      </c>
      <c r="C10" s="133">
        <v>31.84</v>
      </c>
      <c r="D10" s="134">
        <v>0</v>
      </c>
      <c r="E10" s="182">
        <f t="shared" si="1"/>
        <v>5124.09</v>
      </c>
      <c r="F10" s="189"/>
      <c r="G10" s="131"/>
      <c r="H10" s="190"/>
      <c r="I10" s="191"/>
      <c r="J10" s="137"/>
      <c r="K10" s="136"/>
      <c r="L10" s="136"/>
      <c r="M10" s="138"/>
    </row>
    <row r="11" spans="1:15" s="123" customFormat="1" x14ac:dyDescent="0.2">
      <c r="A11" s="130"/>
      <c r="B11" s="132"/>
      <c r="C11" s="133">
        <v>0</v>
      </c>
      <c r="D11" s="134">
        <v>0</v>
      </c>
      <c r="E11" s="182">
        <f t="shared" si="1"/>
        <v>5124.09</v>
      </c>
      <c r="F11" s="189"/>
      <c r="G11" s="189"/>
      <c r="H11" s="189"/>
      <c r="I11" s="191"/>
      <c r="J11" s="137"/>
      <c r="K11" s="136"/>
      <c r="L11" s="136"/>
      <c r="M11" s="138"/>
    </row>
    <row r="12" spans="1:15" s="123" customFormat="1" x14ac:dyDescent="0.2">
      <c r="A12" s="130"/>
      <c r="B12" s="222"/>
      <c r="C12" s="133">
        <v>0</v>
      </c>
      <c r="D12" s="134">
        <v>0</v>
      </c>
      <c r="E12" s="182">
        <f t="shared" si="1"/>
        <v>5124.09</v>
      </c>
      <c r="F12" s="189"/>
      <c r="G12" s="131"/>
      <c r="H12" s="189"/>
      <c r="I12" s="191"/>
      <c r="J12" s="137"/>
      <c r="K12" s="136"/>
      <c r="L12" s="136"/>
      <c r="M12" s="138"/>
    </row>
    <row r="13" spans="1:15" s="123" customFormat="1" x14ac:dyDescent="0.2">
      <c r="A13" s="130"/>
      <c r="B13" s="132"/>
      <c r="C13" s="133">
        <v>0</v>
      </c>
      <c r="D13" s="134">
        <v>0</v>
      </c>
      <c r="E13" s="182">
        <f t="shared" si="1"/>
        <v>5124.09</v>
      </c>
      <c r="F13" s="189"/>
      <c r="G13" s="131"/>
      <c r="H13" s="131"/>
      <c r="I13" s="191"/>
      <c r="J13" s="137"/>
      <c r="K13" s="136"/>
      <c r="L13" s="136"/>
      <c r="M13" s="138"/>
    </row>
    <row r="14" spans="1:15" s="123" customFormat="1" x14ac:dyDescent="0.2">
      <c r="A14" s="130"/>
      <c r="B14" s="132"/>
      <c r="C14" s="133">
        <v>0</v>
      </c>
      <c r="D14" s="134">
        <v>0</v>
      </c>
      <c r="E14" s="182">
        <f>D14-C14+E13</f>
        <v>5124.09</v>
      </c>
      <c r="F14" s="189"/>
      <c r="G14" s="131"/>
      <c r="H14" s="131"/>
      <c r="I14" s="191"/>
      <c r="J14" s="137"/>
      <c r="K14" s="136"/>
      <c r="L14" s="136"/>
      <c r="M14" s="138"/>
    </row>
    <row r="15" spans="1:15" s="123" customFormat="1" x14ac:dyDescent="0.2">
      <c r="A15" s="130"/>
      <c r="B15" s="132"/>
      <c r="C15" s="133">
        <v>0</v>
      </c>
      <c r="D15" s="134">
        <v>0</v>
      </c>
      <c r="E15" s="182">
        <f>D15-C15+E14</f>
        <v>5124.09</v>
      </c>
      <c r="F15" s="189"/>
      <c r="G15" s="131"/>
      <c r="H15" s="131"/>
      <c r="I15" s="191"/>
      <c r="J15" s="137"/>
      <c r="K15" s="136"/>
      <c r="L15" s="136"/>
      <c r="M15" s="138"/>
    </row>
    <row r="16" spans="1:15" s="123" customFormat="1" x14ac:dyDescent="0.2">
      <c r="A16" s="130"/>
      <c r="B16" s="132"/>
      <c r="C16" s="133">
        <v>0</v>
      </c>
      <c r="D16" s="134">
        <v>0</v>
      </c>
      <c r="E16" s="182">
        <f>D16-C16+E15</f>
        <v>5124.09</v>
      </c>
      <c r="F16" s="189"/>
      <c r="G16" s="131"/>
      <c r="H16" s="131"/>
      <c r="I16" s="191"/>
      <c r="J16" s="137"/>
      <c r="K16" s="136"/>
      <c r="L16" s="136"/>
      <c r="M16" s="138"/>
    </row>
    <row r="17" spans="1:13" s="123" customFormat="1" x14ac:dyDescent="0.2">
      <c r="A17" s="130"/>
      <c r="B17" s="132"/>
      <c r="C17" s="133">
        <v>0</v>
      </c>
      <c r="D17" s="134">
        <v>0</v>
      </c>
      <c r="E17" s="182">
        <f>D17-C17+E16</f>
        <v>5124.09</v>
      </c>
      <c r="F17" s="189"/>
      <c r="G17" s="131"/>
      <c r="H17" s="131"/>
      <c r="I17" s="191"/>
      <c r="J17" s="137"/>
      <c r="K17" s="136"/>
      <c r="L17" s="136"/>
      <c r="M17" s="138"/>
    </row>
    <row r="18" spans="1:13" s="123" customFormat="1" x14ac:dyDescent="0.2">
      <c r="A18" s="178"/>
      <c r="B18" s="179"/>
      <c r="C18" s="133">
        <v>0</v>
      </c>
      <c r="D18" s="134">
        <v>0</v>
      </c>
      <c r="E18" s="182">
        <f>D18-C18+E17</f>
        <v>5124.09</v>
      </c>
      <c r="F18" s="189"/>
      <c r="G18" s="131"/>
      <c r="H18" s="184"/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33">
        <v>0</v>
      </c>
      <c r="D19" s="134">
        <v>0</v>
      </c>
      <c r="E19" s="182">
        <f t="shared" si="1"/>
        <v>5124.09</v>
      </c>
      <c r="F19" s="189"/>
      <c r="G19" s="131"/>
      <c r="H19" s="184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33">
        <v>0</v>
      </c>
      <c r="D20" s="134">
        <v>0</v>
      </c>
      <c r="E20" s="182">
        <f t="shared" si="1"/>
        <v>5124.09</v>
      </c>
      <c r="F20" s="189"/>
      <c r="G20" s="131"/>
      <c r="H20" s="184"/>
      <c r="I20" s="200"/>
      <c r="J20" s="199"/>
      <c r="K20" s="200"/>
      <c r="L20" s="200"/>
      <c r="M20" s="201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1"/>
        <v>5124.09</v>
      </c>
      <c r="F21" s="189"/>
      <c r="G21" s="131"/>
      <c r="H21" s="184"/>
      <c r="I21" s="200"/>
      <c r="J21" s="199"/>
      <c r="K21" s="200"/>
      <c r="L21" s="200"/>
      <c r="M21" s="201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1"/>
        <v>5124.09</v>
      </c>
      <c r="F22" s="189"/>
      <c r="G22" s="131"/>
      <c r="H22" s="184"/>
      <c r="I22" s="202"/>
      <c r="J22" s="199"/>
      <c r="K22" s="200"/>
      <c r="L22" s="200"/>
      <c r="M22" s="201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1"/>
        <v>5124.09</v>
      </c>
      <c r="F23" s="189"/>
      <c r="G23" s="131"/>
      <c r="H23" s="183"/>
      <c r="I23" s="200"/>
      <c r="J23" s="199"/>
      <c r="K23" s="200"/>
      <c r="L23" s="200"/>
      <c r="M23" s="201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1"/>
        <v>5124.09</v>
      </c>
      <c r="F24" s="189"/>
      <c r="G24" s="131"/>
      <c r="H24" s="183"/>
      <c r="I24" s="202"/>
      <c r="J24" s="199"/>
      <c r="K24" s="200"/>
      <c r="L24" s="200"/>
      <c r="M24" s="201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1"/>
        <v>5124.09</v>
      </c>
      <c r="F25" s="189"/>
      <c r="G25" s="131"/>
      <c r="H25" s="184"/>
      <c r="I25" s="202"/>
      <c r="J25" s="199"/>
      <c r="K25" s="200"/>
      <c r="L25" s="200"/>
      <c r="M25" s="201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1"/>
        <v>5124.09</v>
      </c>
      <c r="F26" s="189"/>
      <c r="G26" s="131"/>
      <c r="H26" s="184"/>
      <c r="I26" s="202"/>
      <c r="J26" s="199"/>
      <c r="K26" s="200"/>
      <c r="L26" s="200"/>
      <c r="M26" s="201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1"/>
        <v>5124.09</v>
      </c>
      <c r="F27" s="189"/>
      <c r="G27" s="131"/>
      <c r="H27" s="184"/>
      <c r="I27" s="202"/>
      <c r="J27" s="199"/>
      <c r="K27" s="200"/>
      <c r="L27" s="200"/>
      <c r="M27" s="201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si="1"/>
        <v>5124.09</v>
      </c>
      <c r="F28" s="189"/>
      <c r="G28" s="131"/>
      <c r="H28" s="184"/>
      <c r="I28" s="202"/>
      <c r="J28" s="199"/>
      <c r="K28" s="200"/>
      <c r="L28" s="200"/>
      <c r="M28" s="201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5124.09</v>
      </c>
      <c r="F29" s="189"/>
      <c r="G29" s="131"/>
      <c r="H29" s="184"/>
      <c r="I29" s="202"/>
      <c r="J29" s="199"/>
      <c r="K29" s="200"/>
      <c r="L29" s="200"/>
      <c r="M29" s="201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5124.09</v>
      </c>
      <c r="F30" s="189"/>
      <c r="G30" s="131"/>
      <c r="H30" s="184"/>
      <c r="I30" s="202"/>
      <c r="J30" s="199"/>
      <c r="K30" s="200"/>
      <c r="L30" s="200"/>
      <c r="M30" s="201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5124.09</v>
      </c>
      <c r="F31" s="189"/>
      <c r="G31" s="131"/>
      <c r="H31" s="184"/>
      <c r="I31" s="202"/>
      <c r="J31" s="199"/>
      <c r="K31" s="200"/>
      <c r="L31" s="200"/>
      <c r="M31" s="201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5124.09</v>
      </c>
      <c r="F32" s="189"/>
      <c r="G32" s="131"/>
      <c r="H32" s="204"/>
      <c r="I32" s="202"/>
      <c r="J32" s="199"/>
      <c r="K32" s="200"/>
      <c r="L32" s="200"/>
      <c r="M32" s="201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5124.09</v>
      </c>
      <c r="F33" s="189"/>
      <c r="G33" s="131"/>
      <c r="H33" s="184"/>
      <c r="I33" s="202"/>
      <c r="J33" s="199"/>
      <c r="K33" s="200"/>
      <c r="L33" s="200"/>
      <c r="M33" s="201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5124.09</v>
      </c>
      <c r="F34" s="189"/>
      <c r="G34" s="131"/>
      <c r="H34" s="184"/>
      <c r="I34" s="202"/>
      <c r="J34" s="199"/>
      <c r="K34" s="200"/>
      <c r="L34" s="200"/>
      <c r="M34" s="201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5124.09</v>
      </c>
      <c r="F35" s="189"/>
      <c r="G35" s="131"/>
      <c r="H35" s="184"/>
      <c r="I35" s="202"/>
      <c r="J35" s="199"/>
      <c r="K35" s="200"/>
      <c r="L35" s="200"/>
      <c r="M35" s="203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5124.09</v>
      </c>
      <c r="F36" s="189"/>
      <c r="G36" s="131"/>
      <c r="H36" s="184"/>
      <c r="I36" s="202"/>
      <c r="J36" s="199"/>
      <c r="K36" s="200"/>
      <c r="L36" s="200"/>
      <c r="M36" s="201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5124.09</v>
      </c>
      <c r="F37" s="189"/>
      <c r="G37" s="131"/>
      <c r="H37" s="184"/>
      <c r="I37" s="202"/>
      <c r="J37" s="199"/>
      <c r="K37" s="200"/>
      <c r="L37" s="200"/>
      <c r="M37" s="201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5124.09</v>
      </c>
      <c r="F38" s="189"/>
      <c r="G38" s="131"/>
      <c r="H38" s="184"/>
      <c r="I38" s="202"/>
      <c r="J38" s="199"/>
      <c r="K38" s="200"/>
      <c r="L38" s="200"/>
      <c r="M38" s="201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5124.09</v>
      </c>
      <c r="F39" s="189"/>
      <c r="G39" s="131"/>
      <c r="H39" s="184"/>
      <c r="I39" s="200"/>
      <c r="J39" s="199"/>
      <c r="K39" s="200"/>
      <c r="L39" s="200"/>
      <c r="M39" s="201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5124.09</v>
      </c>
      <c r="F40" s="189"/>
      <c r="G40" s="131"/>
      <c r="H40" s="184"/>
      <c r="I40" s="202"/>
      <c r="J40" s="199"/>
      <c r="K40" s="200"/>
      <c r="L40" s="200"/>
      <c r="M40" s="201"/>
    </row>
    <row r="41" spans="1:13" s="123" customFormat="1" x14ac:dyDescent="0.2">
      <c r="A41" s="130"/>
      <c r="B41" s="132"/>
      <c r="C41" s="180">
        <v>0</v>
      </c>
      <c r="D41" s="205">
        <v>0</v>
      </c>
      <c r="E41" s="182">
        <f>D41-C41+E40</f>
        <v>5124.09</v>
      </c>
      <c r="F41" s="189"/>
      <c r="G41" s="189"/>
      <c r="H41" s="190"/>
      <c r="I41" s="136"/>
      <c r="J41" s="137"/>
      <c r="K41" s="136"/>
      <c r="L41" s="136"/>
      <c r="M41" s="138"/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5124.09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/>
      <c r="B43" s="132"/>
      <c r="C43" s="180">
        <v>0</v>
      </c>
      <c r="D43" s="206">
        <v>0</v>
      </c>
      <c r="E43" s="182">
        <f>D43-C43+E42</f>
        <v>5124.09</v>
      </c>
      <c r="F43" s="189"/>
      <c r="G43" s="189"/>
      <c r="H43" s="198"/>
      <c r="I43" s="208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5124.09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5124.09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5124.09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5124.09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5124.09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5124.09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5124.09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5124.09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5124.09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5124.09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5124.09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5124.09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5124.09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5124.09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5124.09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5124.09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5124.09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5124.09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5124.09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5124.09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5124.09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5124.09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5124.09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5124.09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5124.09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5124.09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5124.09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ref="E71:E134" si="2">D71-C71+E70</f>
        <v>5124.09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si="2"/>
        <v>5124.09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5124.09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5124.09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5124.09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5124.09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5124.09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5124.09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5124.09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5124.09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5124.09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5124.09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5124.09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5124.09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5124.09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5124.09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5124.09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5124.09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5124.09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5124.09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5124.09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5124.09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5124.09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5124.09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5124.09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5124.09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5124.09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5124.09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5124.09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5124.09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5124.09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5124.09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5124.09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5124.09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5124.09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5124.09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5124.09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5124.09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5124.09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5124.09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5124.09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5124.09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5124.09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5124.09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5124.09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5124.09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5124.09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5124.09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5124.09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5124.09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5124.09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5124.09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5124.09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5124.09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5124.09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5124.09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5124.09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5124.09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5124.09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5124.09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5124.09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5124.09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5124.09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5124.09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ref="E135:E198" si="3">D135-C135+E134</f>
        <v>5124.09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si="3"/>
        <v>5124.09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5124.09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5124.09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5124.09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5124.09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5124.09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5124.09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5124.09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5124.09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5124.09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5124.09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5124.09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5124.09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5124.09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5124.09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5124.09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5124.09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5124.09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5124.09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5124.09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5124.09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5124.09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5124.09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5124.09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5124.09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5124.09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5124.09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5124.09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5124.09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5124.09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5124.09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5124.09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5124.09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5124.09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5124.09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5124.09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5124.09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5124.09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5124.09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5124.09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5124.09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5124.09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5124.09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5124.09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5124.09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5124.09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5124.09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5124.09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5124.09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5124.09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5124.09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5124.09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5124.09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5124.09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5124.09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5124.09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5124.09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5124.09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5124.09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5124.09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5124.09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5124.09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5124.09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ref="E199:E239" si="4">D199-C199+E198</f>
        <v>5124.09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si="4"/>
        <v>5124.09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5124.09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5124.09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5124.09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5124.09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5124.09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5124.09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5124.09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5124.09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5124.09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5124.09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5124.09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5124.09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5124.09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5124.09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5124.09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5124.09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5124.09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5124.09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5124.09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5124.09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5124.09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5124.09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5124.09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5124.09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5124.09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5124.09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5124.09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5124.09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5124.09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5124.09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5124.09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5124.09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5124.09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5124.09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5124.09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5124.09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5124.09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5124.09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5124.09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5124.09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5124.09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mergeCells count="2">
    <mergeCell ref="A1:L1"/>
    <mergeCell ref="A2:L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tabSelected="1" workbookViewId="0">
      <selection activeCell="F44" sqref="F4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0" t="s">
        <v>40</v>
      </c>
      <c r="B1" s="240"/>
      <c r="C1" s="240"/>
      <c r="D1" s="240"/>
      <c r="E1" s="240"/>
      <c r="F1" s="240"/>
      <c r="G1" s="240"/>
      <c r="H1" s="240"/>
      <c r="I1" s="240"/>
      <c r="J1" s="1">
        <v>0</v>
      </c>
    </row>
    <row r="2" spans="1:12" s="2" customFormat="1" x14ac:dyDescent="0.25">
      <c r="A2" s="241"/>
      <c r="B2" s="241"/>
      <c r="C2" s="241"/>
      <c r="D2" s="241"/>
      <c r="E2" s="241"/>
      <c r="F2" s="241"/>
      <c r="G2" s="241"/>
      <c r="H2" s="241"/>
      <c r="I2" s="241"/>
      <c r="L2" s="1">
        <v>9980.4699999999993</v>
      </c>
    </row>
    <row r="3" spans="1:12" s="2" customFormat="1" x14ac:dyDescent="0.25">
      <c r="A3" s="242" t="s">
        <v>42</v>
      </c>
      <c r="B3" s="242"/>
      <c r="C3" s="242"/>
      <c r="D3" s="242"/>
      <c r="E3" s="242"/>
      <c r="F3" s="242"/>
      <c r="G3" s="242"/>
      <c r="H3" s="242"/>
      <c r="I3" s="242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2" s="9" customFormat="1" x14ac:dyDescent="0.25">
      <c r="A5" s="91" t="s">
        <v>32</v>
      </c>
      <c r="B5" s="92" t="s">
        <v>15</v>
      </c>
      <c r="C5" s="113">
        <v>0</v>
      </c>
      <c r="D5" s="113" t="s">
        <v>30</v>
      </c>
      <c r="E5" s="93">
        <v>14980.47</v>
      </c>
      <c r="F5" s="94"/>
      <c r="G5" s="95"/>
      <c r="H5" s="96"/>
      <c r="I5" s="97"/>
      <c r="J5" s="98"/>
    </row>
    <row r="6" spans="1:12" x14ac:dyDescent="0.25">
      <c r="A6" s="111">
        <v>44988</v>
      </c>
      <c r="B6" s="212" t="s">
        <v>150</v>
      </c>
      <c r="C6" s="113">
        <v>0</v>
      </c>
      <c r="D6" s="223">
        <v>13920</v>
      </c>
      <c r="E6" s="112">
        <f>E5-C6+D6</f>
        <v>28900.47</v>
      </c>
      <c r="F6" s="114">
        <v>167</v>
      </c>
      <c r="G6" s="115">
        <v>44988</v>
      </c>
      <c r="H6" s="116">
        <v>2436</v>
      </c>
      <c r="I6" s="116" t="s">
        <v>167</v>
      </c>
      <c r="J6" s="163" t="s">
        <v>162</v>
      </c>
    </row>
    <row r="7" spans="1:12" x14ac:dyDescent="0.25">
      <c r="A7" s="111">
        <v>44988</v>
      </c>
      <c r="B7" s="212" t="s">
        <v>317</v>
      </c>
      <c r="C7" s="113">
        <v>0</v>
      </c>
      <c r="D7" s="113">
        <v>58000</v>
      </c>
      <c r="E7" s="112">
        <f>E6-C7+D7</f>
        <v>86900.47</v>
      </c>
      <c r="F7" s="114"/>
      <c r="G7" s="115"/>
      <c r="H7" s="116"/>
      <c r="I7" s="116"/>
      <c r="J7" s="163"/>
    </row>
    <row r="8" spans="1:12" x14ac:dyDescent="0.25">
      <c r="A8" s="111">
        <v>44988</v>
      </c>
      <c r="B8" s="212" t="s">
        <v>318</v>
      </c>
      <c r="C8" s="113">
        <v>33610.870000000003</v>
      </c>
      <c r="D8" s="113">
        <v>0</v>
      </c>
      <c r="E8" s="112">
        <f t="shared" ref="E8:E71" si="0">E7-C8+D8</f>
        <v>53289.599999999999</v>
      </c>
      <c r="F8" s="114"/>
      <c r="G8" s="115"/>
      <c r="H8" s="116"/>
      <c r="I8" s="116"/>
      <c r="J8" s="163"/>
    </row>
    <row r="9" spans="1:12" x14ac:dyDescent="0.25">
      <c r="A9" s="111">
        <v>44988</v>
      </c>
      <c r="B9" s="212" t="s">
        <v>319</v>
      </c>
      <c r="C9" s="113">
        <v>2591</v>
      </c>
      <c r="D9" s="113">
        <v>0</v>
      </c>
      <c r="E9" s="112">
        <f t="shared" si="0"/>
        <v>50698.6</v>
      </c>
      <c r="F9" s="114"/>
      <c r="G9" s="115"/>
      <c r="H9" s="116"/>
      <c r="I9" s="116"/>
      <c r="J9" s="163"/>
    </row>
    <row r="10" spans="1:12" x14ac:dyDescent="0.25">
      <c r="A10" s="111">
        <v>44988</v>
      </c>
      <c r="B10" s="212" t="s">
        <v>320</v>
      </c>
      <c r="C10" s="113">
        <v>49050.06</v>
      </c>
      <c r="D10" s="113">
        <v>0</v>
      </c>
      <c r="E10" s="112">
        <f t="shared" si="0"/>
        <v>1648.5400000000009</v>
      </c>
      <c r="F10" s="114"/>
      <c r="G10" s="115"/>
      <c r="H10" s="116"/>
      <c r="I10" s="103"/>
      <c r="J10" s="163"/>
    </row>
    <row r="11" spans="1:12" x14ac:dyDescent="0.25">
      <c r="A11" s="111">
        <v>44989</v>
      </c>
      <c r="B11" s="212" t="s">
        <v>328</v>
      </c>
      <c r="C11" s="113">
        <v>700</v>
      </c>
      <c r="D11" s="113">
        <v>0</v>
      </c>
      <c r="E11" s="112">
        <f t="shared" si="0"/>
        <v>948.54000000000087</v>
      </c>
      <c r="F11" s="114"/>
      <c r="G11" s="115"/>
      <c r="H11" s="116"/>
      <c r="I11" s="116"/>
      <c r="J11" s="163"/>
    </row>
    <row r="12" spans="1:12" x14ac:dyDescent="0.25">
      <c r="A12" s="111">
        <v>44991</v>
      </c>
      <c r="B12" s="212" t="s">
        <v>329</v>
      </c>
      <c r="C12" s="113">
        <v>250</v>
      </c>
      <c r="D12" s="113">
        <v>0</v>
      </c>
      <c r="E12" s="112">
        <f t="shared" si="0"/>
        <v>698.54000000000087</v>
      </c>
      <c r="F12" s="114"/>
      <c r="G12" s="115"/>
      <c r="H12" s="116"/>
      <c r="I12" s="116"/>
      <c r="J12" s="163"/>
    </row>
    <row r="13" spans="1:12" x14ac:dyDescent="0.25">
      <c r="A13" s="111">
        <v>44991</v>
      </c>
      <c r="B13" s="212" t="s">
        <v>329</v>
      </c>
      <c r="C13" s="113">
        <v>10</v>
      </c>
      <c r="D13" s="113">
        <v>0</v>
      </c>
      <c r="E13" s="112">
        <f t="shared" si="0"/>
        <v>688.54000000000087</v>
      </c>
      <c r="F13" s="114"/>
      <c r="G13" s="115"/>
      <c r="H13" s="116"/>
      <c r="I13" s="116"/>
      <c r="J13" s="163"/>
    </row>
    <row r="14" spans="1:12" x14ac:dyDescent="0.25">
      <c r="A14" s="111">
        <v>44991</v>
      </c>
      <c r="B14" s="212" t="s">
        <v>330</v>
      </c>
      <c r="C14" s="113">
        <v>41.6</v>
      </c>
      <c r="D14" s="113">
        <v>0</v>
      </c>
      <c r="E14" s="112">
        <f t="shared" si="0"/>
        <v>646.94000000000085</v>
      </c>
      <c r="F14" s="114"/>
      <c r="G14" s="115"/>
      <c r="H14" s="116"/>
      <c r="I14" s="116"/>
      <c r="J14" s="163"/>
    </row>
    <row r="15" spans="1:12" x14ac:dyDescent="0.25">
      <c r="A15" s="111">
        <v>44991</v>
      </c>
      <c r="B15" s="212" t="s">
        <v>322</v>
      </c>
      <c r="C15" s="113">
        <v>0</v>
      </c>
      <c r="D15" s="223">
        <v>3480</v>
      </c>
      <c r="E15" s="112">
        <f t="shared" si="0"/>
        <v>4126.9400000000005</v>
      </c>
      <c r="F15" s="114">
        <v>221</v>
      </c>
      <c r="G15" s="115">
        <v>44991</v>
      </c>
      <c r="H15" s="116">
        <v>2437</v>
      </c>
      <c r="I15" s="225" t="s">
        <v>321</v>
      </c>
      <c r="J15" s="226" t="s">
        <v>161</v>
      </c>
    </row>
    <row r="16" spans="1:12" x14ac:dyDescent="0.25">
      <c r="A16" s="111">
        <v>44991</v>
      </c>
      <c r="B16" s="212" t="s">
        <v>331</v>
      </c>
      <c r="C16" s="113">
        <v>660</v>
      </c>
      <c r="D16" s="113">
        <v>0</v>
      </c>
      <c r="E16" s="112">
        <f>E15-C16+D16</f>
        <v>3466.9400000000005</v>
      </c>
      <c r="F16" s="114"/>
      <c r="G16" s="115"/>
      <c r="H16" s="116"/>
      <c r="I16" s="116"/>
      <c r="J16" s="163"/>
    </row>
    <row r="17" spans="1:15" x14ac:dyDescent="0.25">
      <c r="A17" s="111">
        <v>44991</v>
      </c>
      <c r="B17" s="212" t="s">
        <v>332</v>
      </c>
      <c r="C17" s="113">
        <v>1993.44</v>
      </c>
      <c r="D17" s="113">
        <v>0</v>
      </c>
      <c r="E17" s="112">
        <f t="shared" ref="E17:E19" si="1">E16-C17+D17</f>
        <v>1473.5000000000005</v>
      </c>
      <c r="F17" s="114"/>
      <c r="G17" s="115"/>
      <c r="H17" s="116"/>
      <c r="I17" s="116"/>
      <c r="J17" s="163"/>
    </row>
    <row r="18" spans="1:15" x14ac:dyDescent="0.25">
      <c r="A18" s="111">
        <v>44995</v>
      </c>
      <c r="B18" s="212" t="s">
        <v>152</v>
      </c>
      <c r="C18" s="113">
        <v>0</v>
      </c>
      <c r="D18" s="223">
        <v>6032</v>
      </c>
      <c r="E18" s="112">
        <f t="shared" si="1"/>
        <v>7505.5</v>
      </c>
      <c r="F18" s="114">
        <v>353</v>
      </c>
      <c r="G18" s="115">
        <v>44995</v>
      </c>
      <c r="H18" s="116" t="s">
        <v>165</v>
      </c>
      <c r="I18" s="231" t="s">
        <v>166</v>
      </c>
      <c r="J18" s="232" t="s">
        <v>163</v>
      </c>
    </row>
    <row r="19" spans="1:15" x14ac:dyDescent="0.25">
      <c r="A19" s="111">
        <v>44995</v>
      </c>
      <c r="B19" s="212" t="s">
        <v>153</v>
      </c>
      <c r="C19" s="113">
        <v>0</v>
      </c>
      <c r="D19" s="223">
        <v>4060</v>
      </c>
      <c r="E19" s="112">
        <f t="shared" si="1"/>
        <v>11565.5</v>
      </c>
      <c r="F19" s="114">
        <v>352</v>
      </c>
      <c r="G19" s="115">
        <v>44995</v>
      </c>
      <c r="H19" s="116" t="s">
        <v>165</v>
      </c>
      <c r="I19" s="231" t="s">
        <v>169</v>
      </c>
      <c r="J19" s="232" t="s">
        <v>163</v>
      </c>
    </row>
    <row r="20" spans="1:15" x14ac:dyDescent="0.25">
      <c r="A20" s="111">
        <v>44995</v>
      </c>
      <c r="B20" s="212" t="s">
        <v>333</v>
      </c>
      <c r="C20" s="113">
        <v>4704.05</v>
      </c>
      <c r="D20" s="113">
        <v>0</v>
      </c>
      <c r="E20" s="112">
        <f t="shared" si="0"/>
        <v>6861.45</v>
      </c>
      <c r="F20" s="114"/>
      <c r="G20" s="115"/>
      <c r="H20" s="116"/>
      <c r="I20" s="116"/>
      <c r="J20" s="163"/>
    </row>
    <row r="21" spans="1:15" x14ac:dyDescent="0.25">
      <c r="A21" s="111">
        <v>44995</v>
      </c>
      <c r="B21" s="212" t="s">
        <v>334</v>
      </c>
      <c r="C21" s="113">
        <v>0</v>
      </c>
      <c r="D21" s="113">
        <v>2500</v>
      </c>
      <c r="E21" s="112">
        <f t="shared" si="0"/>
        <v>9361.4500000000007</v>
      </c>
      <c r="F21" s="114"/>
      <c r="G21" s="115"/>
      <c r="H21" s="116"/>
      <c r="I21" s="116"/>
      <c r="J21" s="163"/>
      <c r="K21" s="214"/>
      <c r="L21" s="215"/>
      <c r="M21" s="216"/>
      <c r="N21" s="216"/>
      <c r="O21" s="217"/>
    </row>
    <row r="22" spans="1:15" x14ac:dyDescent="0.25">
      <c r="A22" s="111">
        <v>44998</v>
      </c>
      <c r="B22" s="196" t="s">
        <v>151</v>
      </c>
      <c r="C22" s="113">
        <v>0</v>
      </c>
      <c r="D22" s="223">
        <v>20300</v>
      </c>
      <c r="E22" s="112">
        <f t="shared" si="0"/>
        <v>29661.45</v>
      </c>
      <c r="F22" s="114">
        <v>344</v>
      </c>
      <c r="G22" s="115">
        <v>44998</v>
      </c>
      <c r="H22" s="116" t="s">
        <v>165</v>
      </c>
      <c r="I22" s="225" t="s">
        <v>164</v>
      </c>
      <c r="J22" s="226" t="s">
        <v>148</v>
      </c>
      <c r="K22" s="218"/>
      <c r="L22" s="219"/>
      <c r="M22" s="220"/>
      <c r="N22" s="220"/>
      <c r="O22" s="221"/>
    </row>
    <row r="23" spans="1:15" x14ac:dyDescent="0.25">
      <c r="A23" s="111">
        <v>44998</v>
      </c>
      <c r="B23" s="196" t="s">
        <v>154</v>
      </c>
      <c r="C23" s="113">
        <v>0</v>
      </c>
      <c r="D23" s="223">
        <v>4060</v>
      </c>
      <c r="E23" s="112">
        <f t="shared" si="0"/>
        <v>33721.449999999997</v>
      </c>
      <c r="F23" s="114">
        <v>207</v>
      </c>
      <c r="G23" s="115">
        <v>44998</v>
      </c>
      <c r="H23" s="116">
        <v>2452</v>
      </c>
      <c r="I23" s="229" t="s">
        <v>168</v>
      </c>
      <c r="J23" s="226" t="s">
        <v>148</v>
      </c>
    </row>
    <row r="24" spans="1:15" x14ac:dyDescent="0.25">
      <c r="A24" s="111">
        <v>44999</v>
      </c>
      <c r="B24" s="212" t="s">
        <v>155</v>
      </c>
      <c r="C24" s="113">
        <v>0</v>
      </c>
      <c r="D24" s="223">
        <v>3132</v>
      </c>
      <c r="E24" s="112">
        <f t="shared" si="0"/>
        <v>36853.449999999997</v>
      </c>
      <c r="F24" s="114">
        <v>150</v>
      </c>
      <c r="G24" s="115">
        <v>44999</v>
      </c>
      <c r="H24" s="116">
        <v>2460</v>
      </c>
      <c r="I24" s="231" t="s">
        <v>171</v>
      </c>
      <c r="J24" s="232" t="s">
        <v>160</v>
      </c>
    </row>
    <row r="25" spans="1:15" x14ac:dyDescent="0.25">
      <c r="A25" s="111">
        <v>44999</v>
      </c>
      <c r="B25" s="212" t="s">
        <v>156</v>
      </c>
      <c r="C25" s="113">
        <v>0</v>
      </c>
      <c r="D25" s="223">
        <v>49450.8</v>
      </c>
      <c r="E25" s="112">
        <f t="shared" si="0"/>
        <v>86304.25</v>
      </c>
      <c r="F25" s="114">
        <v>268</v>
      </c>
      <c r="G25" s="115">
        <v>44999</v>
      </c>
      <c r="H25" s="116" t="s">
        <v>165</v>
      </c>
      <c r="I25" s="225" t="s">
        <v>172</v>
      </c>
      <c r="J25" s="226" t="s">
        <v>148</v>
      </c>
    </row>
    <row r="26" spans="1:15" x14ac:dyDescent="0.25">
      <c r="A26" s="111">
        <v>45000</v>
      </c>
      <c r="B26" s="212" t="s">
        <v>335</v>
      </c>
      <c r="C26" s="113">
        <v>1260</v>
      </c>
      <c r="D26" s="113">
        <v>0</v>
      </c>
      <c r="E26" s="112">
        <f t="shared" si="0"/>
        <v>85044.25</v>
      </c>
      <c r="F26" s="114"/>
      <c r="G26" s="115"/>
      <c r="H26" s="116"/>
      <c r="I26" s="116"/>
      <c r="J26" s="163"/>
    </row>
    <row r="27" spans="1:15" x14ac:dyDescent="0.25">
      <c r="A27" s="111">
        <v>45000</v>
      </c>
      <c r="B27" s="212" t="s">
        <v>336</v>
      </c>
      <c r="C27" s="113">
        <v>1260</v>
      </c>
      <c r="D27" s="113">
        <v>0</v>
      </c>
      <c r="E27" s="112">
        <f t="shared" si="0"/>
        <v>83784.25</v>
      </c>
      <c r="F27" s="114"/>
      <c r="G27" s="115"/>
      <c r="H27" s="116"/>
      <c r="I27" s="116"/>
      <c r="J27" s="163"/>
    </row>
    <row r="28" spans="1:15" x14ac:dyDescent="0.25">
      <c r="A28" s="111">
        <v>45000</v>
      </c>
      <c r="B28" s="213" t="s">
        <v>337</v>
      </c>
      <c r="C28" s="113">
        <v>1620</v>
      </c>
      <c r="D28" s="113">
        <v>0</v>
      </c>
      <c r="E28" s="112">
        <f t="shared" si="0"/>
        <v>82164.25</v>
      </c>
      <c r="F28" s="114"/>
      <c r="G28" s="115"/>
      <c r="H28" s="116"/>
      <c r="I28" s="116"/>
      <c r="J28" s="163"/>
    </row>
    <row r="29" spans="1:15" x14ac:dyDescent="0.25">
      <c r="A29" s="111">
        <v>45000</v>
      </c>
      <c r="B29" s="212" t="s">
        <v>318</v>
      </c>
      <c r="C29" s="113">
        <v>46364.18</v>
      </c>
      <c r="D29" s="113">
        <v>0</v>
      </c>
      <c r="E29" s="112">
        <f t="shared" si="0"/>
        <v>35800.07</v>
      </c>
      <c r="F29" s="114"/>
      <c r="G29" s="115"/>
      <c r="H29" s="116"/>
      <c r="I29" s="116"/>
      <c r="J29" s="163"/>
    </row>
    <row r="30" spans="1:15" x14ac:dyDescent="0.25">
      <c r="A30" s="111">
        <v>45001</v>
      </c>
      <c r="B30" s="212" t="s">
        <v>158</v>
      </c>
      <c r="C30" s="113">
        <v>0</v>
      </c>
      <c r="D30" s="223">
        <v>22852</v>
      </c>
      <c r="E30" s="112">
        <f t="shared" si="0"/>
        <v>58652.07</v>
      </c>
      <c r="F30" s="114">
        <v>150</v>
      </c>
      <c r="G30" s="115">
        <v>45001</v>
      </c>
      <c r="H30" s="116">
        <v>2461</v>
      </c>
      <c r="I30" s="231" t="s">
        <v>170</v>
      </c>
      <c r="J30" s="232" t="s">
        <v>160</v>
      </c>
    </row>
    <row r="31" spans="1:15" x14ac:dyDescent="0.25">
      <c r="A31" s="111">
        <v>45002</v>
      </c>
      <c r="B31" s="212" t="s">
        <v>157</v>
      </c>
      <c r="C31" s="113">
        <v>0</v>
      </c>
      <c r="D31" s="223">
        <v>10440</v>
      </c>
      <c r="E31" s="112">
        <f t="shared" si="0"/>
        <v>69092.070000000007</v>
      </c>
      <c r="F31" s="114">
        <v>221</v>
      </c>
      <c r="G31" s="115">
        <v>45002</v>
      </c>
      <c r="H31" s="116">
        <v>2462</v>
      </c>
      <c r="I31" s="225" t="s">
        <v>173</v>
      </c>
      <c r="J31" s="226" t="s">
        <v>161</v>
      </c>
    </row>
    <row r="32" spans="1:15" x14ac:dyDescent="0.25">
      <c r="A32" s="111">
        <v>45002</v>
      </c>
      <c r="B32" s="212" t="s">
        <v>318</v>
      </c>
      <c r="C32" s="113">
        <v>31130.13</v>
      </c>
      <c r="D32" s="113">
        <v>0</v>
      </c>
      <c r="E32" s="112">
        <f t="shared" si="0"/>
        <v>37961.94</v>
      </c>
      <c r="F32" s="114"/>
      <c r="G32" s="115"/>
      <c r="H32" s="116"/>
      <c r="I32" s="116"/>
      <c r="J32" s="163"/>
    </row>
    <row r="33" spans="1:15" x14ac:dyDescent="0.25">
      <c r="A33" s="111">
        <v>45006</v>
      </c>
      <c r="B33" s="212" t="s">
        <v>217</v>
      </c>
      <c r="C33" s="113">
        <v>0</v>
      </c>
      <c r="D33" s="223">
        <v>13920</v>
      </c>
      <c r="E33" s="112">
        <f t="shared" si="0"/>
        <v>51881.94</v>
      </c>
      <c r="F33" s="114">
        <v>282</v>
      </c>
      <c r="G33" s="115">
        <v>45006</v>
      </c>
      <c r="H33" s="116">
        <v>2484</v>
      </c>
      <c r="I33" s="231" t="s">
        <v>223</v>
      </c>
      <c r="J33" s="232" t="s">
        <v>160</v>
      </c>
    </row>
    <row r="34" spans="1:15" x14ac:dyDescent="0.25">
      <c r="A34" s="111">
        <v>45007</v>
      </c>
      <c r="B34" s="212" t="s">
        <v>218</v>
      </c>
      <c r="C34" s="113">
        <v>0</v>
      </c>
      <c r="D34" s="223">
        <v>6612</v>
      </c>
      <c r="E34" s="112">
        <f t="shared" si="0"/>
        <v>58493.94</v>
      </c>
      <c r="F34" s="114">
        <v>342</v>
      </c>
      <c r="G34" s="115">
        <v>45007</v>
      </c>
      <c r="H34" s="116" t="s">
        <v>165</v>
      </c>
      <c r="I34" s="225" t="s">
        <v>224</v>
      </c>
      <c r="J34" s="226" t="s">
        <v>148</v>
      </c>
    </row>
    <row r="35" spans="1:15" x14ac:dyDescent="0.25">
      <c r="A35" s="111">
        <v>45009</v>
      </c>
      <c r="B35" s="212" t="s">
        <v>219</v>
      </c>
      <c r="C35" s="113">
        <v>0</v>
      </c>
      <c r="D35" s="223">
        <v>17400</v>
      </c>
      <c r="E35" s="112">
        <f t="shared" si="0"/>
        <v>75893.94</v>
      </c>
      <c r="F35" s="114">
        <v>51</v>
      </c>
      <c r="G35" s="115">
        <v>45009</v>
      </c>
      <c r="H35" s="116">
        <v>2485</v>
      </c>
      <c r="I35" s="231" t="s">
        <v>225</v>
      </c>
      <c r="J35" s="232" t="s">
        <v>163</v>
      </c>
    </row>
    <row r="36" spans="1:15" x14ac:dyDescent="0.25">
      <c r="A36" s="111">
        <v>45009</v>
      </c>
      <c r="B36" s="212" t="s">
        <v>220</v>
      </c>
      <c r="C36" s="113">
        <v>0</v>
      </c>
      <c r="D36" s="223">
        <v>3480</v>
      </c>
      <c r="E36" s="112">
        <f t="shared" si="0"/>
        <v>79373.94</v>
      </c>
      <c r="F36" s="114">
        <v>221</v>
      </c>
      <c r="G36" s="115">
        <v>45009</v>
      </c>
      <c r="H36" s="116">
        <v>2486</v>
      </c>
      <c r="I36" s="225" t="s">
        <v>226</v>
      </c>
      <c r="J36" s="226" t="s">
        <v>161</v>
      </c>
    </row>
    <row r="37" spans="1:15" x14ac:dyDescent="0.25">
      <c r="A37" s="111">
        <v>45009</v>
      </c>
      <c r="B37" s="212" t="s">
        <v>221</v>
      </c>
      <c r="C37" s="113">
        <v>0</v>
      </c>
      <c r="D37" s="223">
        <v>17400</v>
      </c>
      <c r="E37" s="112">
        <f t="shared" si="0"/>
        <v>96773.94</v>
      </c>
      <c r="F37" s="114">
        <v>351</v>
      </c>
      <c r="G37" s="115">
        <v>45009</v>
      </c>
      <c r="H37" s="116">
        <v>2487</v>
      </c>
      <c r="I37" s="233" t="s">
        <v>227</v>
      </c>
      <c r="J37" s="232" t="s">
        <v>163</v>
      </c>
    </row>
    <row r="38" spans="1:15" x14ac:dyDescent="0.25">
      <c r="A38" s="111">
        <v>45009</v>
      </c>
      <c r="B38" s="212" t="s">
        <v>338</v>
      </c>
      <c r="C38" s="113">
        <v>618</v>
      </c>
      <c r="D38" s="113">
        <v>0</v>
      </c>
      <c r="E38" s="112">
        <f t="shared" si="0"/>
        <v>96155.94</v>
      </c>
      <c r="F38" s="114"/>
      <c r="G38" s="115"/>
      <c r="H38" s="116"/>
      <c r="I38" s="116"/>
      <c r="J38" s="163"/>
    </row>
    <row r="39" spans="1:15" x14ac:dyDescent="0.25">
      <c r="A39" s="111">
        <v>45009</v>
      </c>
      <c r="B39" s="212" t="s">
        <v>339</v>
      </c>
      <c r="C39" s="113">
        <v>779.17</v>
      </c>
      <c r="D39" s="113">
        <v>0</v>
      </c>
      <c r="E39" s="112">
        <f t="shared" si="0"/>
        <v>95376.77</v>
      </c>
      <c r="F39" s="114"/>
      <c r="G39" s="115"/>
      <c r="H39" s="116"/>
      <c r="I39" s="103"/>
      <c r="J39" s="163"/>
    </row>
    <row r="40" spans="1:15" x14ac:dyDescent="0.25">
      <c r="A40" s="111">
        <v>45009</v>
      </c>
      <c r="B40" s="212" t="s">
        <v>340</v>
      </c>
      <c r="C40" s="113">
        <v>1493.83</v>
      </c>
      <c r="D40" s="113">
        <v>0</v>
      </c>
      <c r="E40" s="112">
        <f t="shared" si="0"/>
        <v>93882.94</v>
      </c>
      <c r="F40" s="114"/>
      <c r="G40" s="115"/>
      <c r="H40" s="116"/>
      <c r="I40" s="116"/>
      <c r="J40" s="163"/>
    </row>
    <row r="41" spans="1:15" x14ac:dyDescent="0.25">
      <c r="A41" s="111">
        <v>45009</v>
      </c>
      <c r="B41" s="212" t="s">
        <v>328</v>
      </c>
      <c r="C41" s="113">
        <v>800</v>
      </c>
      <c r="D41" s="113">
        <v>0</v>
      </c>
      <c r="E41" s="112">
        <f t="shared" si="0"/>
        <v>93082.94</v>
      </c>
      <c r="F41" s="114"/>
      <c r="G41" s="115"/>
      <c r="H41" s="116"/>
      <c r="I41" s="116"/>
      <c r="J41" s="163"/>
    </row>
    <row r="42" spans="1:15" x14ac:dyDescent="0.25">
      <c r="A42" s="111">
        <v>45012</v>
      </c>
      <c r="B42" s="212" t="s">
        <v>222</v>
      </c>
      <c r="C42" s="113">
        <v>0</v>
      </c>
      <c r="D42" s="223">
        <v>9280</v>
      </c>
      <c r="E42" s="112">
        <f t="shared" si="0"/>
        <v>102362.94</v>
      </c>
      <c r="F42" s="114">
        <v>167</v>
      </c>
      <c r="G42" s="115">
        <v>45012</v>
      </c>
      <c r="H42" s="116">
        <v>2488</v>
      </c>
      <c r="I42" s="116" t="s">
        <v>228</v>
      </c>
      <c r="J42" s="163" t="s">
        <v>162</v>
      </c>
      <c r="K42" s="214"/>
      <c r="L42" s="215"/>
      <c r="M42" s="216"/>
      <c r="N42" s="216"/>
      <c r="O42" s="217"/>
    </row>
    <row r="43" spans="1:15" x14ac:dyDescent="0.25">
      <c r="A43" s="111">
        <v>45012</v>
      </c>
      <c r="B43" s="212" t="s">
        <v>341</v>
      </c>
      <c r="C43" s="113">
        <v>2873.32</v>
      </c>
      <c r="D43" s="113">
        <v>0</v>
      </c>
      <c r="E43" s="112">
        <f t="shared" si="0"/>
        <v>99489.62</v>
      </c>
      <c r="F43" s="114"/>
      <c r="G43" s="115"/>
      <c r="H43" s="116"/>
      <c r="I43" s="116"/>
      <c r="J43" s="163"/>
      <c r="K43" s="218"/>
      <c r="L43" s="219"/>
      <c r="M43" s="220"/>
      <c r="N43" s="220"/>
      <c r="O43" s="221"/>
    </row>
    <row r="44" spans="1:15" x14ac:dyDescent="0.25">
      <c r="A44" s="111">
        <v>45013</v>
      </c>
      <c r="B44" s="212" t="s">
        <v>245</v>
      </c>
      <c r="C44" s="113">
        <v>0</v>
      </c>
      <c r="D44" s="223">
        <v>4060</v>
      </c>
      <c r="E44" s="112">
        <f t="shared" si="0"/>
        <v>103549.62</v>
      </c>
      <c r="F44" s="114">
        <v>331</v>
      </c>
      <c r="G44" s="115">
        <v>45013</v>
      </c>
      <c r="H44" s="116">
        <v>2489</v>
      </c>
      <c r="I44" s="259" t="s">
        <v>246</v>
      </c>
      <c r="J44" s="260" t="s">
        <v>159</v>
      </c>
    </row>
    <row r="45" spans="1:15" x14ac:dyDescent="0.25">
      <c r="A45" s="111">
        <v>45014</v>
      </c>
      <c r="B45" s="212" t="s">
        <v>247</v>
      </c>
      <c r="C45" s="113">
        <v>0</v>
      </c>
      <c r="D45" s="223">
        <v>16008</v>
      </c>
      <c r="E45" s="112">
        <f t="shared" si="0"/>
        <v>119557.62</v>
      </c>
      <c r="F45" s="114">
        <v>218</v>
      </c>
      <c r="G45" s="115">
        <v>45014</v>
      </c>
      <c r="H45" s="116">
        <v>2490</v>
      </c>
      <c r="I45" s="225" t="s">
        <v>248</v>
      </c>
      <c r="J45" s="226" t="s">
        <v>161</v>
      </c>
    </row>
    <row r="46" spans="1:15" x14ac:dyDescent="0.25">
      <c r="A46" s="111">
        <v>45015</v>
      </c>
      <c r="B46" s="196" t="s">
        <v>250</v>
      </c>
      <c r="C46" s="113">
        <v>0</v>
      </c>
      <c r="D46" s="223">
        <v>4640</v>
      </c>
      <c r="E46" s="112">
        <f t="shared" si="0"/>
        <v>124197.62</v>
      </c>
      <c r="F46" s="114">
        <v>167</v>
      </c>
      <c r="G46" s="115">
        <v>45015</v>
      </c>
      <c r="H46" s="116">
        <v>2491</v>
      </c>
      <c r="I46" s="259" t="s">
        <v>249</v>
      </c>
      <c r="J46" s="260" t="s">
        <v>162</v>
      </c>
    </row>
    <row r="47" spans="1:15" x14ac:dyDescent="0.25">
      <c r="A47" s="111">
        <v>45015</v>
      </c>
      <c r="B47" s="213" t="s">
        <v>342</v>
      </c>
      <c r="C47" s="113">
        <v>36000</v>
      </c>
      <c r="D47" s="113">
        <v>0</v>
      </c>
      <c r="E47" s="112">
        <f t="shared" si="0"/>
        <v>88197.62</v>
      </c>
      <c r="F47" s="114"/>
      <c r="G47" s="115"/>
      <c r="H47" s="116"/>
      <c r="I47" s="116"/>
      <c r="J47" s="163"/>
    </row>
    <row r="48" spans="1:15" x14ac:dyDescent="0.25">
      <c r="A48" s="111">
        <v>45016</v>
      </c>
      <c r="B48" s="213" t="s">
        <v>324</v>
      </c>
      <c r="C48" s="113">
        <v>0</v>
      </c>
      <c r="D48" s="223">
        <v>4640</v>
      </c>
      <c r="E48" s="112">
        <f t="shared" si="0"/>
        <v>92837.62</v>
      </c>
      <c r="F48" s="114">
        <v>167</v>
      </c>
      <c r="G48" s="115">
        <v>45016</v>
      </c>
      <c r="H48" s="116">
        <v>2495</v>
      </c>
      <c r="I48" s="259" t="s">
        <v>323</v>
      </c>
      <c r="J48" s="260" t="s">
        <v>162</v>
      </c>
    </row>
    <row r="49" spans="1:10" x14ac:dyDescent="0.25">
      <c r="A49" s="111">
        <v>45016</v>
      </c>
      <c r="B49" s="213" t="s">
        <v>344</v>
      </c>
      <c r="C49" s="113">
        <v>0</v>
      </c>
      <c r="D49" s="223">
        <v>3480</v>
      </c>
      <c r="E49" s="112">
        <f t="shared" si="0"/>
        <v>96317.62</v>
      </c>
      <c r="F49" s="114">
        <v>221</v>
      </c>
      <c r="G49" s="115">
        <v>45016</v>
      </c>
      <c r="H49" s="116">
        <v>2496</v>
      </c>
      <c r="I49" s="225" t="s">
        <v>326</v>
      </c>
      <c r="J49" s="226" t="s">
        <v>161</v>
      </c>
    </row>
    <row r="50" spans="1:10" s="117" customFormat="1" x14ac:dyDescent="0.25">
      <c r="A50" s="111">
        <v>45016</v>
      </c>
      <c r="B50" s="213" t="s">
        <v>343</v>
      </c>
      <c r="C50" s="113">
        <v>200</v>
      </c>
      <c r="D50" s="113">
        <v>0</v>
      </c>
      <c r="E50" s="112">
        <f t="shared" si="0"/>
        <v>96117.62</v>
      </c>
      <c r="F50" s="114"/>
      <c r="G50" s="115"/>
      <c r="H50" s="116"/>
      <c r="I50" s="103"/>
      <c r="J50" s="163"/>
    </row>
    <row r="51" spans="1:10" s="117" customFormat="1" x14ac:dyDescent="0.25">
      <c r="A51" s="111">
        <v>45016</v>
      </c>
      <c r="B51" s="213" t="s">
        <v>345</v>
      </c>
      <c r="C51" s="113">
        <v>1560</v>
      </c>
      <c r="D51" s="113">
        <v>0</v>
      </c>
      <c r="E51" s="112">
        <f t="shared" si="0"/>
        <v>94557.62</v>
      </c>
      <c r="F51" s="114"/>
      <c r="G51" s="115"/>
      <c r="H51" s="116"/>
      <c r="I51" s="103"/>
      <c r="J51" s="163"/>
    </row>
    <row r="52" spans="1:10" x14ac:dyDescent="0.25">
      <c r="A52" s="111">
        <v>45016</v>
      </c>
      <c r="B52" s="213" t="s">
        <v>345</v>
      </c>
      <c r="C52" s="113">
        <v>1560</v>
      </c>
      <c r="D52" s="113">
        <v>0</v>
      </c>
      <c r="E52" s="112">
        <f t="shared" si="0"/>
        <v>92997.62</v>
      </c>
      <c r="F52" s="114"/>
      <c r="G52" s="115"/>
      <c r="H52" s="116"/>
      <c r="I52" s="103"/>
      <c r="J52" s="163"/>
    </row>
    <row r="53" spans="1:10" x14ac:dyDescent="0.25">
      <c r="A53" s="111">
        <v>45016</v>
      </c>
      <c r="B53" s="213" t="s">
        <v>345</v>
      </c>
      <c r="C53" s="113">
        <v>2310</v>
      </c>
      <c r="D53" s="113">
        <v>0</v>
      </c>
      <c r="E53" s="112">
        <f t="shared" si="0"/>
        <v>90687.62</v>
      </c>
      <c r="F53" s="114"/>
      <c r="G53" s="115"/>
      <c r="H53" s="116"/>
      <c r="I53" s="116"/>
      <c r="J53" s="163"/>
    </row>
    <row r="54" spans="1:10" ht="30" x14ac:dyDescent="0.25">
      <c r="A54" s="111">
        <v>45016</v>
      </c>
      <c r="B54" s="213" t="s">
        <v>325</v>
      </c>
      <c r="C54" s="113">
        <v>0</v>
      </c>
      <c r="D54" s="223">
        <v>14384</v>
      </c>
      <c r="E54" s="112">
        <f t="shared" si="0"/>
        <v>105071.62</v>
      </c>
      <c r="F54" s="114">
        <v>3</v>
      </c>
      <c r="G54" s="115">
        <v>45016</v>
      </c>
      <c r="H54" s="116">
        <v>2497</v>
      </c>
      <c r="I54" s="233" t="s">
        <v>327</v>
      </c>
      <c r="J54" s="232" t="s">
        <v>160</v>
      </c>
    </row>
    <row r="55" spans="1:10" s="117" customFormat="1" x14ac:dyDescent="0.25">
      <c r="A55" s="111">
        <v>45016</v>
      </c>
      <c r="B55" s="213" t="s">
        <v>318</v>
      </c>
      <c r="C55" s="113">
        <v>47738.2</v>
      </c>
      <c r="D55" s="113">
        <v>0</v>
      </c>
      <c r="E55" s="112">
        <f t="shared" si="0"/>
        <v>57333.42</v>
      </c>
      <c r="F55" s="114"/>
      <c r="G55" s="115"/>
      <c r="H55" s="116"/>
      <c r="I55" s="103"/>
      <c r="J55" s="163"/>
    </row>
    <row r="56" spans="1:10" s="117" customFormat="1" x14ac:dyDescent="0.25">
      <c r="A56" s="111">
        <v>45016</v>
      </c>
      <c r="B56" s="213" t="s">
        <v>318</v>
      </c>
      <c r="C56" s="113">
        <v>29410.73</v>
      </c>
      <c r="D56" s="113">
        <v>0</v>
      </c>
      <c r="E56" s="112">
        <f t="shared" si="0"/>
        <v>27922.69</v>
      </c>
      <c r="F56" s="114"/>
      <c r="G56" s="115"/>
      <c r="H56" s="116"/>
      <c r="I56" s="116"/>
      <c r="J56" s="163"/>
    </row>
    <row r="57" spans="1:10" s="117" customFormat="1" x14ac:dyDescent="0.25">
      <c r="A57" s="111">
        <v>45016</v>
      </c>
      <c r="B57" s="213" t="s">
        <v>346</v>
      </c>
      <c r="C57" s="113">
        <v>2000</v>
      </c>
      <c r="D57" s="113">
        <v>0</v>
      </c>
      <c r="E57" s="112">
        <f t="shared" si="0"/>
        <v>25922.69</v>
      </c>
      <c r="F57" s="114"/>
      <c r="G57" s="115"/>
      <c r="H57" s="116"/>
      <c r="I57" s="116"/>
      <c r="J57" s="163"/>
    </row>
    <row r="58" spans="1:10" s="117" customFormat="1" x14ac:dyDescent="0.25">
      <c r="A58" s="111">
        <v>45016</v>
      </c>
      <c r="B58" s="213" t="s">
        <v>347</v>
      </c>
      <c r="C58" s="113">
        <v>20000</v>
      </c>
      <c r="D58" s="113">
        <v>0</v>
      </c>
      <c r="E58" s="112">
        <f t="shared" si="0"/>
        <v>5922.6899999999987</v>
      </c>
      <c r="F58" s="114"/>
      <c r="G58" s="115"/>
      <c r="H58" s="116"/>
      <c r="I58" s="103"/>
      <c r="J58" s="163"/>
    </row>
    <row r="59" spans="1:10" s="117" customFormat="1" x14ac:dyDescent="0.25">
      <c r="A59" s="111">
        <v>45016</v>
      </c>
      <c r="B59" s="213" t="s">
        <v>348</v>
      </c>
      <c r="C59" s="113">
        <v>2700</v>
      </c>
      <c r="D59" s="113">
        <v>0</v>
      </c>
      <c r="E59" s="112">
        <f t="shared" si="0"/>
        <v>3222.6899999999987</v>
      </c>
      <c r="F59" s="114"/>
      <c r="G59" s="115"/>
      <c r="H59" s="116"/>
      <c r="I59" s="116"/>
      <c r="J59" s="163"/>
    </row>
    <row r="60" spans="1:10" s="117" customFormat="1" x14ac:dyDescent="0.25">
      <c r="A60" s="111"/>
      <c r="B60" s="213"/>
      <c r="C60" s="113">
        <v>0</v>
      </c>
      <c r="D60" s="113">
        <v>0</v>
      </c>
      <c r="E60" s="112">
        <f t="shared" si="0"/>
        <v>3222.6899999999987</v>
      </c>
      <c r="F60" s="114"/>
      <c r="G60" s="115"/>
      <c r="H60" s="116"/>
      <c r="I60" s="116"/>
      <c r="J60" s="163"/>
    </row>
    <row r="61" spans="1:10" s="117" customFormat="1" x14ac:dyDescent="0.25">
      <c r="A61" s="111"/>
      <c r="B61" s="213"/>
      <c r="C61" s="113">
        <v>0</v>
      </c>
      <c r="D61" s="113">
        <v>0</v>
      </c>
      <c r="E61" s="112">
        <f t="shared" si="0"/>
        <v>3222.6899999999987</v>
      </c>
      <c r="F61" s="114"/>
      <c r="G61" s="115"/>
      <c r="H61" s="116"/>
      <c r="I61" s="116"/>
      <c r="J61" s="163"/>
    </row>
    <row r="62" spans="1:10" x14ac:dyDescent="0.25">
      <c r="A62" s="111"/>
      <c r="B62" s="213"/>
      <c r="C62" s="113">
        <v>0</v>
      </c>
      <c r="D62" s="113">
        <v>0</v>
      </c>
      <c r="E62" s="112">
        <f t="shared" si="0"/>
        <v>3222.6899999999987</v>
      </c>
      <c r="F62" s="114"/>
      <c r="G62" s="115"/>
      <c r="H62" s="116"/>
      <c r="I62" s="116"/>
      <c r="J62" s="163"/>
    </row>
    <row r="63" spans="1:10" x14ac:dyDescent="0.25">
      <c r="A63" s="111"/>
      <c r="B63" s="213"/>
      <c r="C63" s="113">
        <v>0</v>
      </c>
      <c r="D63" s="113">
        <v>0</v>
      </c>
      <c r="E63" s="112">
        <f t="shared" si="0"/>
        <v>3222.6899999999987</v>
      </c>
      <c r="F63" s="114"/>
      <c r="G63" s="115"/>
      <c r="H63" s="116"/>
      <c r="I63" s="116"/>
      <c r="J63" s="163"/>
    </row>
    <row r="64" spans="1:10" x14ac:dyDescent="0.25">
      <c r="A64" s="111"/>
      <c r="B64" s="213"/>
      <c r="C64" s="113">
        <v>0</v>
      </c>
      <c r="D64" s="113">
        <v>0</v>
      </c>
      <c r="E64" s="112">
        <f t="shared" si="0"/>
        <v>3222.6899999999987</v>
      </c>
      <c r="F64" s="114"/>
      <c r="G64" s="115"/>
      <c r="H64" s="116"/>
      <c r="I64" s="116"/>
      <c r="J64" s="163"/>
    </row>
    <row r="65" spans="1:10" x14ac:dyDescent="0.25">
      <c r="A65" s="111"/>
      <c r="B65" s="213"/>
      <c r="C65" s="113">
        <v>0</v>
      </c>
      <c r="D65" s="113">
        <v>0</v>
      </c>
      <c r="E65" s="112">
        <f t="shared" si="0"/>
        <v>3222.6899999999987</v>
      </c>
      <c r="F65" s="114"/>
      <c r="G65" s="115"/>
      <c r="H65" s="116"/>
      <c r="I65" s="116"/>
      <c r="J65" s="163"/>
    </row>
    <row r="66" spans="1:10" x14ac:dyDescent="0.25">
      <c r="A66" s="111"/>
      <c r="B66" s="213"/>
      <c r="C66" s="113">
        <v>0</v>
      </c>
      <c r="D66" s="113">
        <v>0</v>
      </c>
      <c r="E66" s="112">
        <f t="shared" si="0"/>
        <v>3222.6899999999987</v>
      </c>
      <c r="F66" s="114"/>
      <c r="G66" s="115"/>
      <c r="H66" s="116"/>
      <c r="I66" s="116"/>
      <c r="J66" s="163"/>
    </row>
    <row r="67" spans="1:10" x14ac:dyDescent="0.25">
      <c r="A67" s="111"/>
      <c r="B67" s="213"/>
      <c r="C67" s="113">
        <v>0</v>
      </c>
      <c r="D67" s="113">
        <v>0</v>
      </c>
      <c r="E67" s="112">
        <f t="shared" si="0"/>
        <v>3222.6899999999987</v>
      </c>
      <c r="F67" s="114"/>
      <c r="G67" s="115"/>
      <c r="H67" s="116"/>
      <c r="I67" s="116"/>
      <c r="J67" s="163"/>
    </row>
    <row r="68" spans="1:10" x14ac:dyDescent="0.25">
      <c r="A68" s="111"/>
      <c r="B68" s="213"/>
      <c r="C68" s="113">
        <v>0</v>
      </c>
      <c r="D68" s="113">
        <v>0</v>
      </c>
      <c r="E68" s="112">
        <f t="shared" si="0"/>
        <v>3222.6899999999987</v>
      </c>
      <c r="F68" s="114"/>
      <c r="G68" s="115"/>
      <c r="H68" s="116"/>
      <c r="I68" s="116"/>
      <c r="J68" s="163"/>
    </row>
    <row r="69" spans="1:10" x14ac:dyDescent="0.25">
      <c r="A69" s="111"/>
      <c r="B69" s="213"/>
      <c r="C69" s="113">
        <v>0</v>
      </c>
      <c r="D69" s="113">
        <v>0</v>
      </c>
      <c r="E69" s="112">
        <f t="shared" si="0"/>
        <v>3222.6899999999987</v>
      </c>
      <c r="F69" s="114"/>
      <c r="G69" s="115"/>
      <c r="H69" s="116"/>
      <c r="I69" s="116"/>
      <c r="J69" s="163"/>
    </row>
    <row r="70" spans="1:10" x14ac:dyDescent="0.25">
      <c r="A70" s="111"/>
      <c r="B70" s="213"/>
      <c r="C70" s="113">
        <v>0</v>
      </c>
      <c r="D70" s="113">
        <v>0</v>
      </c>
      <c r="E70" s="112">
        <f t="shared" si="0"/>
        <v>3222.6899999999987</v>
      </c>
      <c r="F70" s="114"/>
      <c r="G70" s="115"/>
      <c r="H70" s="116"/>
      <c r="I70" s="116"/>
      <c r="J70" s="163"/>
    </row>
    <row r="71" spans="1:10" x14ac:dyDescent="0.25">
      <c r="A71" s="111"/>
      <c r="B71" s="102"/>
      <c r="C71" s="113">
        <v>0</v>
      </c>
      <c r="D71" s="113">
        <v>0</v>
      </c>
      <c r="E71" s="112">
        <f t="shared" si="0"/>
        <v>3222.6899999999987</v>
      </c>
      <c r="F71" s="114"/>
      <c r="G71" s="115"/>
      <c r="H71" s="116"/>
      <c r="I71" s="116"/>
      <c r="J71" s="163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35" si="2">E71-C72+D72</f>
        <v>3222.6899999999987</v>
      </c>
      <c r="F72" s="114"/>
      <c r="G72" s="115"/>
      <c r="H72" s="116"/>
      <c r="I72" s="103"/>
      <c r="J72" s="163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2"/>
        <v>3222.6899999999987</v>
      </c>
      <c r="F73" s="114"/>
      <c r="G73" s="115"/>
      <c r="H73" s="116"/>
      <c r="I73" s="116"/>
      <c r="J73" s="163"/>
    </row>
    <row r="74" spans="1:10" s="117" customFormat="1" x14ac:dyDescent="0.25">
      <c r="A74" s="111"/>
      <c r="B74" s="102"/>
      <c r="C74" s="113">
        <v>0</v>
      </c>
      <c r="D74" s="113">
        <v>0</v>
      </c>
      <c r="E74" s="112">
        <f t="shared" si="2"/>
        <v>3222.6899999999987</v>
      </c>
      <c r="F74" s="114"/>
      <c r="G74" s="115"/>
      <c r="H74" s="116"/>
      <c r="I74" s="116"/>
      <c r="J74" s="163"/>
    </row>
    <row r="75" spans="1:10" s="117" customFormat="1" x14ac:dyDescent="0.25">
      <c r="A75" s="111"/>
      <c r="B75" s="102"/>
      <c r="C75" s="113">
        <v>0</v>
      </c>
      <c r="D75" s="113">
        <v>0</v>
      </c>
      <c r="E75" s="112">
        <f t="shared" si="2"/>
        <v>3222.6899999999987</v>
      </c>
      <c r="F75" s="114"/>
      <c r="G75" s="115"/>
      <c r="H75" s="116"/>
      <c r="I75" s="116"/>
      <c r="J75" s="163"/>
    </row>
    <row r="76" spans="1:10" x14ac:dyDescent="0.25">
      <c r="A76" s="111"/>
      <c r="B76" s="102"/>
      <c r="C76" s="113">
        <v>0</v>
      </c>
      <c r="D76" s="113">
        <v>0</v>
      </c>
      <c r="E76" s="112">
        <f t="shared" si="2"/>
        <v>3222.6899999999987</v>
      </c>
      <c r="F76" s="114"/>
      <c r="G76" s="115"/>
      <c r="H76" s="116"/>
      <c r="I76" s="116"/>
      <c r="J76" s="163"/>
    </row>
    <row r="77" spans="1:10" x14ac:dyDescent="0.25">
      <c r="A77" s="111"/>
      <c r="B77" s="102"/>
      <c r="C77" s="113">
        <v>0</v>
      </c>
      <c r="D77" s="113">
        <v>0</v>
      </c>
      <c r="E77" s="112">
        <f t="shared" si="2"/>
        <v>3222.6899999999987</v>
      </c>
      <c r="F77" s="114"/>
      <c r="G77" s="115"/>
      <c r="H77" s="116"/>
      <c r="I77" s="116"/>
      <c r="J77" s="163"/>
    </row>
    <row r="78" spans="1:10" x14ac:dyDescent="0.25">
      <c r="A78" s="111"/>
      <c r="B78" s="102"/>
      <c r="C78" s="113">
        <v>0</v>
      </c>
      <c r="D78" s="113">
        <v>0</v>
      </c>
      <c r="E78" s="112">
        <f t="shared" si="2"/>
        <v>3222.6899999999987</v>
      </c>
      <c r="F78" s="114"/>
      <c r="G78" s="115"/>
      <c r="H78" s="116"/>
      <c r="I78" s="116"/>
      <c r="J78" s="163"/>
    </row>
    <row r="79" spans="1:10" x14ac:dyDescent="0.25">
      <c r="A79" s="111"/>
      <c r="B79" s="102"/>
      <c r="C79" s="113">
        <v>0</v>
      </c>
      <c r="D79" s="113">
        <v>0</v>
      </c>
      <c r="E79" s="112">
        <f t="shared" si="2"/>
        <v>3222.6899999999987</v>
      </c>
      <c r="F79" s="114"/>
      <c r="G79" s="115"/>
      <c r="H79" s="116"/>
      <c r="I79" s="116"/>
      <c r="J79" s="163"/>
    </row>
    <row r="80" spans="1:10" x14ac:dyDescent="0.25">
      <c r="A80" s="111"/>
      <c r="B80" s="196"/>
      <c r="C80" s="113">
        <v>0</v>
      </c>
      <c r="D80" s="113">
        <v>0</v>
      </c>
      <c r="E80" s="112">
        <f t="shared" si="2"/>
        <v>3222.6899999999987</v>
      </c>
      <c r="F80" s="114"/>
      <c r="G80" s="115"/>
      <c r="H80" s="116"/>
      <c r="I80" s="116"/>
      <c r="J80" s="163"/>
    </row>
    <row r="81" spans="1:10" x14ac:dyDescent="0.25">
      <c r="A81" s="111"/>
      <c r="B81" s="102"/>
      <c r="C81" s="113">
        <v>0</v>
      </c>
      <c r="D81" s="113">
        <v>0</v>
      </c>
      <c r="E81" s="112">
        <f t="shared" si="2"/>
        <v>3222.6899999999987</v>
      </c>
      <c r="F81" s="114"/>
      <c r="G81" s="115"/>
      <c r="H81" s="116"/>
      <c r="I81" s="116"/>
      <c r="J81" s="163"/>
    </row>
    <row r="82" spans="1:10" x14ac:dyDescent="0.25">
      <c r="A82" s="111"/>
      <c r="B82" s="196"/>
      <c r="C82" s="113">
        <v>0</v>
      </c>
      <c r="D82" s="113">
        <v>0</v>
      </c>
      <c r="E82" s="112">
        <f t="shared" si="2"/>
        <v>3222.6899999999987</v>
      </c>
      <c r="F82" s="114"/>
      <c r="G82" s="115"/>
      <c r="H82" s="116"/>
      <c r="I82" s="116"/>
      <c r="J82" s="163"/>
    </row>
    <row r="83" spans="1:10" x14ac:dyDescent="0.25">
      <c r="A83" s="111"/>
      <c r="B83" s="102"/>
      <c r="C83" s="113">
        <v>0</v>
      </c>
      <c r="D83" s="113">
        <v>0</v>
      </c>
      <c r="E83" s="112">
        <f t="shared" si="2"/>
        <v>3222.6899999999987</v>
      </c>
      <c r="F83" s="114"/>
      <c r="G83" s="115"/>
      <c r="H83" s="116"/>
      <c r="I83" s="116"/>
      <c r="J83" s="163"/>
    </row>
    <row r="84" spans="1:10" x14ac:dyDescent="0.25">
      <c r="A84" s="111"/>
      <c r="B84" s="102"/>
      <c r="C84" s="113">
        <v>0</v>
      </c>
      <c r="D84" s="113">
        <v>0</v>
      </c>
      <c r="E84" s="112">
        <f t="shared" si="2"/>
        <v>3222.6899999999987</v>
      </c>
      <c r="F84" s="114"/>
      <c r="G84" s="115"/>
      <c r="H84" s="116"/>
      <c r="I84" s="116"/>
      <c r="J84" s="163"/>
    </row>
    <row r="85" spans="1:10" x14ac:dyDescent="0.25">
      <c r="A85" s="111"/>
      <c r="B85" s="102"/>
      <c r="C85" s="113">
        <v>0</v>
      </c>
      <c r="D85" s="113">
        <v>0</v>
      </c>
      <c r="E85" s="112">
        <f t="shared" si="2"/>
        <v>3222.6899999999987</v>
      </c>
      <c r="F85" s="114"/>
      <c r="G85" s="115"/>
      <c r="H85" s="116"/>
      <c r="I85" s="116"/>
      <c r="J85" s="163"/>
    </row>
    <row r="86" spans="1:10" x14ac:dyDescent="0.25">
      <c r="A86" s="111"/>
      <c r="B86" s="102"/>
      <c r="C86" s="113">
        <v>0</v>
      </c>
      <c r="D86" s="113">
        <v>0</v>
      </c>
      <c r="E86" s="112">
        <f t="shared" si="2"/>
        <v>3222.6899999999987</v>
      </c>
      <c r="F86" s="114"/>
      <c r="G86" s="115"/>
      <c r="H86" s="116"/>
      <c r="I86" s="116"/>
      <c r="J86" s="163"/>
    </row>
    <row r="87" spans="1:10" x14ac:dyDescent="0.25">
      <c r="A87" s="111"/>
      <c r="B87" s="102"/>
      <c r="C87" s="113">
        <v>0</v>
      </c>
      <c r="D87" s="113">
        <v>0</v>
      </c>
      <c r="E87" s="112">
        <f t="shared" si="2"/>
        <v>3222.6899999999987</v>
      </c>
      <c r="F87" s="114"/>
      <c r="G87" s="115"/>
      <c r="H87" s="116"/>
      <c r="I87" s="116"/>
      <c r="J87" s="163"/>
    </row>
    <row r="88" spans="1:10" x14ac:dyDescent="0.25">
      <c r="A88" s="111"/>
      <c r="B88" s="102"/>
      <c r="C88" s="113">
        <v>0</v>
      </c>
      <c r="D88" s="113">
        <v>0</v>
      </c>
      <c r="E88" s="112">
        <f t="shared" si="2"/>
        <v>3222.6899999999987</v>
      </c>
      <c r="F88" s="114"/>
      <c r="G88" s="115"/>
      <c r="H88" s="116"/>
      <c r="I88" s="116"/>
      <c r="J88" s="163"/>
    </row>
    <row r="89" spans="1:10" x14ac:dyDescent="0.25">
      <c r="A89" s="111"/>
      <c r="B89" s="102"/>
      <c r="C89" s="113">
        <v>0</v>
      </c>
      <c r="D89" s="113">
        <v>0</v>
      </c>
      <c r="E89" s="112">
        <f t="shared" si="2"/>
        <v>3222.6899999999987</v>
      </c>
      <c r="F89" s="114"/>
      <c r="G89" s="115"/>
      <c r="H89" s="116"/>
      <c r="I89" s="116"/>
      <c r="J89" s="163"/>
    </row>
    <row r="90" spans="1:10" x14ac:dyDescent="0.25">
      <c r="A90" s="111"/>
      <c r="B90" s="102"/>
      <c r="C90" s="113">
        <v>0</v>
      </c>
      <c r="D90" s="113">
        <v>0</v>
      </c>
      <c r="E90" s="112">
        <f t="shared" si="2"/>
        <v>3222.6899999999987</v>
      </c>
      <c r="F90" s="114"/>
      <c r="G90" s="115"/>
      <c r="H90" s="116"/>
      <c r="I90" s="116"/>
      <c r="J90" s="163"/>
    </row>
    <row r="91" spans="1:10" x14ac:dyDescent="0.25">
      <c r="A91" s="111"/>
      <c r="B91" s="102"/>
      <c r="C91" s="113">
        <v>0</v>
      </c>
      <c r="D91" s="113">
        <v>0</v>
      </c>
      <c r="E91" s="112">
        <f t="shared" si="2"/>
        <v>3222.6899999999987</v>
      </c>
      <c r="F91" s="114"/>
      <c r="G91" s="115"/>
      <c r="H91" s="116"/>
      <c r="I91" s="103"/>
      <c r="J91" s="163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2"/>
        <v>3222.6899999999987</v>
      </c>
      <c r="F92" s="114"/>
      <c r="G92" s="115"/>
      <c r="H92" s="116"/>
      <c r="I92" s="116"/>
      <c r="J92" s="163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2"/>
        <v>3222.6899999999987</v>
      </c>
      <c r="F93" s="114"/>
      <c r="G93" s="115"/>
      <c r="H93" s="116"/>
      <c r="I93" s="103"/>
      <c r="J93" s="163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2"/>
        <v>3222.6899999999987</v>
      </c>
      <c r="F94" s="114"/>
      <c r="G94" s="115"/>
      <c r="H94" s="116"/>
      <c r="I94" s="103"/>
      <c r="J94" s="163"/>
    </row>
    <row r="95" spans="1:10" x14ac:dyDescent="0.25">
      <c r="A95" s="111"/>
      <c r="B95" s="102"/>
      <c r="C95" s="113">
        <v>0</v>
      </c>
      <c r="D95" s="113">
        <v>0</v>
      </c>
      <c r="E95" s="112">
        <f t="shared" si="2"/>
        <v>3222.6899999999987</v>
      </c>
      <c r="F95" s="114"/>
      <c r="G95" s="115"/>
      <c r="H95" s="116"/>
      <c r="I95" s="103"/>
      <c r="J95" s="163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2"/>
        <v>3222.6899999999987</v>
      </c>
      <c r="F96" s="114"/>
      <c r="G96" s="115"/>
      <c r="H96" s="116"/>
      <c r="I96" s="103"/>
      <c r="J96" s="163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2"/>
        <v>3222.6899999999987</v>
      </c>
      <c r="F97" s="114"/>
      <c r="G97" s="115"/>
      <c r="H97" s="116"/>
      <c r="I97" s="103"/>
      <c r="J97" s="163"/>
    </row>
    <row r="98" spans="1:10" x14ac:dyDescent="0.25">
      <c r="A98" s="111"/>
      <c r="B98" s="196"/>
      <c r="C98" s="113">
        <v>0</v>
      </c>
      <c r="D98" s="113">
        <v>0</v>
      </c>
      <c r="E98" s="112">
        <f t="shared" si="2"/>
        <v>3222.6899999999987</v>
      </c>
      <c r="F98" s="114"/>
      <c r="G98" s="115"/>
      <c r="H98" s="116"/>
      <c r="I98" s="116"/>
      <c r="J98" s="163"/>
    </row>
    <row r="99" spans="1:10" x14ac:dyDescent="0.25">
      <c r="A99" s="111"/>
      <c r="B99" s="196"/>
      <c r="C99" s="113">
        <v>0</v>
      </c>
      <c r="D99" s="113">
        <v>0</v>
      </c>
      <c r="E99" s="112">
        <f t="shared" si="2"/>
        <v>3222.6899999999987</v>
      </c>
      <c r="F99" s="114"/>
      <c r="G99" s="115"/>
      <c r="H99" s="116"/>
      <c r="I99" s="116"/>
      <c r="J99" s="163"/>
    </row>
    <row r="100" spans="1:10" x14ac:dyDescent="0.25">
      <c r="A100" s="111"/>
      <c r="B100" s="196"/>
      <c r="C100" s="113">
        <v>0</v>
      </c>
      <c r="D100" s="113">
        <v>0</v>
      </c>
      <c r="E100" s="112">
        <f t="shared" si="2"/>
        <v>3222.6899999999987</v>
      </c>
      <c r="F100" s="114"/>
      <c r="G100" s="115"/>
      <c r="H100" s="116"/>
      <c r="I100" s="116"/>
      <c r="J100" s="163"/>
    </row>
    <row r="101" spans="1:10" x14ac:dyDescent="0.25">
      <c r="A101" s="111"/>
      <c r="B101" s="196"/>
      <c r="C101" s="113">
        <v>0</v>
      </c>
      <c r="D101" s="113">
        <v>0</v>
      </c>
      <c r="E101" s="112">
        <f t="shared" si="2"/>
        <v>3222.6899999999987</v>
      </c>
      <c r="F101" s="114"/>
      <c r="G101" s="115"/>
      <c r="H101" s="116"/>
      <c r="I101" s="116"/>
      <c r="J101" s="163"/>
    </row>
    <row r="102" spans="1:10" x14ac:dyDescent="0.25">
      <c r="A102" s="111"/>
      <c r="B102" s="196"/>
      <c r="C102" s="113">
        <v>0</v>
      </c>
      <c r="D102" s="113">
        <v>0</v>
      </c>
      <c r="E102" s="112">
        <f t="shared" si="2"/>
        <v>3222.6899999999987</v>
      </c>
      <c r="F102" s="114"/>
      <c r="G102" s="115"/>
      <c r="H102" s="116"/>
      <c r="I102" s="116"/>
      <c r="J102" s="163"/>
    </row>
    <row r="103" spans="1:10" x14ac:dyDescent="0.25">
      <c r="A103" s="111"/>
      <c r="B103" s="196"/>
      <c r="C103" s="113">
        <v>0</v>
      </c>
      <c r="D103" s="113">
        <v>0</v>
      </c>
      <c r="E103" s="112">
        <f t="shared" si="2"/>
        <v>3222.6899999999987</v>
      </c>
      <c r="F103" s="114"/>
      <c r="G103" s="115"/>
      <c r="H103" s="116"/>
      <c r="I103" s="116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2"/>
        <v>3222.6899999999987</v>
      </c>
      <c r="F104" s="114"/>
      <c r="G104" s="115"/>
      <c r="H104" s="116"/>
      <c r="I104" s="116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2"/>
        <v>3222.6899999999987</v>
      </c>
      <c r="F105" s="114"/>
      <c r="G105" s="115"/>
      <c r="H105" s="116"/>
      <c r="I105" s="116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2"/>
        <v>3222.6899999999987</v>
      </c>
      <c r="F106" s="114"/>
      <c r="G106" s="115"/>
      <c r="H106" s="116"/>
      <c r="I106" s="116"/>
      <c r="J106" s="163"/>
    </row>
    <row r="107" spans="1:10" x14ac:dyDescent="0.25">
      <c r="A107" s="111"/>
      <c r="B107" s="185"/>
      <c r="C107" s="113">
        <v>0</v>
      </c>
      <c r="D107" s="113">
        <v>0</v>
      </c>
      <c r="E107" s="112">
        <f t="shared" si="2"/>
        <v>3222.6899999999987</v>
      </c>
      <c r="F107" s="114"/>
      <c r="G107" s="115"/>
      <c r="H107" s="116"/>
      <c r="I107" s="116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2"/>
        <v>3222.6899999999987</v>
      </c>
      <c r="F108" s="114"/>
      <c r="G108" s="115"/>
      <c r="H108" s="116"/>
      <c r="I108" s="116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2"/>
        <v>3222.6899999999987</v>
      </c>
      <c r="F109" s="114"/>
      <c r="G109" s="115"/>
      <c r="H109" s="116"/>
      <c r="I109" s="116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2"/>
        <v>3222.6899999999987</v>
      </c>
      <c r="F110" s="114"/>
      <c r="G110" s="115"/>
      <c r="H110" s="116"/>
      <c r="I110" s="116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2"/>
        <v>3222.6899999999987</v>
      </c>
      <c r="F111" s="114"/>
      <c r="G111" s="115"/>
      <c r="H111" s="116"/>
      <c r="I111" s="116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2"/>
        <v>3222.6899999999987</v>
      </c>
      <c r="F112" s="114"/>
      <c r="G112" s="115"/>
      <c r="H112" s="116"/>
      <c r="I112" s="103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2"/>
        <v>3222.6899999999987</v>
      </c>
      <c r="F113" s="114"/>
      <c r="G113" s="115"/>
      <c r="H113" s="116"/>
      <c r="I113" s="116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2"/>
        <v>3222.6899999999987</v>
      </c>
      <c r="F114" s="114"/>
      <c r="G114" s="115"/>
      <c r="H114" s="116"/>
      <c r="I114" s="103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2"/>
        <v>3222.6899999999987</v>
      </c>
      <c r="F115" s="114"/>
      <c r="G115" s="115"/>
      <c r="H115" s="116"/>
      <c r="I115" s="103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2"/>
        <v>3222.6899999999987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2"/>
        <v>3222.6899999999987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2"/>
        <v>3222.6899999999987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2"/>
        <v>3222.6899999999987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2"/>
        <v>3222.6899999999987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2"/>
        <v>3222.6899999999987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2"/>
        <v>3222.6899999999987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2"/>
        <v>3222.6899999999987</v>
      </c>
      <c r="F123" s="173"/>
      <c r="G123" s="174"/>
      <c r="H123" s="175"/>
      <c r="I123" s="172"/>
      <c r="J123" s="163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2"/>
        <v>3222.6899999999987</v>
      </c>
      <c r="F124" s="173"/>
      <c r="G124" s="174"/>
      <c r="H124" s="175"/>
      <c r="I124" s="172"/>
      <c r="J124" s="163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2"/>
        <v>3222.6899999999987</v>
      </c>
      <c r="F125" s="173"/>
      <c r="G125" s="174"/>
      <c r="H125" s="175"/>
      <c r="I125" s="172"/>
      <c r="J125" s="163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2"/>
        <v>3222.6899999999987</v>
      </c>
      <c r="F126" s="173"/>
      <c r="G126" s="174"/>
      <c r="H126" s="175"/>
      <c r="I126" s="172"/>
      <c r="J126" s="163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2"/>
        <v>3222.6899999999987</v>
      </c>
      <c r="F127" s="173"/>
      <c r="G127" s="174"/>
      <c r="H127" s="175"/>
      <c r="I127" s="172"/>
      <c r="J127" s="163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2"/>
        <v>3222.6899999999987</v>
      </c>
      <c r="F128" s="173"/>
      <c r="G128" s="174"/>
      <c r="H128" s="175"/>
      <c r="I128" s="172"/>
      <c r="J128" s="163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2"/>
        <v>3222.6899999999987</v>
      </c>
      <c r="F129" s="173"/>
      <c r="G129" s="174"/>
      <c r="H129" s="175"/>
      <c r="I129" s="172"/>
      <c r="J129" s="163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2"/>
        <v>3222.6899999999987</v>
      </c>
      <c r="F130" s="173"/>
      <c r="G130" s="174"/>
      <c r="H130" s="175"/>
      <c r="I130" s="172"/>
      <c r="J130" s="163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2"/>
        <v>3222.6899999999987</v>
      </c>
      <c r="F131" s="173"/>
      <c r="G131" s="174"/>
      <c r="H131" s="175"/>
      <c r="I131" s="172"/>
      <c r="J131" s="163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2"/>
        <v>3222.6899999999987</v>
      </c>
      <c r="F132" s="173"/>
      <c r="G132" s="174"/>
      <c r="H132" s="175"/>
      <c r="I132" s="172"/>
      <c r="J132" s="163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2"/>
        <v>3222.6899999999987</v>
      </c>
      <c r="F133" s="173"/>
      <c r="G133" s="174"/>
      <c r="H133" s="175"/>
      <c r="I133" s="172"/>
      <c r="J133" s="163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2"/>
        <v>3222.6899999999987</v>
      </c>
      <c r="F134" s="173"/>
      <c r="G134" s="174"/>
      <c r="H134" s="175"/>
      <c r="I134" s="172"/>
      <c r="J134" s="163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2"/>
        <v>3222.6899999999987</v>
      </c>
      <c r="F135" s="173"/>
      <c r="G135" s="174"/>
      <c r="H135" s="175"/>
      <c r="I135" s="172"/>
      <c r="J135" s="163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99" si="3">E135-C136+D136</f>
        <v>3222.6899999999987</v>
      </c>
      <c r="F136" s="173"/>
      <c r="G136" s="174"/>
      <c r="H136" s="175"/>
      <c r="I136" s="172"/>
      <c r="J136" s="163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3"/>
        <v>3222.6899999999987</v>
      </c>
      <c r="F137" s="173"/>
      <c r="G137" s="174"/>
      <c r="H137" s="175"/>
      <c r="I137" s="172"/>
      <c r="J137" s="163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3"/>
        <v>3222.6899999999987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3"/>
        <v>3222.6899999999987</v>
      </c>
      <c r="F139" s="173"/>
      <c r="G139" s="174"/>
      <c r="H139" s="175"/>
      <c r="I139" s="172"/>
      <c r="J139" s="163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3"/>
        <v>3222.6899999999987</v>
      </c>
      <c r="F140" s="173"/>
      <c r="G140" s="174"/>
      <c r="H140" s="175"/>
      <c r="I140" s="172"/>
      <c r="J140" s="163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3"/>
        <v>3222.6899999999987</v>
      </c>
      <c r="F141" s="173"/>
      <c r="G141" s="174"/>
      <c r="H141" s="175"/>
      <c r="I141" s="172"/>
      <c r="J141" s="163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3"/>
        <v>3222.6899999999987</v>
      </c>
      <c r="F142" s="173"/>
      <c r="G142" s="174"/>
      <c r="H142" s="175"/>
      <c r="I142" s="172"/>
      <c r="J142" s="163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3"/>
        <v>3222.6899999999987</v>
      </c>
      <c r="F143" s="173"/>
      <c r="G143" s="174"/>
      <c r="H143" s="175"/>
      <c r="I143" s="172"/>
      <c r="J143" s="163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3"/>
        <v>3222.6899999999987</v>
      </c>
      <c r="F144" s="173"/>
      <c r="G144" s="174"/>
      <c r="H144" s="175"/>
      <c r="I144" s="172"/>
      <c r="J144" s="163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3"/>
        <v>3222.6899999999987</v>
      </c>
      <c r="F145" s="173"/>
      <c r="G145" s="174"/>
      <c r="H145" s="175"/>
      <c r="I145" s="172"/>
      <c r="J145" s="163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3"/>
        <v>3222.6899999999987</v>
      </c>
      <c r="F146" s="173"/>
      <c r="G146" s="174"/>
      <c r="H146" s="175"/>
      <c r="I146" s="172"/>
      <c r="J146" s="163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3"/>
        <v>3222.6899999999987</v>
      </c>
      <c r="F147" s="173"/>
      <c r="G147" s="174"/>
      <c r="H147" s="175"/>
      <c r="I147" s="172"/>
      <c r="J147" s="163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3"/>
        <v>3222.6899999999987</v>
      </c>
      <c r="F148" s="173"/>
      <c r="G148" s="174"/>
      <c r="H148" s="175"/>
      <c r="I148" s="172"/>
      <c r="J148" s="163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3"/>
        <v>3222.6899999999987</v>
      </c>
      <c r="F149" s="173"/>
      <c r="G149" s="174"/>
      <c r="H149" s="175"/>
      <c r="I149" s="172"/>
      <c r="J149" s="163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3"/>
        <v>3222.6899999999987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3"/>
        <v>3222.6899999999987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3"/>
        <v>3222.6899999999987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3"/>
        <v>3222.6899999999987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3"/>
        <v>3222.6899999999987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3"/>
        <v>3222.6899999999987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3"/>
        <v>3222.6899999999987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3222.6899999999987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3"/>
        <v>3222.6899999999987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3222.6899999999987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3"/>
        <v>3222.6899999999987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94"/>
      <c r="C161" s="113">
        <v>0</v>
      </c>
      <c r="D161" s="113">
        <v>0</v>
      </c>
      <c r="E161" s="112">
        <f t="shared" si="3"/>
        <v>3222.6899999999987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3"/>
        <v>3222.6899999999987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3222.6899999999987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3"/>
        <v>3222.6899999999987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3222.6899999999987</v>
      </c>
      <c r="F165" s="173"/>
      <c r="G165" s="174"/>
      <c r="H165" s="175"/>
      <c r="I165" s="172"/>
      <c r="J165" s="163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3"/>
        <v>3222.6899999999987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3222.6899999999987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3"/>
        <v>3222.6899999999987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3222.6899999999987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3"/>
        <v>3222.6899999999987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3222.6899999999987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3"/>
        <v>3222.6899999999987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3222.6899999999987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3"/>
        <v>3222.6899999999987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3222.6899999999987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3"/>
        <v>3222.6899999999987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3222.6899999999987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3"/>
        <v>3222.6899999999987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3222.6899999999987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3"/>
        <v>3222.6899999999987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3222.6899999999987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3"/>
        <v>3222.6899999999987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3222.6899999999987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3"/>
        <v>3222.6899999999987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3222.6899999999987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3"/>
        <v>3222.6899999999987</v>
      </c>
      <c r="F186" s="173"/>
      <c r="G186" s="174"/>
      <c r="H186" s="175"/>
      <c r="I186" s="175"/>
      <c r="J186" s="163"/>
    </row>
    <row r="187" spans="1:10" s="117" customFormat="1" x14ac:dyDescent="0.25">
      <c r="A187" s="111"/>
      <c r="B187" s="187"/>
      <c r="C187" s="113">
        <v>0</v>
      </c>
      <c r="D187" s="113">
        <v>0</v>
      </c>
      <c r="E187" s="112">
        <f t="shared" si="3"/>
        <v>3222.6899999999987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3"/>
        <v>3222.6899999999987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3222.6899999999987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3"/>
        <v>3222.6899999999987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3222.6899999999987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3"/>
        <v>3222.6899999999987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3222.6899999999987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3"/>
        <v>3222.6899999999987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3222.6899999999987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3"/>
        <v>3222.6899999999987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3222.6899999999987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3"/>
        <v>3222.6899999999987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3222.6899999999987</v>
      </c>
      <c r="F199" s="173"/>
      <c r="G199" s="174"/>
      <c r="H199" s="175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4">E199-C200+D200</f>
        <v>3222.6899999999987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3222.6899999999987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4"/>
        <v>3222.6899999999987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3222.6899999999987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4"/>
        <v>3222.6899999999987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3222.6899999999987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4"/>
        <v>3222.6899999999987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85"/>
      <c r="C207" s="113">
        <v>0</v>
      </c>
      <c r="D207" s="113">
        <v>0</v>
      </c>
      <c r="E207" s="112">
        <f t="shared" si="4"/>
        <v>3222.6899999999987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4"/>
        <v>3222.6899999999987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3222.6899999999987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4"/>
        <v>3222.6899999999987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3222.6899999999987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4"/>
        <v>3222.6899999999987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3222.6899999999987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4"/>
        <v>3222.6899999999987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3222.6899999999987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4"/>
        <v>3222.6899999999987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3222.6899999999987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4"/>
        <v>3222.6899999999987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3222.6899999999987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4"/>
        <v>3222.6899999999987</v>
      </c>
      <c r="F220" s="173"/>
      <c r="G220" s="174"/>
      <c r="H220" s="175"/>
      <c r="I220" s="172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3222.6899999999987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4"/>
        <v>3222.6899999999987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4"/>
        <v>3222.6899999999987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4"/>
        <v>3222.6899999999987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3222.6899999999987</v>
      </c>
      <c r="F225" s="173"/>
      <c r="G225" s="174"/>
      <c r="H225" s="175"/>
      <c r="I225" s="172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4"/>
        <v>3222.6899999999987</v>
      </c>
      <c r="F226" s="173"/>
      <c r="G226" s="174"/>
      <c r="H226" s="175"/>
      <c r="I226" s="172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3222.6899999999987</v>
      </c>
      <c r="F227" s="173"/>
      <c r="G227" s="174"/>
      <c r="H227" s="175"/>
      <c r="I227" s="172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4"/>
        <v>3222.6899999999987</v>
      </c>
      <c r="F228" s="173"/>
      <c r="G228" s="174"/>
      <c r="H228" s="175"/>
      <c r="I228" s="172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3222.6899999999987</v>
      </c>
      <c r="F229" s="173"/>
      <c r="G229" s="174"/>
      <c r="H229" s="175"/>
      <c r="I229" s="172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4"/>
        <v>3222.6899999999987</v>
      </c>
      <c r="F230" s="173"/>
      <c r="G230" s="174"/>
      <c r="H230" s="175"/>
      <c r="I230" s="172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3222.6899999999987</v>
      </c>
      <c r="F231" s="173"/>
      <c r="G231" s="174"/>
      <c r="H231" s="175"/>
      <c r="I231" s="172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4"/>
        <v>3222.6899999999987</v>
      </c>
      <c r="F232" s="173"/>
      <c r="G232" s="174"/>
      <c r="H232" s="175"/>
      <c r="I232" s="172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3222.6899999999987</v>
      </c>
      <c r="F233" s="173"/>
      <c r="G233" s="174"/>
      <c r="H233" s="175"/>
      <c r="I233" s="172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4"/>
        <v>3222.6899999999987</v>
      </c>
      <c r="F234" s="173"/>
      <c r="G234" s="174"/>
      <c r="H234" s="175"/>
      <c r="I234" s="172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3222.6899999999987</v>
      </c>
      <c r="F235" s="173"/>
      <c r="G235" s="174"/>
      <c r="H235" s="175"/>
      <c r="I235" s="172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4"/>
        <v>3222.6899999999987</v>
      </c>
      <c r="F236" s="173"/>
      <c r="G236" s="174"/>
      <c r="H236" s="175"/>
      <c r="I236" s="172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3222.6899999999987</v>
      </c>
      <c r="F237" s="173"/>
      <c r="G237" s="174"/>
      <c r="H237" s="175"/>
      <c r="I237" s="172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4"/>
        <v>3222.6899999999987</v>
      </c>
      <c r="F238" s="173"/>
      <c r="G238" s="174"/>
      <c r="H238" s="175"/>
      <c r="I238" s="172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3222.6899999999987</v>
      </c>
      <c r="F239" s="173"/>
      <c r="G239" s="174"/>
      <c r="H239" s="175"/>
      <c r="I239" s="172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4"/>
        <v>3222.6899999999987</v>
      </c>
      <c r="F240" s="173"/>
      <c r="G240" s="174"/>
      <c r="H240" s="175"/>
      <c r="I240" s="172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3222.6899999999987</v>
      </c>
      <c r="F241" s="173"/>
      <c r="G241" s="174"/>
      <c r="H241" s="175"/>
      <c r="I241" s="172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4"/>
        <v>3222.6899999999987</v>
      </c>
      <c r="F242" s="173"/>
      <c r="G242" s="174"/>
      <c r="H242" s="175"/>
      <c r="I242" s="172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3222.6899999999987</v>
      </c>
      <c r="F243" s="173"/>
      <c r="G243" s="174"/>
      <c r="H243" s="175"/>
      <c r="I243" s="172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4"/>
        <v>3222.6899999999987</v>
      </c>
      <c r="F244" s="173"/>
      <c r="G244" s="174"/>
      <c r="H244" s="175"/>
      <c r="I244" s="172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3222.6899999999987</v>
      </c>
      <c r="F245" s="173"/>
      <c r="G245" s="174"/>
      <c r="H245" s="175"/>
      <c r="I245" s="172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4"/>
        <v>3222.6899999999987</v>
      </c>
      <c r="F246" s="173"/>
      <c r="G246" s="174"/>
      <c r="H246" s="175"/>
      <c r="I246" s="172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3222.6899999999987</v>
      </c>
      <c r="F247" s="173"/>
      <c r="G247" s="174"/>
      <c r="H247" s="175"/>
      <c r="I247" s="176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4"/>
        <v>3222.6899999999987</v>
      </c>
      <c r="F248" s="173"/>
      <c r="G248" s="174"/>
      <c r="H248" s="175"/>
      <c r="I248" s="172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3222.6899999999987</v>
      </c>
      <c r="F249" s="173"/>
      <c r="G249" s="174"/>
      <c r="H249" s="175"/>
      <c r="I249" s="172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4"/>
        <v>3222.6899999999987</v>
      </c>
      <c r="F250" s="173"/>
      <c r="G250" s="174"/>
      <c r="H250" s="175"/>
      <c r="I250" s="172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3222.6899999999987</v>
      </c>
      <c r="F251" s="173"/>
      <c r="G251" s="174"/>
      <c r="H251" s="175"/>
      <c r="I251" s="172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4"/>
        <v>3222.6899999999987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3222.6899999999987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4"/>
        <v>3222.6899999999987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3222.6899999999987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4"/>
        <v>3222.6899999999987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3222.6899999999987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4"/>
        <v>3222.6899999999987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3222.6899999999987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4"/>
        <v>3222.6899999999987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3222.6899999999987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4"/>
        <v>3222.6899999999987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3222.6899999999987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327" si="5">E263-C264+D264</f>
        <v>3222.6899999999987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3222.6899999999987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5"/>
        <v>3222.6899999999987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3222.6899999999987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5"/>
        <v>3222.6899999999987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5"/>
        <v>3222.6899999999987</v>
      </c>
      <c r="F269" s="114"/>
      <c r="G269" s="115"/>
      <c r="H269" s="116"/>
      <c r="I269" s="103"/>
      <c r="J269" s="163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5"/>
        <v>3222.6899999999987</v>
      </c>
      <c r="F270" s="114"/>
      <c r="G270" s="115"/>
      <c r="H270" s="116"/>
      <c r="I270" s="103"/>
      <c r="J270" s="163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5"/>
        <v>3222.6899999999987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5"/>
        <v>3222.6899999999987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5"/>
        <v>3222.6899999999987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5"/>
        <v>3222.6899999999987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5"/>
        <v>3222.6899999999987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5"/>
        <v>3222.6899999999987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5"/>
        <v>3222.6899999999987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5"/>
        <v>3222.6899999999987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5"/>
        <v>3222.6899999999987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5"/>
        <v>3222.6899999999987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5"/>
        <v>3222.6899999999987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5"/>
        <v>3222.6899999999987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5"/>
        <v>3222.6899999999987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5"/>
        <v>3222.6899999999987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5"/>
        <v>3222.6899999999987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5"/>
        <v>3222.6899999999987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5"/>
        <v>3222.6899999999987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5"/>
        <v>3222.6899999999987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5"/>
        <v>3222.6899999999987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5"/>
        <v>3222.6899999999987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si="5"/>
        <v>3222.6899999999987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5"/>
        <v>3222.6899999999987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5"/>
        <v>3222.6899999999987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5"/>
        <v>3222.6899999999987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5"/>
        <v>3222.6899999999987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5"/>
        <v>3222.6899999999987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5"/>
        <v>3222.6899999999987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5"/>
        <v>3222.6899999999987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5"/>
        <v>3222.6899999999987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5"/>
        <v>3222.6899999999987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5"/>
        <v>3222.6899999999987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5"/>
        <v>3222.6899999999987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5"/>
        <v>3222.6899999999987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5"/>
        <v>3222.6899999999987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5"/>
        <v>3222.6899999999987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5"/>
        <v>3222.6899999999987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5"/>
        <v>3222.6899999999987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5"/>
        <v>3222.6899999999987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5"/>
        <v>3222.6899999999987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5"/>
        <v>3222.6899999999987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5"/>
        <v>3222.6899999999987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5"/>
        <v>3222.6899999999987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si="5"/>
        <v>3222.6899999999987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5"/>
        <v>3222.6899999999987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5"/>
        <v>3222.6899999999987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5"/>
        <v>3222.6899999999987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5"/>
        <v>3222.6899999999987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5"/>
        <v>3222.6899999999987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5"/>
        <v>3222.6899999999987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5"/>
        <v>3222.6899999999987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5"/>
        <v>3222.6899999999987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5"/>
        <v>3222.6899999999987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5"/>
        <v>3222.6899999999987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5"/>
        <v>3222.6899999999987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5"/>
        <v>3222.6899999999987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5"/>
        <v>3222.6899999999987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5"/>
        <v>3222.6899999999987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ref="E328:E391" si="6">E327-C328+D328</f>
        <v>3222.6899999999987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6"/>
        <v>3222.6899999999987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6"/>
        <v>3222.6899999999987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6"/>
        <v>3222.6899999999987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6"/>
        <v>3222.6899999999987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6"/>
        <v>3222.6899999999987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6"/>
        <v>3222.6899999999987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6"/>
        <v>3222.6899999999987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6"/>
        <v>3222.6899999999987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6"/>
        <v>3222.6899999999987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6"/>
        <v>3222.6899999999987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6"/>
        <v>3222.6899999999987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6"/>
        <v>3222.6899999999987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6"/>
        <v>3222.6899999999987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6"/>
        <v>3222.6899999999987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6"/>
        <v>3222.6899999999987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6"/>
        <v>3222.6899999999987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6"/>
        <v>3222.6899999999987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6"/>
        <v>3222.6899999999987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6"/>
        <v>3222.6899999999987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6"/>
        <v>3222.6899999999987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6"/>
        <v>3222.6899999999987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6"/>
        <v>3222.6899999999987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6"/>
        <v>3222.6899999999987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6"/>
        <v>3222.6899999999987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6"/>
        <v>3222.6899999999987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6"/>
        <v>3222.6899999999987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6"/>
        <v>3222.6899999999987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6"/>
        <v>3222.6899999999987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6"/>
        <v>3222.6899999999987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6"/>
        <v>3222.6899999999987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6"/>
        <v>3222.6899999999987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6"/>
        <v>3222.6899999999987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6"/>
        <v>3222.6899999999987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6"/>
        <v>3222.6899999999987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6"/>
        <v>3222.6899999999987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6"/>
        <v>3222.6899999999987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6"/>
        <v>3222.6899999999987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6"/>
        <v>3222.6899999999987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6"/>
        <v>3222.6899999999987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6"/>
        <v>3222.6899999999987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6"/>
        <v>3222.6899999999987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6"/>
        <v>3222.6899999999987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6"/>
        <v>3222.6899999999987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6"/>
        <v>3222.6899999999987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6"/>
        <v>3222.6899999999987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si="6"/>
        <v>3222.6899999999987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6"/>
        <v>3222.6899999999987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6"/>
        <v>3222.6899999999987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6"/>
        <v>3222.6899999999987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6"/>
        <v>3222.6899999999987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6"/>
        <v>3222.6899999999987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6"/>
        <v>3222.6899999999987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6"/>
        <v>3222.6899999999987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6"/>
        <v>3222.6899999999987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6"/>
        <v>3222.6899999999987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6"/>
        <v>3222.6899999999987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6"/>
        <v>3222.6899999999987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6"/>
        <v>3222.6899999999987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6"/>
        <v>3222.6899999999987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6"/>
        <v>3222.6899999999987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6"/>
        <v>3222.6899999999987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6"/>
        <v>3222.6899999999987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6"/>
        <v>3222.6899999999987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ref="E392:E455" si="7">E391-C392+D392</f>
        <v>3222.6899999999987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7"/>
        <v>3222.6899999999987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7"/>
        <v>3222.6899999999987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7"/>
        <v>3222.6899999999987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7"/>
        <v>3222.6899999999987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7"/>
        <v>3222.6899999999987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7"/>
        <v>3222.6899999999987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7"/>
        <v>3222.6899999999987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7"/>
        <v>3222.6899999999987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7"/>
        <v>3222.6899999999987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7"/>
        <v>3222.6899999999987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7"/>
        <v>3222.6899999999987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7"/>
        <v>3222.6899999999987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7"/>
        <v>3222.6899999999987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7"/>
        <v>3222.6899999999987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7"/>
        <v>3222.6899999999987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7"/>
        <v>3222.6899999999987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7"/>
        <v>3222.6899999999987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7"/>
        <v>3222.6899999999987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7"/>
        <v>3222.6899999999987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7"/>
        <v>3222.6899999999987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7"/>
        <v>3222.6899999999987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7"/>
        <v>3222.6899999999987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7"/>
        <v>3222.6899999999987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7"/>
        <v>3222.6899999999987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7"/>
        <v>3222.6899999999987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7"/>
        <v>3222.6899999999987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7"/>
        <v>3222.6899999999987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7"/>
        <v>3222.6899999999987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7"/>
        <v>3222.6899999999987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7"/>
        <v>3222.6899999999987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7"/>
        <v>3222.6899999999987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7"/>
        <v>3222.6899999999987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7"/>
        <v>3222.6899999999987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7"/>
        <v>3222.6899999999987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7"/>
        <v>3222.6899999999987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7"/>
        <v>3222.6899999999987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7"/>
        <v>3222.6899999999987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7"/>
        <v>3222.6899999999987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7"/>
        <v>3222.6899999999987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7"/>
        <v>3222.6899999999987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7"/>
        <v>3222.6899999999987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7"/>
        <v>3222.6899999999987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7"/>
        <v>3222.6899999999987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7"/>
        <v>3222.6899999999987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7"/>
        <v>3222.6899999999987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si="7"/>
        <v>3222.6899999999987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7"/>
        <v>3222.6899999999987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7"/>
        <v>3222.6899999999987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7"/>
        <v>3222.6899999999987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7"/>
        <v>3222.6899999999987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7"/>
        <v>3222.6899999999987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7"/>
        <v>3222.6899999999987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7"/>
        <v>3222.6899999999987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7"/>
        <v>3222.6899999999987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7"/>
        <v>3222.6899999999987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7"/>
        <v>3222.6899999999987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7"/>
        <v>3222.6899999999987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7"/>
        <v>3222.6899999999987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7"/>
        <v>3222.6899999999987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7"/>
        <v>3222.6899999999987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7"/>
        <v>3222.6899999999987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7"/>
        <v>3222.6899999999987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7"/>
        <v>3222.6899999999987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ref="E456:E519" si="8">E455-C456+D456</f>
        <v>3222.6899999999987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3222.6899999999987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8"/>
        <v>3222.6899999999987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3222.6899999999987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8"/>
        <v>3222.6899999999987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3222.6899999999987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8"/>
        <v>3222.6899999999987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3222.6899999999987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8"/>
        <v>3222.6899999999987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3222.6899999999987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8"/>
        <v>3222.6899999999987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3222.6899999999987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8"/>
        <v>3222.6899999999987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3222.6899999999987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8"/>
        <v>3222.6899999999987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3222.6899999999987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8"/>
        <v>3222.6899999999987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3222.6899999999987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8"/>
        <v>3222.6899999999987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3222.6899999999987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8"/>
        <v>3222.6899999999987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3222.6899999999987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8"/>
        <v>3222.6899999999987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3222.6899999999987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8"/>
        <v>3222.6899999999987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3222.6899999999987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8"/>
        <v>3222.6899999999987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3222.6899999999987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8"/>
        <v>3222.6899999999987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3222.6899999999987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8"/>
        <v>3222.6899999999987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3222.6899999999987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8"/>
        <v>3222.6899999999987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3222.6899999999987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8"/>
        <v>3222.6899999999987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3222.6899999999987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8"/>
        <v>3222.6899999999987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3222.6899999999987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3222.6899999999987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3222.6899999999987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3222.6899999999987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3222.6899999999987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3222.6899999999987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3222.6899999999987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3222.6899999999987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3222.6899999999987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8"/>
        <v>3222.6899999999987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8"/>
        <v>3222.6899999999987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8"/>
        <v>3222.6899999999987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8"/>
        <v>3222.6899999999987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8"/>
        <v>3222.6899999999987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8"/>
        <v>3222.6899999999987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8"/>
        <v>3222.6899999999987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8"/>
        <v>3222.6899999999987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8"/>
        <v>3222.6899999999987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8"/>
        <v>3222.6899999999987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8"/>
        <v>3222.6899999999987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8"/>
        <v>3222.6899999999987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8"/>
        <v>3222.6899999999987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8"/>
        <v>3222.6899999999987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8"/>
        <v>3222.6899999999987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8"/>
        <v>3222.6899999999987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8"/>
        <v>3222.6899999999987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8"/>
        <v>3222.6899999999987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ref="E520:E580" si="9">E519-C520+D520</f>
        <v>3222.6899999999987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3222.6899999999987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3222.6899999999987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3222.6899999999987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3222.6899999999987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3222.6899999999987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3222.6899999999987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3222.6899999999987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3222.6899999999987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3222.6899999999987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3222.6899999999987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3222.6899999999987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3222.6899999999987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3222.6899999999987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9"/>
        <v>3222.6899999999987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9"/>
        <v>3222.6899999999987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9"/>
        <v>3222.6899999999987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9"/>
        <v>3222.6899999999987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9"/>
        <v>3222.6899999999987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9"/>
        <v>3222.6899999999987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3222.6899999999987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3222.6899999999987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3222.6899999999987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3222.6899999999987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3222.6899999999987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3222.6899999999987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3222.6899999999987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3222.6899999999987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3222.6899999999987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3222.6899999999987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3222.6899999999987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3222.6899999999987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3222.6899999999987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3222.6899999999987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9"/>
        <v>3222.6899999999987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9"/>
        <v>3222.6899999999987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9"/>
        <v>3222.6899999999987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9"/>
        <v>3222.6899999999987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9"/>
        <v>3222.6899999999987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9"/>
        <v>3222.6899999999987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9"/>
        <v>3222.6899999999987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9"/>
        <v>3222.6899999999987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9"/>
        <v>3222.6899999999987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9"/>
        <v>3222.6899999999987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9"/>
        <v>3222.6899999999987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9"/>
        <v>3222.6899999999987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9"/>
        <v>3222.6899999999987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9"/>
        <v>3222.6899999999987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9"/>
        <v>3222.6899999999987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9"/>
        <v>3222.6899999999987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9"/>
        <v>3222.6899999999987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9"/>
        <v>3222.6899999999987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9"/>
        <v>3222.6899999999987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9"/>
        <v>3222.6899999999987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9"/>
        <v>3222.6899999999987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9"/>
        <v>3222.6899999999987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9"/>
        <v>3222.6899999999987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9"/>
        <v>3222.6899999999987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9"/>
        <v>3222.6899999999987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9"/>
        <v>3222.6899999999987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9"/>
        <v>3222.6899999999987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3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3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3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3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3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3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3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3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3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3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3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3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3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3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3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3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3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3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3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3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3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3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3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3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3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3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3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60"/>
  <mergeCells count="3">
    <mergeCell ref="A1:I1"/>
    <mergeCell ref="A2:I2"/>
    <mergeCell ref="A3:I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55" t="s">
        <v>24</v>
      </c>
      <c r="H1" s="255"/>
      <c r="I1" s="255"/>
      <c r="J1" s="256" t="s">
        <v>23</v>
      </c>
      <c r="K1" s="256"/>
      <c r="L1" s="256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62" customFormat="1" x14ac:dyDescent="0.2">
      <c r="A10" s="155" t="e">
        <f>#REF!</f>
        <v>#REF!</v>
      </c>
      <c r="B10" s="156"/>
      <c r="C10" s="27" t="e">
        <f>#REF!</f>
        <v>#REF!</v>
      </c>
      <c r="D10" s="157"/>
      <c r="E10" s="28" t="e">
        <f>#REF!</f>
        <v>#REF!</v>
      </c>
      <c r="F10" s="28" t="e">
        <f>#REF!</f>
        <v>#REF!</v>
      </c>
      <c r="G10" s="158" t="e">
        <f t="shared" si="2"/>
        <v>#REF!</v>
      </c>
      <c r="H10" s="159" t="e">
        <f t="shared" si="3"/>
        <v>#REF!</v>
      </c>
      <c r="I10" s="29" t="e">
        <f>#REF!</f>
        <v>#REF!</v>
      </c>
      <c r="J10" s="159" t="e">
        <f t="shared" ref="J10:J34" si="5">L10/1.16</f>
        <v>#REF!</v>
      </c>
      <c r="K10" s="159" t="e">
        <f t="shared" ref="K10:K34" si="6">J10*0.16</f>
        <v>#REF!</v>
      </c>
      <c r="L10" s="30" t="e">
        <f>#REF!</f>
        <v>#REF!</v>
      </c>
      <c r="M10" s="160" t="e">
        <f t="shared" si="4"/>
        <v>#REF!</v>
      </c>
      <c r="N10" s="158"/>
      <c r="O10" s="161"/>
    </row>
    <row r="11" spans="1:15" s="162" customFormat="1" x14ac:dyDescent="0.2">
      <c r="A11" s="155" t="e">
        <f>#REF!</f>
        <v>#REF!</v>
      </c>
      <c r="B11" s="156"/>
      <c r="C11" s="27" t="e">
        <f>#REF!</f>
        <v>#REF!</v>
      </c>
      <c r="D11" s="157"/>
      <c r="E11" s="28" t="e">
        <f>#REF!</f>
        <v>#REF!</v>
      </c>
      <c r="F11" s="28" t="e">
        <f>#REF!</f>
        <v>#REF!</v>
      </c>
      <c r="G11" s="158" t="e">
        <f t="shared" si="2"/>
        <v>#REF!</v>
      </c>
      <c r="H11" s="159" t="e">
        <f t="shared" si="3"/>
        <v>#REF!</v>
      </c>
      <c r="I11" s="29" t="e">
        <f>#REF!</f>
        <v>#REF!</v>
      </c>
      <c r="J11" s="159" t="e">
        <f t="shared" si="5"/>
        <v>#REF!</v>
      </c>
      <c r="K11" s="159" t="e">
        <f t="shared" si="6"/>
        <v>#REF!</v>
      </c>
      <c r="L11" s="30" t="e">
        <f>#REF!</f>
        <v>#REF!</v>
      </c>
      <c r="M11" s="160" t="e">
        <f t="shared" si="4"/>
        <v>#REF!</v>
      </c>
      <c r="N11" s="158"/>
      <c r="O11" s="161"/>
    </row>
    <row r="12" spans="1:15" s="162" customFormat="1" x14ac:dyDescent="0.2">
      <c r="A12" s="155" t="e">
        <f>#REF!</f>
        <v>#REF!</v>
      </c>
      <c r="B12" s="156"/>
      <c r="C12" s="27" t="e">
        <f>#REF!</f>
        <v>#REF!</v>
      </c>
      <c r="D12" s="157"/>
      <c r="E12" s="28" t="e">
        <f>#REF!</f>
        <v>#REF!</v>
      </c>
      <c r="F12" s="28" t="e">
        <f>#REF!</f>
        <v>#REF!</v>
      </c>
      <c r="G12" s="158" t="e">
        <f t="shared" si="2"/>
        <v>#REF!</v>
      </c>
      <c r="H12" s="159" t="e">
        <f t="shared" si="3"/>
        <v>#REF!</v>
      </c>
      <c r="I12" s="29" t="e">
        <f>#REF!</f>
        <v>#REF!</v>
      </c>
      <c r="J12" s="159" t="e">
        <f t="shared" si="5"/>
        <v>#REF!</v>
      </c>
      <c r="K12" s="159" t="e">
        <f t="shared" si="6"/>
        <v>#REF!</v>
      </c>
      <c r="L12" s="30" t="e">
        <f>#REF!</f>
        <v>#REF!</v>
      </c>
      <c r="M12" s="160" t="e">
        <f t="shared" si="4"/>
        <v>#REF!</v>
      </c>
      <c r="N12" s="158"/>
      <c r="O12" s="161"/>
    </row>
    <row r="13" spans="1:15" s="162" customFormat="1" x14ac:dyDescent="0.2">
      <c r="A13" s="155" t="e">
        <f>#REF!</f>
        <v>#REF!</v>
      </c>
      <c r="B13" s="156"/>
      <c r="C13" s="27" t="e">
        <f>#REF!</f>
        <v>#REF!</v>
      </c>
      <c r="D13" s="157"/>
      <c r="E13" s="28" t="e">
        <f>#REF!</f>
        <v>#REF!</v>
      </c>
      <c r="F13" s="28" t="e">
        <f>#REF!</f>
        <v>#REF!</v>
      </c>
      <c r="G13" s="158" t="e">
        <f t="shared" si="2"/>
        <v>#REF!</v>
      </c>
      <c r="H13" s="159" t="e">
        <f t="shared" si="3"/>
        <v>#REF!</v>
      </c>
      <c r="I13" s="29" t="e">
        <f>#REF!</f>
        <v>#REF!</v>
      </c>
      <c r="J13" s="159" t="e">
        <f t="shared" si="5"/>
        <v>#REF!</v>
      </c>
      <c r="K13" s="159" t="e">
        <f t="shared" si="6"/>
        <v>#REF!</v>
      </c>
      <c r="L13" s="30" t="e">
        <f>#REF!</f>
        <v>#REF!</v>
      </c>
      <c r="M13" s="160" t="e">
        <f t="shared" si="4"/>
        <v>#REF!</v>
      </c>
      <c r="N13" s="158"/>
      <c r="O13" s="161"/>
    </row>
    <row r="14" spans="1:15" s="162" customFormat="1" x14ac:dyDescent="0.2">
      <c r="A14" s="155" t="e">
        <f>#REF!</f>
        <v>#REF!</v>
      </c>
      <c r="B14" s="156"/>
      <c r="C14" s="27" t="e">
        <f>#REF!</f>
        <v>#REF!</v>
      </c>
      <c r="D14" s="157"/>
      <c r="E14" s="28" t="e">
        <f>#REF!</f>
        <v>#REF!</v>
      </c>
      <c r="F14" s="28" t="e">
        <f>#REF!</f>
        <v>#REF!</v>
      </c>
      <c r="G14" s="158" t="e">
        <f t="shared" si="2"/>
        <v>#REF!</v>
      </c>
      <c r="H14" s="159" t="e">
        <f t="shared" si="3"/>
        <v>#REF!</v>
      </c>
      <c r="I14" s="29" t="e">
        <f>#REF!</f>
        <v>#REF!</v>
      </c>
      <c r="J14" s="159" t="e">
        <f t="shared" si="5"/>
        <v>#REF!</v>
      </c>
      <c r="K14" s="159" t="e">
        <f t="shared" si="6"/>
        <v>#REF!</v>
      </c>
      <c r="L14" s="30" t="e">
        <f>#REF!</f>
        <v>#REF!</v>
      </c>
      <c r="M14" s="160" t="e">
        <f t="shared" si="4"/>
        <v>#REF!</v>
      </c>
      <c r="N14" s="158"/>
      <c r="O14" s="161"/>
    </row>
    <row r="15" spans="1:15" s="162" customFormat="1" x14ac:dyDescent="0.2">
      <c r="A15" s="155" t="e">
        <f>#REF!</f>
        <v>#REF!</v>
      </c>
      <c r="B15" s="156"/>
      <c r="C15" s="27" t="e">
        <f>#REF!</f>
        <v>#REF!</v>
      </c>
      <c r="D15" s="157"/>
      <c r="E15" s="28" t="e">
        <f>#REF!</f>
        <v>#REF!</v>
      </c>
      <c r="F15" s="28" t="e">
        <f>#REF!</f>
        <v>#REF!</v>
      </c>
      <c r="G15" s="158" t="e">
        <f t="shared" si="2"/>
        <v>#REF!</v>
      </c>
      <c r="H15" s="159" t="e">
        <f t="shared" si="3"/>
        <v>#REF!</v>
      </c>
      <c r="I15" s="29" t="e">
        <f>#REF!</f>
        <v>#REF!</v>
      </c>
      <c r="J15" s="159" t="e">
        <f t="shared" si="5"/>
        <v>#REF!</v>
      </c>
      <c r="K15" s="159" t="e">
        <f t="shared" si="6"/>
        <v>#REF!</v>
      </c>
      <c r="L15" s="30" t="e">
        <f>#REF!</f>
        <v>#REF!</v>
      </c>
      <c r="M15" s="160" t="e">
        <f t="shared" si="4"/>
        <v>#REF!</v>
      </c>
      <c r="N15" s="158"/>
      <c r="O15" s="161"/>
    </row>
    <row r="16" spans="1:15" s="162" customFormat="1" x14ac:dyDescent="0.2">
      <c r="A16" s="155" t="e">
        <f>#REF!</f>
        <v>#REF!</v>
      </c>
      <c r="B16" s="156"/>
      <c r="C16" s="27" t="e">
        <f>#REF!</f>
        <v>#REF!</v>
      </c>
      <c r="D16" s="157"/>
      <c r="E16" s="28" t="e">
        <f>#REF!</f>
        <v>#REF!</v>
      </c>
      <c r="F16" s="28" t="e">
        <f>#REF!</f>
        <v>#REF!</v>
      </c>
      <c r="G16" s="158" t="e">
        <f t="shared" si="2"/>
        <v>#REF!</v>
      </c>
      <c r="H16" s="159" t="e">
        <f t="shared" si="3"/>
        <v>#REF!</v>
      </c>
      <c r="I16" s="29" t="e">
        <f>#REF!</f>
        <v>#REF!</v>
      </c>
      <c r="J16" s="159" t="e">
        <f t="shared" si="5"/>
        <v>#REF!</v>
      </c>
      <c r="K16" s="159" t="e">
        <f t="shared" si="6"/>
        <v>#REF!</v>
      </c>
      <c r="L16" s="30" t="e">
        <f>#REF!</f>
        <v>#REF!</v>
      </c>
      <c r="M16" s="160" t="e">
        <f t="shared" si="4"/>
        <v>#REF!</v>
      </c>
      <c r="N16" s="158"/>
      <c r="O16" s="161"/>
    </row>
    <row r="17" spans="1:15" s="162" customFormat="1" x14ac:dyDescent="0.2">
      <c r="A17" s="155" t="e">
        <f>#REF!</f>
        <v>#REF!</v>
      </c>
      <c r="B17" s="156"/>
      <c r="C17" s="27" t="e">
        <f>#REF!</f>
        <v>#REF!</v>
      </c>
      <c r="D17" s="157"/>
      <c r="E17" s="28" t="e">
        <f>#REF!</f>
        <v>#REF!</v>
      </c>
      <c r="F17" s="28" t="e">
        <f>#REF!</f>
        <v>#REF!</v>
      </c>
      <c r="G17" s="158" t="e">
        <f t="shared" si="2"/>
        <v>#REF!</v>
      </c>
      <c r="H17" s="159" t="e">
        <f t="shared" si="3"/>
        <v>#REF!</v>
      </c>
      <c r="I17" s="29" t="e">
        <f>#REF!</f>
        <v>#REF!</v>
      </c>
      <c r="J17" s="159" t="e">
        <f t="shared" si="5"/>
        <v>#REF!</v>
      </c>
      <c r="K17" s="159" t="e">
        <f t="shared" si="6"/>
        <v>#REF!</v>
      </c>
      <c r="L17" s="30" t="e">
        <f>#REF!</f>
        <v>#REF!</v>
      </c>
      <c r="M17" s="160" t="e">
        <f t="shared" si="4"/>
        <v>#REF!</v>
      </c>
      <c r="N17" s="158"/>
      <c r="O17" s="161"/>
    </row>
    <row r="18" spans="1:15" s="162" customFormat="1" x14ac:dyDescent="0.2">
      <c r="A18" s="155" t="e">
        <f>#REF!</f>
        <v>#REF!</v>
      </c>
      <c r="B18" s="156"/>
      <c r="C18" s="27" t="e">
        <f>#REF!</f>
        <v>#REF!</v>
      </c>
      <c r="D18" s="157"/>
      <c r="E18" s="28" t="e">
        <f>#REF!</f>
        <v>#REF!</v>
      </c>
      <c r="F18" s="28" t="e">
        <f>#REF!</f>
        <v>#REF!</v>
      </c>
      <c r="G18" s="158" t="e">
        <f t="shared" si="2"/>
        <v>#REF!</v>
      </c>
      <c r="H18" s="159" t="e">
        <f t="shared" si="3"/>
        <v>#REF!</v>
      </c>
      <c r="I18" s="29" t="e">
        <f>#REF!</f>
        <v>#REF!</v>
      </c>
      <c r="J18" s="159" t="e">
        <f t="shared" si="5"/>
        <v>#REF!</v>
      </c>
      <c r="K18" s="159" t="e">
        <f t="shared" si="6"/>
        <v>#REF!</v>
      </c>
      <c r="L18" s="30" t="e">
        <f>#REF!</f>
        <v>#REF!</v>
      </c>
      <c r="M18" s="160" t="e">
        <f t="shared" si="4"/>
        <v>#REF!</v>
      </c>
      <c r="N18" s="158"/>
      <c r="O18" s="161"/>
    </row>
    <row r="19" spans="1:15" s="162" customFormat="1" x14ac:dyDescent="0.2">
      <c r="A19" s="155" t="e">
        <f>#REF!</f>
        <v>#REF!</v>
      </c>
      <c r="B19" s="156"/>
      <c r="C19" s="27" t="e">
        <f>#REF!</f>
        <v>#REF!</v>
      </c>
      <c r="D19" s="157"/>
      <c r="E19" s="28" t="e">
        <f>#REF!</f>
        <v>#REF!</v>
      </c>
      <c r="F19" s="28" t="e">
        <f>#REF!</f>
        <v>#REF!</v>
      </c>
      <c r="G19" s="158" t="e">
        <f t="shared" si="2"/>
        <v>#REF!</v>
      </c>
      <c r="H19" s="159" t="e">
        <f t="shared" si="3"/>
        <v>#REF!</v>
      </c>
      <c r="I19" s="29" t="e">
        <f>#REF!</f>
        <v>#REF!</v>
      </c>
      <c r="J19" s="159" t="e">
        <f t="shared" si="5"/>
        <v>#REF!</v>
      </c>
      <c r="K19" s="159" t="e">
        <f t="shared" si="6"/>
        <v>#REF!</v>
      </c>
      <c r="L19" s="30" t="e">
        <f>#REF!</f>
        <v>#REF!</v>
      </c>
      <c r="M19" s="160" t="e">
        <f t="shared" si="4"/>
        <v>#REF!</v>
      </c>
      <c r="N19" s="158"/>
      <c r="O19" s="161"/>
    </row>
    <row r="20" spans="1:15" s="162" customFormat="1" x14ac:dyDescent="0.2">
      <c r="A20" s="155" t="e">
        <f>#REF!</f>
        <v>#REF!</v>
      </c>
      <c r="B20" s="156"/>
      <c r="C20" s="27" t="e">
        <f>#REF!</f>
        <v>#REF!</v>
      </c>
      <c r="D20" s="157"/>
      <c r="E20" s="28" t="e">
        <f>#REF!</f>
        <v>#REF!</v>
      </c>
      <c r="F20" s="28" t="e">
        <f>#REF!</f>
        <v>#REF!</v>
      </c>
      <c r="G20" s="158" t="e">
        <f t="shared" si="2"/>
        <v>#REF!</v>
      </c>
      <c r="H20" s="159" t="e">
        <f t="shared" si="3"/>
        <v>#REF!</v>
      </c>
      <c r="I20" s="29" t="e">
        <f>#REF!</f>
        <v>#REF!</v>
      </c>
      <c r="J20" s="159" t="e">
        <f t="shared" si="5"/>
        <v>#REF!</v>
      </c>
      <c r="K20" s="159" t="e">
        <f t="shared" si="6"/>
        <v>#REF!</v>
      </c>
      <c r="L20" s="30" t="e">
        <f>#REF!</f>
        <v>#REF!</v>
      </c>
      <c r="M20" s="160" t="e">
        <f t="shared" si="4"/>
        <v>#REF!</v>
      </c>
      <c r="N20" s="158"/>
      <c r="O20" s="161"/>
    </row>
    <row r="21" spans="1:15" s="162" customFormat="1" x14ac:dyDescent="0.2">
      <c r="A21" s="155" t="e">
        <f>#REF!</f>
        <v>#REF!</v>
      </c>
      <c r="B21" s="156"/>
      <c r="C21" s="27" t="e">
        <f>#REF!</f>
        <v>#REF!</v>
      </c>
      <c r="D21" s="157"/>
      <c r="E21" s="28" t="e">
        <f>#REF!</f>
        <v>#REF!</v>
      </c>
      <c r="F21" s="28" t="e">
        <f>#REF!</f>
        <v>#REF!</v>
      </c>
      <c r="G21" s="158" t="e">
        <f t="shared" si="2"/>
        <v>#REF!</v>
      </c>
      <c r="H21" s="159" t="e">
        <f t="shared" si="3"/>
        <v>#REF!</v>
      </c>
      <c r="I21" s="29" t="e">
        <f>#REF!</f>
        <v>#REF!</v>
      </c>
      <c r="J21" s="159" t="e">
        <f t="shared" si="5"/>
        <v>#REF!</v>
      </c>
      <c r="K21" s="159" t="e">
        <f t="shared" si="6"/>
        <v>#REF!</v>
      </c>
      <c r="L21" s="30" t="e">
        <f>#REF!</f>
        <v>#REF!</v>
      </c>
      <c r="M21" s="160" t="e">
        <f t="shared" si="4"/>
        <v>#REF!</v>
      </c>
      <c r="N21" s="158"/>
      <c r="O21" s="161"/>
    </row>
    <row r="22" spans="1:15" s="162" customFormat="1" x14ac:dyDescent="0.2">
      <c r="A22" s="155" t="e">
        <f>#REF!</f>
        <v>#REF!</v>
      </c>
      <c r="B22" s="156"/>
      <c r="C22" s="27" t="e">
        <f>#REF!</f>
        <v>#REF!</v>
      </c>
      <c r="D22" s="157"/>
      <c r="E22" s="28" t="e">
        <f>#REF!</f>
        <v>#REF!</v>
      </c>
      <c r="F22" s="28" t="e">
        <f>#REF!</f>
        <v>#REF!</v>
      </c>
      <c r="G22" s="158" t="e">
        <f t="shared" si="2"/>
        <v>#REF!</v>
      </c>
      <c r="H22" s="159" t="e">
        <f t="shared" si="3"/>
        <v>#REF!</v>
      </c>
      <c r="I22" s="29" t="e">
        <f>#REF!</f>
        <v>#REF!</v>
      </c>
      <c r="J22" s="159" t="e">
        <f t="shared" si="5"/>
        <v>#REF!</v>
      </c>
      <c r="K22" s="159" t="e">
        <f t="shared" si="6"/>
        <v>#REF!</v>
      </c>
      <c r="L22" s="30" t="e">
        <f>#REF!</f>
        <v>#REF!</v>
      </c>
      <c r="M22" s="160" t="e">
        <f t="shared" si="4"/>
        <v>#REF!</v>
      </c>
      <c r="N22" s="158"/>
      <c r="O22" s="161"/>
    </row>
    <row r="23" spans="1:15" s="162" customFormat="1" x14ac:dyDescent="0.2">
      <c r="A23" s="155" t="e">
        <f>#REF!</f>
        <v>#REF!</v>
      </c>
      <c r="B23" s="156"/>
      <c r="C23" s="27" t="e">
        <f>#REF!</f>
        <v>#REF!</v>
      </c>
      <c r="D23" s="157"/>
      <c r="E23" s="28" t="e">
        <f>#REF!</f>
        <v>#REF!</v>
      </c>
      <c r="F23" s="28" t="e">
        <f>#REF!</f>
        <v>#REF!</v>
      </c>
      <c r="G23" s="158" t="e">
        <f t="shared" si="2"/>
        <v>#REF!</v>
      </c>
      <c r="H23" s="159" t="e">
        <f t="shared" si="3"/>
        <v>#REF!</v>
      </c>
      <c r="I23" s="29" t="e">
        <f>#REF!</f>
        <v>#REF!</v>
      </c>
      <c r="J23" s="159" t="e">
        <f t="shared" si="5"/>
        <v>#REF!</v>
      </c>
      <c r="K23" s="159" t="e">
        <f t="shared" si="6"/>
        <v>#REF!</v>
      </c>
      <c r="L23" s="30" t="e">
        <f>#REF!</f>
        <v>#REF!</v>
      </c>
      <c r="M23" s="160" t="e">
        <f t="shared" si="4"/>
        <v>#REF!</v>
      </c>
      <c r="N23" s="158"/>
      <c r="O23" s="161"/>
    </row>
    <row r="24" spans="1:15" s="162" customFormat="1" x14ac:dyDescent="0.2">
      <c r="A24" s="155" t="e">
        <f>#REF!</f>
        <v>#REF!</v>
      </c>
      <c r="B24" s="156"/>
      <c r="C24" s="27" t="e">
        <f>#REF!</f>
        <v>#REF!</v>
      </c>
      <c r="D24" s="157"/>
      <c r="E24" s="28" t="e">
        <f>#REF!</f>
        <v>#REF!</v>
      </c>
      <c r="F24" s="28" t="e">
        <f>#REF!</f>
        <v>#REF!</v>
      </c>
      <c r="G24" s="158" t="e">
        <f t="shared" si="2"/>
        <v>#REF!</v>
      </c>
      <c r="H24" s="159" t="e">
        <f t="shared" si="3"/>
        <v>#REF!</v>
      </c>
      <c r="I24" s="29" t="e">
        <f>#REF!</f>
        <v>#REF!</v>
      </c>
      <c r="J24" s="159" t="e">
        <f t="shared" si="5"/>
        <v>#REF!</v>
      </c>
      <c r="K24" s="159" t="e">
        <f t="shared" si="6"/>
        <v>#REF!</v>
      </c>
      <c r="L24" s="30" t="e">
        <f>#REF!</f>
        <v>#REF!</v>
      </c>
      <c r="M24" s="160" t="e">
        <f t="shared" si="4"/>
        <v>#REF!</v>
      </c>
      <c r="N24" s="158"/>
      <c r="O24" s="161"/>
    </row>
    <row r="25" spans="1:15" s="162" customFormat="1" x14ac:dyDescent="0.2">
      <c r="A25" s="155" t="e">
        <f>#REF!</f>
        <v>#REF!</v>
      </c>
      <c r="B25" s="156"/>
      <c r="C25" s="27" t="e">
        <f>#REF!</f>
        <v>#REF!</v>
      </c>
      <c r="D25" s="157"/>
      <c r="E25" s="28" t="e">
        <f>#REF!</f>
        <v>#REF!</v>
      </c>
      <c r="F25" s="28" t="e">
        <f>#REF!</f>
        <v>#REF!</v>
      </c>
      <c r="G25" s="158" t="e">
        <f t="shared" si="2"/>
        <v>#REF!</v>
      </c>
      <c r="H25" s="159" t="e">
        <f t="shared" si="3"/>
        <v>#REF!</v>
      </c>
      <c r="I25" s="29" t="e">
        <f>#REF!</f>
        <v>#REF!</v>
      </c>
      <c r="J25" s="159" t="e">
        <f t="shared" si="5"/>
        <v>#REF!</v>
      </c>
      <c r="K25" s="159" t="e">
        <f t="shared" si="6"/>
        <v>#REF!</v>
      </c>
      <c r="L25" s="30" t="e">
        <f>#REF!</f>
        <v>#REF!</v>
      </c>
      <c r="M25" s="160" t="e">
        <f t="shared" si="4"/>
        <v>#REF!</v>
      </c>
      <c r="N25" s="158"/>
      <c r="O25" s="161"/>
    </row>
    <row r="26" spans="1:15" s="162" customFormat="1" x14ac:dyDescent="0.2">
      <c r="A26" s="155" t="e">
        <f>#REF!</f>
        <v>#REF!</v>
      </c>
      <c r="B26" s="156"/>
      <c r="C26" s="27" t="e">
        <f>#REF!</f>
        <v>#REF!</v>
      </c>
      <c r="D26" s="157"/>
      <c r="E26" s="28" t="e">
        <f>#REF!</f>
        <v>#REF!</v>
      </c>
      <c r="F26" s="28" t="e">
        <f>#REF!</f>
        <v>#REF!</v>
      </c>
      <c r="G26" s="158" t="e">
        <f t="shared" si="2"/>
        <v>#REF!</v>
      </c>
      <c r="H26" s="159" t="e">
        <f t="shared" si="3"/>
        <v>#REF!</v>
      </c>
      <c r="I26" s="29" t="e">
        <f>#REF!</f>
        <v>#REF!</v>
      </c>
      <c r="J26" s="159" t="e">
        <f t="shared" si="5"/>
        <v>#REF!</v>
      </c>
      <c r="K26" s="159" t="e">
        <f t="shared" si="6"/>
        <v>#REF!</v>
      </c>
      <c r="L26" s="30" t="e">
        <f>#REF!</f>
        <v>#REF!</v>
      </c>
      <c r="M26" s="160" t="e">
        <f t="shared" si="4"/>
        <v>#REF!</v>
      </c>
      <c r="N26" s="158"/>
      <c r="O26" s="161"/>
    </row>
    <row r="27" spans="1:15" s="162" customFormat="1" x14ac:dyDescent="0.2">
      <c r="A27" s="155" t="e">
        <f>#REF!</f>
        <v>#REF!</v>
      </c>
      <c r="B27" s="156"/>
      <c r="C27" s="27" t="e">
        <f>#REF!</f>
        <v>#REF!</v>
      </c>
      <c r="D27" s="157"/>
      <c r="E27" s="28" t="e">
        <f>#REF!</f>
        <v>#REF!</v>
      </c>
      <c r="F27" s="28" t="e">
        <f>#REF!</f>
        <v>#REF!</v>
      </c>
      <c r="G27" s="158" t="e">
        <f t="shared" si="2"/>
        <v>#REF!</v>
      </c>
      <c r="H27" s="159" t="e">
        <f t="shared" si="3"/>
        <v>#REF!</v>
      </c>
      <c r="I27" s="29" t="e">
        <f>#REF!</f>
        <v>#REF!</v>
      </c>
      <c r="J27" s="159" t="e">
        <f t="shared" si="5"/>
        <v>#REF!</v>
      </c>
      <c r="K27" s="159" t="e">
        <f t="shared" si="6"/>
        <v>#REF!</v>
      </c>
      <c r="L27" s="30" t="e">
        <f>#REF!</f>
        <v>#REF!</v>
      </c>
      <c r="M27" s="160" t="e">
        <f t="shared" si="4"/>
        <v>#REF!</v>
      </c>
      <c r="N27" s="158"/>
      <c r="O27" s="161"/>
    </row>
    <row r="28" spans="1:15" s="162" customFormat="1" x14ac:dyDescent="0.2">
      <c r="A28" s="155" t="e">
        <f>#REF!</f>
        <v>#REF!</v>
      </c>
      <c r="B28" s="156"/>
      <c r="C28" s="27" t="e">
        <f>#REF!</f>
        <v>#REF!</v>
      </c>
      <c r="D28" s="157"/>
      <c r="E28" s="28" t="e">
        <f>#REF!</f>
        <v>#REF!</v>
      </c>
      <c r="F28" s="28" t="e">
        <f>#REF!</f>
        <v>#REF!</v>
      </c>
      <c r="G28" s="158" t="e">
        <f t="shared" si="2"/>
        <v>#REF!</v>
      </c>
      <c r="H28" s="159" t="e">
        <f t="shared" si="3"/>
        <v>#REF!</v>
      </c>
      <c r="I28" s="29" t="e">
        <f>#REF!</f>
        <v>#REF!</v>
      </c>
      <c r="J28" s="159" t="e">
        <f t="shared" si="5"/>
        <v>#REF!</v>
      </c>
      <c r="K28" s="159" t="e">
        <f t="shared" si="6"/>
        <v>#REF!</v>
      </c>
      <c r="L28" s="30" t="e">
        <f>#REF!</f>
        <v>#REF!</v>
      </c>
      <c r="M28" s="160" t="e">
        <f t="shared" si="4"/>
        <v>#REF!</v>
      </c>
      <c r="N28" s="158"/>
      <c r="O28" s="161"/>
    </row>
    <row r="29" spans="1:15" s="162" customFormat="1" x14ac:dyDescent="0.2">
      <c r="A29" s="155" t="e">
        <f>#REF!</f>
        <v>#REF!</v>
      </c>
      <c r="B29" s="156"/>
      <c r="C29" s="27" t="e">
        <f>#REF!</f>
        <v>#REF!</v>
      </c>
      <c r="D29" s="157"/>
      <c r="E29" s="28" t="e">
        <f>#REF!</f>
        <v>#REF!</v>
      </c>
      <c r="F29" s="28" t="e">
        <f>#REF!</f>
        <v>#REF!</v>
      </c>
      <c r="G29" s="158" t="e">
        <f t="shared" si="2"/>
        <v>#REF!</v>
      </c>
      <c r="H29" s="159" t="e">
        <f t="shared" si="3"/>
        <v>#REF!</v>
      </c>
      <c r="I29" s="29" t="e">
        <f>#REF!</f>
        <v>#REF!</v>
      </c>
      <c r="J29" s="159" t="e">
        <f t="shared" si="5"/>
        <v>#REF!</v>
      </c>
      <c r="K29" s="159" t="e">
        <f t="shared" si="6"/>
        <v>#REF!</v>
      </c>
      <c r="L29" s="30" t="e">
        <f>#REF!</f>
        <v>#REF!</v>
      </c>
      <c r="M29" s="160" t="e">
        <f t="shared" si="4"/>
        <v>#REF!</v>
      </c>
      <c r="N29" s="158"/>
      <c r="O29" s="161"/>
    </row>
    <row r="30" spans="1:15" s="162" customFormat="1" x14ac:dyDescent="0.2">
      <c r="A30" s="155" t="e">
        <f>#REF!</f>
        <v>#REF!</v>
      </c>
      <c r="B30" s="156"/>
      <c r="C30" s="27" t="e">
        <f>#REF!</f>
        <v>#REF!</v>
      </c>
      <c r="D30" s="157"/>
      <c r="E30" s="28" t="e">
        <f>#REF!</f>
        <v>#REF!</v>
      </c>
      <c r="F30" s="28" t="e">
        <f>#REF!</f>
        <v>#REF!</v>
      </c>
      <c r="G30" s="158" t="e">
        <f t="shared" si="2"/>
        <v>#REF!</v>
      </c>
      <c r="H30" s="159" t="e">
        <f t="shared" si="3"/>
        <v>#REF!</v>
      </c>
      <c r="I30" s="29" t="e">
        <f>#REF!</f>
        <v>#REF!</v>
      </c>
      <c r="J30" s="159" t="e">
        <f t="shared" si="5"/>
        <v>#REF!</v>
      </c>
      <c r="K30" s="159" t="e">
        <f t="shared" si="6"/>
        <v>#REF!</v>
      </c>
      <c r="L30" s="30" t="e">
        <f>#REF!</f>
        <v>#REF!</v>
      </c>
      <c r="M30" s="160" t="e">
        <f t="shared" si="4"/>
        <v>#REF!</v>
      </c>
      <c r="N30" s="158"/>
      <c r="O30" s="161"/>
    </row>
    <row r="31" spans="1:15" s="162" customFormat="1" x14ac:dyDescent="0.2">
      <c r="A31" s="155" t="e">
        <f>#REF!</f>
        <v>#REF!</v>
      </c>
      <c r="B31" s="156"/>
      <c r="C31" s="27" t="e">
        <f>#REF!</f>
        <v>#REF!</v>
      </c>
      <c r="D31" s="157"/>
      <c r="E31" s="28" t="e">
        <f>#REF!</f>
        <v>#REF!</v>
      </c>
      <c r="F31" s="28" t="e">
        <f>#REF!</f>
        <v>#REF!</v>
      </c>
      <c r="G31" s="158" t="e">
        <f t="shared" si="2"/>
        <v>#REF!</v>
      </c>
      <c r="H31" s="159" t="e">
        <f t="shared" si="3"/>
        <v>#REF!</v>
      </c>
      <c r="I31" s="29" t="e">
        <f>#REF!</f>
        <v>#REF!</v>
      </c>
      <c r="J31" s="159" t="e">
        <f t="shared" si="5"/>
        <v>#REF!</v>
      </c>
      <c r="K31" s="159" t="e">
        <f t="shared" si="6"/>
        <v>#REF!</v>
      </c>
      <c r="L31" s="30" t="e">
        <f>#REF!</f>
        <v>#REF!</v>
      </c>
      <c r="M31" s="160" t="e">
        <f t="shared" si="4"/>
        <v>#REF!</v>
      </c>
      <c r="N31" s="158"/>
      <c r="O31" s="161"/>
    </row>
    <row r="32" spans="1:15" s="162" customFormat="1" x14ac:dyDescent="0.2">
      <c r="A32" s="155" t="e">
        <f>#REF!</f>
        <v>#REF!</v>
      </c>
      <c r="B32" s="156"/>
      <c r="C32" s="27" t="e">
        <f>#REF!</f>
        <v>#REF!</v>
      </c>
      <c r="D32" s="157"/>
      <c r="E32" s="28" t="e">
        <f>#REF!</f>
        <v>#REF!</v>
      </c>
      <c r="F32" s="28" t="e">
        <f>#REF!</f>
        <v>#REF!</v>
      </c>
      <c r="G32" s="158" t="e">
        <f t="shared" si="2"/>
        <v>#REF!</v>
      </c>
      <c r="H32" s="159" t="e">
        <f t="shared" si="3"/>
        <v>#REF!</v>
      </c>
      <c r="I32" s="29" t="e">
        <f>#REF!</f>
        <v>#REF!</v>
      </c>
      <c r="J32" s="159" t="e">
        <f t="shared" si="5"/>
        <v>#REF!</v>
      </c>
      <c r="K32" s="159" t="e">
        <f t="shared" si="6"/>
        <v>#REF!</v>
      </c>
      <c r="L32" s="30" t="e">
        <f>#REF!</f>
        <v>#REF!</v>
      </c>
      <c r="M32" s="160" t="e">
        <f t="shared" si="4"/>
        <v>#REF!</v>
      </c>
      <c r="N32" s="158"/>
      <c r="O32" s="161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60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60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60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60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60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60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60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60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60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60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60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60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60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60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60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60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60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60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60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60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60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60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60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60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60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60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60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60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60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60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60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60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60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60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60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60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60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60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60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60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60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60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60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60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60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60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60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60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60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60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60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60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60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60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60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60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60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60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60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60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60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60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60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60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60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60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60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60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60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60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60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60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60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60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60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60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60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60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60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60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60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60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60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60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60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60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60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60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60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60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60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60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60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60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60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60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60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60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60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60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60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60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60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60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60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60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60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60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60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60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60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60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60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60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60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60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60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60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60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60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60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60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60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60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60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60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60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60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60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60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60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60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60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60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60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60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60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60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60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60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60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60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60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60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60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60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60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60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60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60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60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60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60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60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60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60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60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60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60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60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60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60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60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60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60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60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60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60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60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60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60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60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60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60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60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60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60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60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35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35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2023-04-24T22:01:11Z</dcterms:modified>
</cp:coreProperties>
</file>