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BANCOMER!$J$4:$J$57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9" l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" i="3" l="1"/>
  <c r="E6" i="3" s="1"/>
  <c r="E7" i="3" s="1"/>
  <c r="E8" i="3" s="1"/>
  <c r="E9" i="3" s="1"/>
  <c r="E10" i="3" s="1"/>
  <c r="E11" i="3" s="1"/>
  <c r="E12" i="3" s="1"/>
  <c r="E13" i="3" l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8" i="3" l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<sst xmlns="http://schemas.openxmlformats.org/spreadsheetml/2006/main" count="577" uniqueCount="379">
  <si>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</si>
  <si>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</si>
  <si>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</si>
  <si>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</si>
  <si>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</si>
  <si>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</si>
  <si>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</si>
  <si>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</si>
  <si>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</si>
  <si>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</si>
  <si>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</si>
  <si>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</si>
  <si>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</si>
  <si>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</si>
  <si>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</si>
  <si>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</si>
  <si>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</si>
  <si>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</si>
  <si>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</si>
  <si>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</si>
  <si>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</si>
  <si>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</si>
  <si>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</si>
  <si>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</si>
  <si>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</si>
  <si>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</si>
  <si>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</si>
  <si>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</si>
  <si>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</si>
  <si>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</si>
  <si>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</si>
  <si>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</si>
  <si>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</si>
  <si>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</si>
  <si>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</si>
  <si>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</si>
  <si>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</si>
  <si>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</si>
  <si>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</si>
  <si>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</si>
  <si>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ZONE COMPRA S DE R L DE C V  Concepto del Pago: AUTOZONE DE MEXICO S DE RL DE CV</t>
  </si>
  <si>
    <t>GM FINANCIAL DE MEXICO SA DE CV  Retiro por domiciliacion</t>
  </si>
  <si>
    <t>Compra - Disposicion por POS en SERV AGUA DRENA MTY</t>
  </si>
  <si>
    <t>FLORES SAN VICENTE KARINA  Concepto del Pago: PAGO</t>
  </si>
  <si>
    <t>CONSTRUCTORA INVERME X SA DE CV  Concepto del Pago: TRASPASO A CUENTA DE INVERMEX BAJIO</t>
  </si>
  <si>
    <t>SERV GASOLINEROS DE MEXICO SA  Concepto del Pago: 59114</t>
  </si>
  <si>
    <t>VALVULAS DE CALIDAD DE MONTERREY SA DE C  Concepto del Pago: PAGO FACTURAS VACAMSA</t>
  </si>
  <si>
    <t>KANDELIUM MEXICO S D E RL D   TEF Recibido Pago Facturas</t>
  </si>
  <si>
    <t>Compra - Disposicion por POS en CASA HECTOR PALACIOS</t>
  </si>
  <si>
    <t>AB TRANSF SPEI</t>
  </si>
  <si>
    <t>DEP EFECT ATM</t>
  </si>
  <si>
    <t>CONSTRUCTORA INVERMEX 002580427000320056</t>
  </si>
  <si>
    <t>PAGO TRAN SPEI</t>
  </si>
  <si>
    <t>DEP CHEQ N CGO</t>
  </si>
  <si>
    <t>Compra - Disposicion por POS en ARMANDO LOZANO PAULIN</t>
  </si>
  <si>
    <t>PRODUCTORA DE PAPEL SA CV  Concepto del Pago: PAGO GREENPAPER</t>
  </si>
  <si>
    <t>DEP S B COBRO</t>
  </si>
  <si>
    <t>ZAMUDIO CELIS ALBERTO   Concepto del Pago: PRESTAMO GENERAL</t>
  </si>
  <si>
    <t>AGOSTO</t>
  </si>
  <si>
    <t>AGOSTO 22</t>
  </si>
  <si>
    <t> INNOVAMED S DE RL DE CV   Concepto del Pago: EXAMANES MEDICIOS CONST INVERMEX</t>
  </si>
  <si>
    <t>CONSTRUCTORA INVERMEX SA DE CV  Entrega de Recursos de la cuenta 14350722</t>
  </si>
  <si>
    <t>NACIONAL DE ALIMENTOS Y HELADOS SA DE CV  Concepto del Pago: ARCA CONTINENTAL</t>
  </si>
  <si>
    <t>GARZA GUZMAN HECTOR   Concepto del Pago: ANTICIPO A FACT 166</t>
  </si>
  <si>
    <t>PROYECTOS ESTRUCTURALES HALCON  Concepto del Pago: F4050</t>
  </si>
  <si>
    <t>Compra - Disposicion por POS en MALDONADO PARTES Y S </t>
  </si>
  <si>
    <t>INTEGRACION PUBLICITARIA EMPRE  Concepto del Pago: COTIZACION SUM20221375</t>
  </si>
  <si>
    <t>GUILLERMO GUTIERREZ AGUIRRE  Concepto del Pago: pago</t>
  </si>
  <si>
    <t> OPERADORA DE RELLENOS SANITARI   Concepto del Pago: A 10806</t>
  </si>
  <si>
    <t>Compra - Disposicion por POS en MUELLES Y SUSP FABIAN </t>
  </si>
  <si>
    <t> HYUNDAI GLOVIS MEXIC O S DE RL DE CV  Concepto del Pago: GLOVIS</t>
  </si>
  <si>
    <t>Compra - Disposicion por POS en AUTOZONE</t>
  </si>
  <si>
    <t>Compra - Disposicion por POS en 5161020002592337 TAR AEROLINEAS</t>
  </si>
  <si>
    <t>PLESA ANAHUAC Y CIAS SA DE CV  FAC INV4168</t>
  </si>
  <si>
    <t xml:space="preserve">CONSTRUCTORA INVERMEX SA DE CV  Entrega de Recursos de la cuenta 14350722 </t>
  </si>
  <si>
    <t>OES ENCLOSURES MANUFACTURING MEXIC  Concepto del Pago: 4278 TO 4333</t>
  </si>
  <si>
    <t>MAR MAR EFRAIN Concepto del Pago: ANTICIPO A FACT No 550</t>
  </si>
  <si>
    <t>Compra - Disposicion por POS en IZZI MTY ATM</t>
  </si>
  <si>
    <t>Compra - Disposicion por POS en HOTEL RANCHO ALEGRE</t>
  </si>
  <si>
    <t>Retiro de ATM en Bbva No Informado Ciudad Del Ca Tarjeta</t>
  </si>
  <si>
    <t>ERIK MUNGUIA  Concepto del Pago: GASTOS DE VIAJE</t>
  </si>
  <si>
    <t>Compra - Disposicion por POS en YZA CD DEL C MORELOS</t>
  </si>
  <si>
    <t>Compra - Disposicion por POS en EL SABOR BRASILENO RES</t>
  </si>
  <si>
    <t>Compra - Disposicion por POS en OXXO JUAREZ</t>
  </si>
  <si>
    <t>Compra - Disposicion por POS en TAQUERIA MI BUEN TACO</t>
  </si>
  <si>
    <t>Compra - Disposicion por POS en GASOL LAS PALMAS GEO</t>
  </si>
  <si>
    <t> ARRENDADORA Y FACTOR BANORTE SA DE CV SO  Concepto del Pago: Pago SPEI 12054158071</t>
  </si>
  <si>
    <t>VERSUS SERVMEX SA DE CV  Concepto del Pago: LIQUIDACION DE FACTURA</t>
  </si>
  <si>
    <t>CONSTRUCTORA INVERMEX SA DE CV  Concepto del Pago: TRASPASO A CUENTA DE SANTANDER INVERMEX</t>
  </si>
  <si>
    <t>PINTURAS OSEL SA DE CV  Concepto del Pago: PD22080009</t>
  </si>
  <si>
    <t>CONSTRUCTORA INVERMEX SA DE CV  Retiro de Recursos para depósito en la cuenta 16643561</t>
  </si>
  <si>
    <t>QUALITAS CIA DE SEGURO   Concepto del Pago: POLIZA 7050041468</t>
  </si>
  <si>
    <t>MINDLINK SA DE CV  Concepto del Pago: CONST INVERMEX</t>
  </si>
  <si>
    <t>ARRENDADORA Y FACTOR BANORTE SA DE CV SO  Concepto del Pago: Pago SPEI 12081258071</t>
  </si>
  <si>
    <t> CONSTRUCTORA INVERMEX SA DE CV  Retiro de Recursos para depósito en la cuenta 16643561</t>
  </si>
  <si>
    <t>GALVAN DOMINGO  Concepto del Pago: F3187</t>
  </si>
  <si>
    <t>INNOVAMED S DE RL DE CV   Concepto del Pago: ANALISIS CLINICOS</t>
  </si>
  <si>
    <t>DELFINA CANTU CANTU  Concepto del Pago: LIQUIDACION DE FACTURA</t>
  </si>
  <si>
    <t> RADIO FRECUENCIAS CONCESIONADA Concepto del Pago: LIQUIDACION DE FACTURA</t>
  </si>
  <si>
    <t>UNIFORMES DE TAMPICO SA DE CV  Concepto del Pago: PEDIDO A0000066793 CODIGO DDD8238B</t>
  </si>
  <si>
    <t>ERIK MUNGUIA  Concepto del Pago: PRESTAMO GENERAL</t>
  </si>
  <si>
    <t>GRUPO COLLADO SA DE CV  Concepto del Pago: 30382</t>
  </si>
  <si>
    <t>Recibo # 226057013028</t>
  </si>
  <si>
    <t>QUALITAS CIA DE SEGURO  Concepto del Pago: POLIZA 7050041444</t>
  </si>
  <si>
    <t>BANCO BANCOMER</t>
  </si>
  <si>
    <t>TRASPASO A CUENTA DE SANTANDER INVERMEX 030580900006010587</t>
  </si>
  <si>
    <t>AB TRANS SPEI</t>
  </si>
  <si>
    <t>Transferencia de REFORESTACION EXTREMA A460627 058580230232600183</t>
  </si>
  <si>
    <t>TRASPASO ENTRE CUENTAS DE INVERMEX REF 0000000</t>
  </si>
  <si>
    <t>EFFEM MEXICO INC Y COMPA@IA S EN N  Concepto del Pago: 251200030192022</t>
  </si>
  <si>
    <t>MONSERRAT</t>
  </si>
  <si>
    <t>F4096</t>
  </si>
  <si>
    <t>LUIS CASTILLO</t>
  </si>
  <si>
    <t>Deposito SBC de Cobro Inmediato / CORPORACION SIERRA MADRE</t>
  </si>
  <si>
    <t>F4394</t>
  </si>
  <si>
    <t>F4162</t>
  </si>
  <si>
    <t>F3903-F4014-F4015-F4137</t>
  </si>
  <si>
    <t>F4211-F4212-F4256</t>
  </si>
  <si>
    <t>F4168</t>
  </si>
  <si>
    <t>F4254-F4255-F4267-F4278-F4279-F4280-F4297-F4298-F4299-F4314</t>
  </si>
  <si>
    <t>F4100-F4148</t>
  </si>
  <si>
    <t>F4113</t>
  </si>
  <si>
    <t>213/ GRAFTECH</t>
  </si>
  <si>
    <t>F4174-F4175-F4177-F4178-F4180-F4181-F4182-F4183-F4188</t>
  </si>
  <si>
    <t>F4077-F4184-F4186-F4192</t>
  </si>
  <si>
    <t>F4337-F4341</t>
  </si>
  <si>
    <t>SARAI</t>
  </si>
  <si>
    <t>F4383</t>
  </si>
  <si>
    <t>F4169</t>
  </si>
  <si>
    <t>VERACRUZ</t>
  </si>
  <si>
    <t>DEPOSITO (OLEO ALIMENTOS)</t>
  </si>
  <si>
    <t>ARRENDADORA Y FACTOR BANORTE SA DE CV SO Concepto del Pago: Pago SPEI 12096458071</t>
  </si>
  <si>
    <t xml:space="preserve">MONSERRAT </t>
  </si>
  <si>
    <t>F4136</t>
  </si>
  <si>
    <t>F4392</t>
  </si>
  <si>
    <t>DEPOSITO CORRUGADOS LOGO</t>
  </si>
  <si>
    <t>301/ CORRUGADOS LOGO</t>
  </si>
  <si>
    <t>F4395</t>
  </si>
  <si>
    <t>PUE</t>
  </si>
  <si>
    <t>F4407</t>
  </si>
  <si>
    <t>228/CALIDAD TOTAL</t>
  </si>
  <si>
    <t>LUIS</t>
  </si>
  <si>
    <t>F4223-F4268</t>
  </si>
  <si>
    <t>F4057</t>
  </si>
  <si>
    <t>303/DESARROLLO DE ENGORDAS</t>
  </si>
  <si>
    <t>F4390</t>
  </si>
  <si>
    <t>F3976</t>
  </si>
  <si>
    <t>F4176-4179-4185-4193</t>
  </si>
  <si>
    <t>INTEGRADORA DE INSUMOS DEL NORESTE S.A.  Concepto del Pago: Transferencia de INTEGRADORA DE INSUMOS</t>
  </si>
  <si>
    <t>MONSERRAT IBARRA</t>
  </si>
  <si>
    <t>RAGASA INDUSTRIAS SA DE CV  Concepto del Pago: 159801</t>
  </si>
  <si>
    <t>LM TRANSPORTACIONES SA DE C   TEF Recibido f-4164</t>
  </si>
  <si>
    <t>VALVULAS DE CALIDAD DE MONTERREY SA DE C  Concepto del Pago: PAGO FACTURA INV4334</t>
  </si>
  <si>
    <t> CLEBER TE MUEVE SA DE CV  Concepto del Pago: FAC INV 4083</t>
  </si>
  <si>
    <t>KANDELIUM MEXICO S D E RL D   TEF Recibido Pago Facturas</t>
  </si>
  <si>
    <t>CARNES FINAS SAN JUA N SEND</t>
  </si>
  <si>
    <t>TECNO MAIZ SA DE CV  Concepto del Pago: 665050000083102022001</t>
  </si>
  <si>
    <t>PAPELES Y CONVERSIONES DE MEXI  Concepto del Pago: Pago de Facturas PCM</t>
  </si>
  <si>
    <t>BEBIDAS MUNDIALES S DE RL DE CV  Concepto del Pago: DISTRIBUIDORA ARCA CONTINENTAL S DE RL D</t>
  </si>
  <si>
    <t>RED RECOLECTOR,SA DE CV  Concepto del Pago: CONSTRUCTORA INVERMEX SA DE CV Q02</t>
  </si>
  <si>
    <t>BACHOCO SA DE CV  Concepto del Pago: 1500525904</t>
  </si>
  <si>
    <t>ALEN DEL NORTE SA DE CV  Concepto del Pago: 0020021581CONSTRUCTORA INVERME</t>
  </si>
  <si>
    <t>RAGASA INDUSTRIAS SA DE CV  Concepto del Pago: 160565</t>
  </si>
  <si>
    <t>GRUPO MAPUCHE SA DE CV  Concepto del Pago: F 4265 ART DE LIMPIEZA</t>
  </si>
  <si>
    <t>MEGA ALIMENTOS SA DE CV </t>
  </si>
  <si>
    <t>VALVULAS DE CALIDAD DE MONTERREY SA DE C  Concepto del Pago: PAGO FACTURAS INV4356 4416</t>
  </si>
  <si>
    <t>GEMTRON DE MEXICO SA DE CV  Concepto del Pago: 1200101193</t>
  </si>
  <si>
    <t>OES ENCLOSURES MANUFACTURING MEXIC  Concepto del Pago: 4363 TO 4481</t>
  </si>
  <si>
    <t>KANDELIUM MEXICO S D E RL D</t>
  </si>
  <si>
    <t>TECNO MAIZ SA DE CV  Concepto del Pago: 665050000084472022001</t>
  </si>
  <si>
    <t>EXCELLENCE SEA LAN D LOGISTICS SA DE C  Concepto del Pago: 35926856</t>
  </si>
  <si>
    <t>EXCELLENCE SEA LAN D LOGISTICS SA DE C  Concepto del Pago: 35935967</t>
  </si>
  <si>
    <t>TRASPASO A CUENTA DE INVERMEX BAJIO REF 0000000</t>
  </si>
  <si>
    <t>pte por identificar</t>
  </si>
  <si>
    <t>DEPOSITO (ARTIGRAF )</t>
  </si>
  <si>
    <t>DEPOSITO (CARBOGRAF )</t>
  </si>
  <si>
    <t>DEPOSITO (RETIRO DE MADERA)</t>
  </si>
  <si>
    <t>DEPOSITO (UDEM)</t>
  </si>
  <si>
    <t xml:space="preserve">AB TRANSF SPEI </t>
  </si>
  <si>
    <t>316 / REFORESTACIÓN EXTREMA</t>
  </si>
  <si>
    <t>F4415</t>
  </si>
  <si>
    <t>F4253</t>
  </si>
  <si>
    <t>F4164</t>
  </si>
  <si>
    <t>F4163-F4222</t>
  </si>
  <si>
    <t>F4334</t>
  </si>
  <si>
    <t>F4083</t>
  </si>
  <si>
    <t>F4221</t>
  </si>
  <si>
    <t>F4290</t>
  </si>
  <si>
    <t>F4073-F4093-F4230-F4231-F4232</t>
  </si>
  <si>
    <t>F4108</t>
  </si>
  <si>
    <t>SARAI SOLIS</t>
  </si>
  <si>
    <t>F4041-F4042</t>
  </si>
  <si>
    <t>F3980</t>
  </si>
  <si>
    <t>F4025</t>
  </si>
  <si>
    <t>F3997</t>
  </si>
  <si>
    <t>F4292</t>
  </si>
  <si>
    <t>F4369</t>
  </si>
  <si>
    <t>F4356-F4416</t>
  </si>
  <si>
    <t>F4242</t>
  </si>
  <si>
    <t>F4363-F4388-F4389-F4396-F4397-F4417-F4418-F4439-F4440-F4441-F4442-F4453-F4454-F4462-F4463-F4469-F4479-F4480-F4481</t>
  </si>
  <si>
    <t>F4387</t>
  </si>
  <si>
    <t>F4281</t>
  </si>
  <si>
    <t>F4262</t>
  </si>
  <si>
    <t>F4225</t>
  </si>
  <si>
    <t>F4302</t>
  </si>
  <si>
    <t>F4505</t>
  </si>
  <si>
    <t>F4118-F4119-F4120</t>
  </si>
  <si>
    <t>F4151</t>
  </si>
  <si>
    <t>F4342</t>
  </si>
  <si>
    <t>F4403</t>
  </si>
  <si>
    <t>DEPOSITO (PINTURAS OSEL)</t>
  </si>
  <si>
    <t>F4339</t>
  </si>
  <si>
    <t>F4022-F4090</t>
  </si>
  <si>
    <t>F4468</t>
  </si>
  <si>
    <t>DEPOSITO DE BANAMEX (HERSMEX)</t>
  </si>
  <si>
    <t>F4265</t>
  </si>
  <si>
    <t>F4121-F4122-F4123-F4124-F4125-F4126-F4127-F4128</t>
  </si>
  <si>
    <t>Compra - Disposicion por POS en NETPAY*GPO LLANT D POZ</t>
  </si>
  <si>
    <t>Compra - Disposicion por POS en MERPAGO*HOTELLUNAINN</t>
  </si>
  <si>
    <t>Compra - Disposicion por POS en OXXO ZAPOTAL TAM</t>
  </si>
  <si>
    <t>Compra - Disposicion por POS en OFFICE DEPOT TAMPICO</t>
  </si>
  <si>
    <t>GARCIA ALCAZAR FCO ALBERTO  Concepto del Pago: LIQ DE FACT 1300</t>
  </si>
  <si>
    <t>Compra - Disposicion por POS en GAS LAS PALMAS AEROPUE</t>
  </si>
  <si>
    <t>Compra - Disposicion por POS en 5161020002592329 VIVA AEROBUS CIB</t>
  </si>
  <si>
    <t>RUIZ ALBA JORGE  Concepto del Pago: F330</t>
  </si>
  <si>
    <t>PACCAR FINANCIAL MEXICO SA DE  Concepto del Pago: 3170740025</t>
  </si>
  <si>
    <t>Compra - Disposicion por POS en OXXO GAS LINARES II</t>
  </si>
  <si>
    <t>Compra - Disposicion por POS en OXXO LINARES II MTA</t>
  </si>
  <si>
    <t>RECICLAJES Y DESTILADOS MTY  Concepto del Pago: F 13532 F13534</t>
  </si>
  <si>
    <t>GOMEZ FIGUEROA EDILSON ROBERTO  Concepto del Pago: NOMINA</t>
  </si>
  <si>
    <t> TERRA4 CONST. Y SUMINISTROS SA  Concepto del Pago: LIQUIDACION DE FACTURA</t>
  </si>
  <si>
    <t>GALVAN DOMINGO  Concepto del Pago: F3323</t>
  </si>
  <si>
    <t>SECRETARIA DE FIANZAS Y TESORE  Concepto del Pago: 010000000000194300480835812205</t>
  </si>
  <si>
    <t>Pago de Servicios  Tel.Celular-TELCEL reforma-15ago2022</t>
  </si>
  <si>
    <t>PALACIOS USCANGA ALFREDO  Concepto del Pago: PRESTAMO GENERAL</t>
  </si>
  <si>
    <t>NAVARRETE MEZA KAREN JANETH  Concepto del Pago: NOMINA 15 AGTO</t>
  </si>
  <si>
    <t>Compra - Disposicion por POS en 5161020002592329 SEG INBURSA CE</t>
  </si>
  <si>
    <t>Compra - Disposicion por POS en FERRETERIAS EL TIBURON</t>
  </si>
  <si>
    <t>Compra - Disposicion por POS en SISVER CENTRO </t>
  </si>
  <si>
    <t>Compra - Disposicion por POS en PYLSA GOLFO</t>
  </si>
  <si>
    <t>Compra - Disposicion por POS en 5161020002057257 VIVA AEROBUS CIB </t>
  </si>
  <si>
    <t>Compra - Disposicion por POS en AUTO PINTURAS EL CHINO</t>
  </si>
  <si>
    <t>Compra - Disposicion por POS en TONY VERACRUZ NORTE </t>
  </si>
  <si>
    <t>TRANQUILIDAS INTEGRAL EN RESID  Concepto del Pago: F16816</t>
  </si>
  <si>
    <t>ROSA ELVA MONTEMAYOR QUIROGA  Concepto del Pago: F33958</t>
  </si>
  <si>
    <t>JG FERRETERA SA DE CV   Concepto del Pago: F39434</t>
  </si>
  <si>
    <t>SANIVAC DEL NORTE SA DE CV  Concepto del Pago: F24966</t>
  </si>
  <si>
    <t>Compra - Disposicion por POS en CE TAMPICO</t>
  </si>
  <si>
    <t>Compra - Disposicion por POS en INFRA PLTA NOGALAR</t>
  </si>
  <si>
    <t>Compra - Disposicion por POS en LLANTAS Y RINES</t>
  </si>
  <si>
    <t>MINDLINK SA DE CV   Concepto del Pago: EXAMENES MEDICOS RDZ RDZ RAMON</t>
  </si>
  <si>
    <t>ZAMUDIO CELIS ALBERTO  Concepto del Pago: PRESTAMO GENERAL</t>
  </si>
  <si>
    <t>JOSE LUIS GONZALEZ CORREA   Concepto del Pago: RENTA 284</t>
  </si>
  <si>
    <t>LIVETT CONSTRUCCIONES Y SUM  Concepto del Pago: LIQUIDACION DE POLIZA</t>
  </si>
  <si>
    <t>CENTRAL DE RADIADORES DE MTY Concepto del Pago: COTIZ 894</t>
  </si>
  <si>
    <t xml:space="preserve">TESOFE INGRESOS FEDERALES RECAUDADOS Pago de impuestos RFC Pago Referenciado Folio: 13525006303 </t>
  </si>
  <si>
    <t xml:space="preserve">TESOFE INGRESOS FEDERALES RECAUDADOS Pago de impuestos RFC Pago Referenciado Folio: 13536006218 </t>
  </si>
  <si>
    <t>OPERADORA DE RELLENOS SANITARI Concepto del Pago: F10849</t>
  </si>
  <si>
    <t> IMPORT EXPORT AIII SA DE CV  Concepto del Pago: F5756</t>
  </si>
  <si>
    <t>OSORIO GOMEZ RUBEN Concepto del Pago: NOMINA VACACIONES</t>
  </si>
  <si>
    <t>PROCESADORA DE RESIDUOS VERACR  Concepto del Pago: PAGO DE FACTURAS FEB MZO ABRIL</t>
  </si>
  <si>
    <t>UNIFORMES DE TAMPICO SA DE CV  Concepto del Pago: CONSTRUCTORA INVERMEX COTIZ</t>
  </si>
  <si>
    <t>Compra - Disposicion por POS en MUELLES Y SUSP FABIAN</t>
  </si>
  <si>
    <t>Compra - Disposicion por POS en FERRETERIA EL TIBURON</t>
  </si>
  <si>
    <t>Compra - Disposicion por POS en CENTRAL MANGUERAS ACC</t>
  </si>
  <si>
    <t>Compra - Disposicion por POS en NETPAY*ROLCAR </t>
  </si>
  <si>
    <t>GALVAN DOMINGO  Concepto del Pago: F3383</t>
  </si>
  <si>
    <t> JUAN PABLO TREVINO BARRERA   Concepto del Pago: F586</t>
  </si>
  <si>
    <t>Compra - Disposicion por POS en CENTRAL MANGUERAS ACC </t>
  </si>
  <si>
    <t>Compra - Disposicion por POS en J G FERRETERA</t>
  </si>
  <si>
    <t>Compra - Disposicion por POS en AUTOP JOMAR SUC GP2</t>
  </si>
  <si>
    <t>CENTRO LLANTERO RAGA SA DE CV  Concepto del Pago: F23346</t>
  </si>
  <si>
    <t>VEHICULAR INTEGRAL MIGAIM SACV  Concepto del Pago: F312</t>
  </si>
  <si>
    <t>PULIDOS LAZER Y MAQUILAS SA CV   Concepto del Pago: COTIZ 331</t>
  </si>
  <si>
    <t>UNIFORMES DE TAMPICO SA DE CV  Concepto del Pago: CONSTRUCTORA INVERMEX</t>
  </si>
  <si>
    <t>Compra - Disposicion por POS en EQ COM SELLOS CAPITAL </t>
  </si>
  <si>
    <t>RECUPERACIONES IND AGUIRRE Concepto del Pago: F1855 LIQUIDACION</t>
  </si>
  <si>
    <t>Compra - Disposicion por POS en AUTOELECTRICA FIRO</t>
  </si>
  <si>
    <t>Compra - Disposicion por POS en SUTORSA COMERCIAL</t>
  </si>
  <si>
    <t>RELEVANCIA MOTRIZ SA DE CV  Concepto del Pago: INV4131</t>
  </si>
  <si>
    <t>FOCA EQUIPOS CONTRA INCENDIOS   Concepto del Pago: F8226</t>
  </si>
  <si>
    <t> MEGA ALIMENTOS SA DE CV   TEF Recibido CONSTRUCTORA INVERMEX SA DECV</t>
  </si>
  <si>
    <t>ZONE COMPRA S DE R L DE C V Concepto del Pago: AUTOZONE DE MEXICO S DE RL DE CV</t>
  </si>
  <si>
    <t>VALVULAS DE CALIDAD DE MONTERREY SA DE C  Concepto del Pago: PAGO FACTURA INV4443</t>
  </si>
  <si>
    <t>LIVETT CONSTRUCCIONES Y SUM  Concepto del Pago: LIQUIDACION DE FACTURA</t>
  </si>
  <si>
    <t>Compra - Disposicion por POS en CLIP MX*TEO BURGER UNO</t>
  </si>
  <si>
    <t>QUALITAS CIA DE SEGURO  Concepto del Pago: 7050039497</t>
  </si>
  <si>
    <t>OPERADORA DE RELLENOS SANITARI Concepto del Pago: F10857</t>
  </si>
  <si>
    <t>JG FERRETERA SA DE CV  Concepto del Pago: F39578</t>
  </si>
  <si>
    <t>RED AMBIENTAL CIPRES S.A. DE C.V.  Concepto del Pago: CONSTRUCTORA INVERMEX SA DE CV Q02</t>
  </si>
  <si>
    <t>UNIFORMES DE TAMPICO SA DE CV   Concepto del Pago: COTIZ 29125</t>
  </si>
  <si>
    <t>PRESAJET S A P I DE CV  Concepto del Pago: PRESAJET SAPI DE CV</t>
  </si>
  <si>
    <t>ZAMUDIO CELIS ALBERTO Concepto del Pago: PRESTAMO GENERAL</t>
  </si>
  <si>
    <t>Compra - Disposicion por POS en ARMANDO LOZANO PAULIN </t>
  </si>
  <si>
    <t>Compra - Disposicion por POS en JOMAR GP2</t>
  </si>
  <si>
    <t>Compra - Disposicion por POS en 5161020002592329 PORTAL CFE</t>
  </si>
  <si>
    <t>MAGOTTEAUX SA DE CV   TEF Recibido REF</t>
  </si>
  <si>
    <t>CARNES FINAS SAN JUA N SEND  TEF Recibido TEF, BCO: 030, BENEFICIARIO: C</t>
  </si>
  <si>
    <t>OPERADORA DE RELLENOS SANITARI  Concepto del Pago: F10866</t>
  </si>
  <si>
    <t>Compra - Disposicion por POS en REFACCIONES TAMPICO SA </t>
  </si>
  <si>
    <t>GALVAN DOMINGO  Concepto del Pago: F3454</t>
  </si>
  <si>
    <t>GASOLINERA LAS PALMAS SA DE CV  Concepto del Pago: LIQUIDACION DE FACTURA</t>
  </si>
  <si>
    <t>Compra - Disposicion por POS en 5161020002592329 SEG INBUR CALL CENTER</t>
  </si>
  <si>
    <t> CONSTRUCTORA INVERME X SA DE CV  Concepto del Pago: TRASPASO A CUENTA DE INVERMEX BAJIO</t>
  </si>
  <si>
    <t> SERVICIOS DE AGUA Y DRENAJE DE   Concepto del Pago: NIS 6059770</t>
  </si>
  <si>
    <t>UNIFORMES DE TAMPICO SA DE CV   Concepto del Pago: LIQUIDACION DE FACTURA</t>
  </si>
  <si>
    <t>Retiros miscelaneoscargo (acl imp) f/335644</t>
  </si>
  <si>
    <t>GM FINANCIAL DE MEXICO SA DE CV</t>
  </si>
  <si>
    <t>Compra - Disposicion por POS en EL SINFIN AUTOPAR</t>
  </si>
  <si>
    <t>Compra - Disposicion por POS en 5161020002057257 VIVA AEROBUS CIB</t>
  </si>
  <si>
    <t> VALVULAS DE CALIDAD DE MONTERREY SA DE C Concepto del Pago: PAGO FACTURAS VACAMSA</t>
  </si>
  <si>
    <t>SOSA MONTERO IGNACIO  Concepto del Pago: LIQUIDACION DE FACTURA</t>
  </si>
  <si>
    <t> MONTEMAYOR MARTINEZ JUAN C   Concepto del Pago: NOMINA 31 AGTO</t>
  </si>
  <si>
    <t>CONSTRUCTORA INVERMEX SA DE CV  Concepto del Pago: TRASPASO A CUENTA DEL BAJIO INVERMEX</t>
  </si>
  <si>
    <t> TESOFE INGRESOS FEDERALES RECAUDADOS  Pago de impuestos RFC Pago Referenciado Folio: 13029004440</t>
  </si>
  <si>
    <t>F4478-F4502</t>
  </si>
  <si>
    <t>F4408-F4409-F4410-F4411-F4412-F4414-F4452</t>
  </si>
  <si>
    <t>F4338</t>
  </si>
  <si>
    <t>F4429</t>
  </si>
  <si>
    <t>F4115</t>
  </si>
  <si>
    <t>F4266-F4398-F4504</t>
  </si>
  <si>
    <t>F4443</t>
  </si>
  <si>
    <t>F4291-F4380-F4381-F4382</t>
  </si>
  <si>
    <t>F4131</t>
  </si>
  <si>
    <t>F4582</t>
  </si>
  <si>
    <t>OPERADORA DE RELLENOS SANITARI  Concepto del Pago: F10829</t>
  </si>
  <si>
    <t>RODRIGUEZ RAMIREZ MANUEL  Concepto del Pago: F404</t>
  </si>
  <si>
    <t>ABASTECIMIENTOS IND REYMO  Concepto del Pago: F271</t>
  </si>
  <si>
    <t>TRACTO PARTES LOS GEMELOS MTY  Concepto del Pago: F31868</t>
  </si>
  <si>
    <t>UNIFORMES DE TAMPICO SA DE CV  Concepto del Pago: a00000066793 DDD8238B LIQ DE FACT</t>
  </si>
  <si>
    <t>CONSTRUCTURE PLANOS Y DESARROL  Concepto del Pago: LIQUIDACION DE FACTURA</t>
  </si>
  <si>
    <t>CENTRAL DE RADIADORES DE MTY Concepto del Pago: F 9414</t>
  </si>
  <si>
    <t> OPERADORA DE RELLENOS SANITARI  Concepto del Pago: F10838</t>
  </si>
  <si>
    <t>ROSA ELVA MONTEMAYOR QUIROGA  Concepto del Pago: F 33656 F 33917</t>
  </si>
  <si>
    <t> TORRES ZUIGA ALMA DELIA Concepto del Pago: F 1439</t>
  </si>
  <si>
    <t>IMPORT EXPORT AIII SA DE CV  Concepto del Pago: F5715</t>
  </si>
  <si>
    <t>VW Leasing  Retiro por domiciliacion</t>
  </si>
  <si>
    <t>PALACIOS USCANGA ALFREDO   Concepto del Pago: PRESTAMO GENERAL</t>
  </si>
  <si>
    <t>CARGILL DE MEXICO SA DE CV  Concepto del Pago: CARGILL DE MEXICO, S.A. DE C.V</t>
  </si>
  <si>
    <t>SERVIPROF DIGITAL S.A DE C.V.  Concepto del Pago: F2187</t>
  </si>
  <si>
    <t>BALDEMAR GARCIA TRUJILLO   Concepto del Pago: F436</t>
  </si>
  <si>
    <t>GASOLINERA LAS PALMAS SA DE CV  Concepto del Pago: LIQUIDACION DE FACTURA</t>
  </si>
  <si>
    <t> SOSA MONTERO IGNACIO   Concepto del Pago: LIQUIDACION DE FACTURA</t>
  </si>
  <si>
    <t>ARRENDADORA Y FACTOR BANORTE SA DE CV SO  Concepto del Pago: Pago SPEI 12166858071</t>
  </si>
  <si>
    <t>SERV GASOLINEROS DE MEXICO SA   Concepto del Pago: 59114</t>
  </si>
  <si>
    <t>JEIMYS SA DE CV   Concepto del Pago: LIQUIDACION DE FACTURA</t>
  </si>
  <si>
    <t>F3950-F3951-F3962-F4152-F4153-F4187-F4228-F4248-F4249-F4251</t>
  </si>
  <si>
    <t>F4404</t>
  </si>
  <si>
    <t>APORT LC INNET</t>
  </si>
  <si>
    <t>203943S599</t>
  </si>
  <si>
    <t>CGO PAG NOM AP</t>
  </si>
  <si>
    <t>PAGO DE NOMINA</t>
  </si>
  <si>
    <t>PRESTAMO GRAL REF 0000000</t>
  </si>
  <si>
    <t>NOMINA 15 AGTO REF 0000000</t>
  </si>
  <si>
    <t>CGO TRANS ELEC</t>
  </si>
  <si>
    <t>385638S877</t>
  </si>
  <si>
    <t>PRESTAMO GRAL</t>
  </si>
  <si>
    <t>385638S878</t>
  </si>
  <si>
    <t>385638S879</t>
  </si>
  <si>
    <t>6967091 RFC AME860107KD9 0,000,010.89PAGO DE SERVICIOS ASPEL.COM</t>
  </si>
  <si>
    <t xml:space="preserve">PAGO TRAN SPEI </t>
  </si>
  <si>
    <t>TRASPASO A CUENTA DE INVERMEX BAJIO REF 000-</t>
  </si>
  <si>
    <t>CONSUMO LOC AJ</t>
  </si>
  <si>
    <t>TAR AEROLINEAS SANTIAGO DE Q 000000004032667250820228701LCA 111018A27</t>
  </si>
  <si>
    <t>TRASPASO A CUENTA DE INVERMEX SANTANDER 012580001188248945</t>
  </si>
  <si>
    <t>CGO IMP FEDTRA</t>
  </si>
  <si>
    <t>014826F493</t>
  </si>
  <si>
    <t>0422467J110036141459</t>
  </si>
  <si>
    <t>TRASPASO A CUENTA DEL BAJIO INVERMEX REF 0000000</t>
  </si>
  <si>
    <t>COM OP AD PAQ</t>
  </si>
  <si>
    <t>OPER ADIC BASIC</t>
  </si>
  <si>
    <t>IVA COMISION</t>
  </si>
  <si>
    <t>DEPOSITO (KANDELIUM)</t>
  </si>
  <si>
    <t>DEPOSITO (HERSHEYS)</t>
  </si>
  <si>
    <t>F4313</t>
  </si>
  <si>
    <t>F4079-F4082-F4092</t>
  </si>
  <si>
    <t>DEPOSITO (L M TRANSPORTACIONES )</t>
  </si>
  <si>
    <t>F4261-F4289-F4360</t>
  </si>
  <si>
    <t>CORRUGADOS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</si>
</sst>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8" fillId="43" borderId="40" xfId="0" applyFont="1" applyFill="1" applyBorder="1" applyAlignment="1">
      <alignment horizontal="center" vertical="center"/>
    </xf>
    <xf numFmtId="16" fontId="28" fillId="43" borderId="40" xfId="0" applyNumberFormat="1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4" fontId="28" fillId="44" borderId="40" xfId="1" applyNumberFormat="1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17" fontId="28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0" fontId="16" fillId="45" borderId="36" xfId="0" applyFont="1" applyFill="1" applyBorder="1" applyAlignment="1">
      <alignment horizontal="left" vertical="center" wrapText="1"/>
    </xf>
    <xf numFmtId="0" fontId="16" fillId="46" borderId="36" xfId="0" applyFont="1" applyFill="1" applyBorder="1" applyAlignment="1">
      <alignment horizontal="left" vertical="center" wrapText="1"/>
    </xf>
    <xf numFmtId="0" fontId="28" fillId="46" borderId="40" xfId="0" applyFont="1" applyFill="1" applyBorder="1" applyAlignment="1">
      <alignment horizontal="center" vertical="center" wrapText="1"/>
    </xf>
    <xf numFmtId="14" fontId="28" fillId="46" borderId="41" xfId="0" applyNumberFormat="1" applyFont="1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left" vertical="center" wrapText="1"/>
    </xf>
    <xf numFmtId="0" fontId="39" fillId="47" borderId="40" xfId="0" applyFont="1" applyFill="1" applyBorder="1" applyAlignment="1">
      <alignment horizontal="center" vertical="center" wrapText="1"/>
    </xf>
    <xf numFmtId="14" fontId="28" fillId="47" borderId="41" xfId="0" applyNumberFormat="1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0" fontId="16" fillId="47" borderId="10" xfId="0" applyFont="1" applyFill="1" applyBorder="1" applyAlignment="1">
      <alignment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16" fillId="45" borderId="10" xfId="0" applyFont="1" applyFill="1" applyBorder="1" applyAlignment="1">
      <alignment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 wrapText="1"/>
    </xf>
    <xf numFmtId="14" fontId="28" fillId="45" borderId="41" xfId="0" applyNumberFormat="1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0" fillId="45" borderId="36" xfId="0" applyFill="1" applyBorder="1" applyAlignment="1">
      <alignment horizontal="left" vertical="center" wrapText="1"/>
    </xf>
    <xf numFmtId="0" fontId="36" fillId="45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wrapText="1"/>
    </xf>
    <xf numFmtId="4" fontId="0" fillId="45" borderId="36" xfId="0" applyNumberFormat="1" applyFill="1" applyBorder="1" applyAlignment="1">
      <alignment horizontal="left" vertical="center" wrapText="1"/>
    </xf>
    <xf numFmtId="0" fontId="0" fillId="45" borderId="10" xfId="0" applyFont="1" applyFill="1" applyBorder="1" applyAlignment="1">
      <alignment vertical="center" wrapText="1"/>
    </xf>
    <xf numFmtId="0" fontId="0" fillId="46" borderId="36" xfId="0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192" activePane="bottomLeft" state="frozenSplit"/>
      <selection pane="bottomLeft" activeCell="J4" sqref="J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0" t="s">
        <v>34</v>
      </c>
      <c r="B1" s="230"/>
      <c r="C1" s="230"/>
      <c r="D1" s="230"/>
      <c r="E1" s="230"/>
      <c r="F1" s="230"/>
      <c r="G1" s="230"/>
      <c r="H1" s="230"/>
      <c r="I1" s="230"/>
    </row>
    <row r="2" spans="1:10" s="2" customFormat="1" x14ac:dyDescent="0.25">
      <c r="A2" s="231" t="s">
        <v>2</v>
      </c>
      <c r="B2" s="231"/>
      <c r="C2" s="231"/>
      <c r="D2" s="231"/>
      <c r="E2" s="231"/>
      <c r="F2" s="231"/>
      <c r="G2" s="231"/>
      <c r="H2" s="231"/>
      <c r="I2" s="231"/>
    </row>
    <row r="3" spans="1:10" s="2" customFormat="1" x14ac:dyDescent="0.25">
      <c r="A3" s="232" t="s">
        <v>58</v>
      </c>
      <c r="B3" s="232"/>
      <c r="C3" s="232"/>
      <c r="D3" s="232"/>
      <c r="E3" s="232"/>
      <c r="F3" s="232"/>
      <c r="G3" s="232"/>
      <c r="H3" s="232"/>
      <c r="I3" s="232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29512.75</v>
      </c>
      <c r="F5" s="94"/>
      <c r="G5" s="95"/>
      <c r="H5" s="96"/>
      <c r="I5" s="97"/>
      <c r="J5" s="98"/>
    </row>
    <row r="6" spans="1:10" ht="30" x14ac:dyDescent="0.25">
      <c r="A6" s="111">
        <v>44774</v>
      </c>
      <c r="B6" s="102" t="s">
        <v>60</v>
      </c>
      <c r="C6" s="113">
        <v>3214.4</v>
      </c>
      <c r="D6" s="113">
        <v>0</v>
      </c>
      <c r="E6" s="112">
        <f>E5-C6+D6</f>
        <v>26298.35</v>
      </c>
      <c r="F6" s="114"/>
      <c r="G6" s="115"/>
      <c r="H6" s="116"/>
      <c r="I6" s="116"/>
      <c r="J6" s="163"/>
    </row>
    <row r="7" spans="1:10" x14ac:dyDescent="0.25">
      <c r="A7" s="111">
        <v>44774</v>
      </c>
      <c r="B7" s="102" t="s">
        <v>61</v>
      </c>
      <c r="C7" s="113">
        <v>0</v>
      </c>
      <c r="D7" s="113">
        <v>10000</v>
      </c>
      <c r="E7" s="100">
        <f t="shared" ref="E7:E33" si="0">E6-C7+D7</f>
        <v>36298.35</v>
      </c>
      <c r="F7" s="114"/>
      <c r="G7" s="115"/>
      <c r="H7" s="116"/>
      <c r="I7" s="116"/>
      <c r="J7" s="163"/>
    </row>
    <row r="8" spans="1:10" x14ac:dyDescent="0.25">
      <c r="A8" s="111">
        <v>44774</v>
      </c>
      <c r="B8" s="102" t="s">
        <v>41</v>
      </c>
      <c r="C8" s="113">
        <v>17933.63</v>
      </c>
      <c r="D8" s="113">
        <v>0</v>
      </c>
      <c r="E8" s="112">
        <f t="shared" si="0"/>
        <v>18364.719999999998</v>
      </c>
      <c r="F8" s="114"/>
      <c r="G8" s="115"/>
      <c r="H8" s="116"/>
      <c r="I8" s="116"/>
      <c r="J8" s="163"/>
    </row>
    <row r="9" spans="1:10" ht="30" x14ac:dyDescent="0.25">
      <c r="A9" s="111">
        <v>44775</v>
      </c>
      <c r="B9" s="207" t="s">
        <v>62</v>
      </c>
      <c r="C9" s="113">
        <v>0</v>
      </c>
      <c r="D9" s="197">
        <v>32248</v>
      </c>
      <c r="E9" s="100">
        <f t="shared" si="0"/>
        <v>50612.72</v>
      </c>
      <c r="F9" s="114">
        <v>62</v>
      </c>
      <c r="G9" s="115">
        <v>44775</v>
      </c>
      <c r="H9" s="116">
        <v>1979</v>
      </c>
      <c r="I9" s="116" t="s">
        <v>111</v>
      </c>
      <c r="J9" s="222" t="s">
        <v>149</v>
      </c>
    </row>
    <row r="10" spans="1:10" ht="30" x14ac:dyDescent="0.25">
      <c r="A10" s="111">
        <v>44775</v>
      </c>
      <c r="B10" s="102" t="s">
        <v>44</v>
      </c>
      <c r="C10" s="113">
        <v>0</v>
      </c>
      <c r="D10" s="113">
        <v>100000</v>
      </c>
      <c r="E10" s="112">
        <f t="shared" si="0"/>
        <v>150612.72</v>
      </c>
      <c r="F10" s="114"/>
      <c r="G10" s="115"/>
      <c r="H10" s="116"/>
      <c r="I10" s="116"/>
      <c r="J10" s="163"/>
    </row>
    <row r="11" spans="1:10" x14ac:dyDescent="0.25">
      <c r="A11" s="111">
        <v>44776</v>
      </c>
      <c r="B11" s="102" t="s">
        <v>63</v>
      </c>
      <c r="C11" s="113">
        <v>40600</v>
      </c>
      <c r="D11" s="113">
        <v>0</v>
      </c>
      <c r="E11" s="100">
        <f t="shared" si="0"/>
        <v>110012.72</v>
      </c>
      <c r="F11" s="114"/>
      <c r="G11" s="115"/>
      <c r="H11" s="116"/>
      <c r="I11" s="116"/>
      <c r="J11" s="163"/>
    </row>
    <row r="12" spans="1:10" x14ac:dyDescent="0.25">
      <c r="A12" s="111">
        <v>44776</v>
      </c>
      <c r="B12" s="102" t="s">
        <v>64</v>
      </c>
      <c r="C12" s="113">
        <v>12723</v>
      </c>
      <c r="D12" s="113">
        <v>0</v>
      </c>
      <c r="E12" s="112">
        <f t="shared" si="0"/>
        <v>97289.72</v>
      </c>
      <c r="F12" s="114"/>
      <c r="G12" s="115"/>
      <c r="H12" s="116"/>
      <c r="I12" s="116"/>
      <c r="J12" s="163"/>
    </row>
    <row r="13" spans="1:10" x14ac:dyDescent="0.25">
      <c r="A13" s="111">
        <v>44776</v>
      </c>
      <c r="B13" s="102" t="s">
        <v>54</v>
      </c>
      <c r="C13" s="113">
        <v>816.67</v>
      </c>
      <c r="D13" s="113">
        <v>0</v>
      </c>
      <c r="E13" s="100">
        <f t="shared" si="0"/>
        <v>96473.05</v>
      </c>
      <c r="F13" s="114"/>
      <c r="G13" s="115"/>
      <c r="H13" s="116"/>
      <c r="I13" s="103"/>
      <c r="J13" s="163"/>
    </row>
    <row r="14" spans="1:10" x14ac:dyDescent="0.25">
      <c r="A14" s="111">
        <v>44776</v>
      </c>
      <c r="B14" s="102" t="s">
        <v>65</v>
      </c>
      <c r="C14" s="113">
        <v>4883.6000000000004</v>
      </c>
      <c r="D14" s="113">
        <v>0</v>
      </c>
      <c r="E14" s="112">
        <f t="shared" si="0"/>
        <v>91589.45</v>
      </c>
      <c r="F14" s="114"/>
      <c r="G14" s="115"/>
      <c r="H14" s="116"/>
      <c r="I14" s="116"/>
      <c r="J14" s="163"/>
    </row>
    <row r="15" spans="1:10" x14ac:dyDescent="0.25">
      <c r="A15" s="111">
        <v>44776</v>
      </c>
      <c r="B15" s="102" t="s">
        <v>48</v>
      </c>
      <c r="C15" s="113">
        <v>1044.3900000000001</v>
      </c>
      <c r="D15" s="113">
        <v>0</v>
      </c>
      <c r="E15" s="100">
        <f t="shared" si="0"/>
        <v>90545.06</v>
      </c>
      <c r="F15" s="114"/>
      <c r="G15" s="115"/>
      <c r="H15" s="116"/>
      <c r="I15" s="116"/>
      <c r="J15" s="163"/>
    </row>
    <row r="16" spans="1:10" x14ac:dyDescent="0.25">
      <c r="A16" s="111">
        <v>44776</v>
      </c>
      <c r="B16" s="102" t="s">
        <v>66</v>
      </c>
      <c r="C16" s="113">
        <v>2760.8</v>
      </c>
      <c r="D16" s="113">
        <v>0</v>
      </c>
      <c r="E16" s="112">
        <f t="shared" si="0"/>
        <v>87784.26</v>
      </c>
      <c r="F16" s="114"/>
      <c r="G16" s="115"/>
      <c r="H16" s="116"/>
      <c r="I16" s="116"/>
      <c r="J16" s="163"/>
    </row>
    <row r="17" spans="1:10" ht="30" x14ac:dyDescent="0.25">
      <c r="A17" s="111">
        <v>44776</v>
      </c>
      <c r="B17" s="102" t="s">
        <v>44</v>
      </c>
      <c r="C17" s="113">
        <v>0</v>
      </c>
      <c r="D17" s="113">
        <v>100000</v>
      </c>
      <c r="E17" s="100">
        <f t="shared" si="0"/>
        <v>187784.26</v>
      </c>
      <c r="F17" s="114"/>
      <c r="G17" s="115"/>
      <c r="H17" s="116"/>
      <c r="I17" s="116"/>
      <c r="J17" s="163"/>
    </row>
    <row r="18" spans="1:10" x14ac:dyDescent="0.25">
      <c r="A18" s="111">
        <v>44776</v>
      </c>
      <c r="B18" s="208" t="s">
        <v>67</v>
      </c>
      <c r="C18" s="113">
        <v>0</v>
      </c>
      <c r="D18" s="197">
        <v>3712</v>
      </c>
      <c r="E18" s="112">
        <f t="shared" si="0"/>
        <v>191496.26</v>
      </c>
      <c r="F18" s="114">
        <v>275</v>
      </c>
      <c r="G18" s="115">
        <v>44776</v>
      </c>
      <c r="H18" s="116" t="s">
        <v>138</v>
      </c>
      <c r="I18" s="116" t="s">
        <v>213</v>
      </c>
      <c r="J18" s="211" t="s">
        <v>112</v>
      </c>
    </row>
    <row r="19" spans="1:10" x14ac:dyDescent="0.25">
      <c r="A19" s="111">
        <v>44776</v>
      </c>
      <c r="B19" s="102" t="s">
        <v>68</v>
      </c>
      <c r="C19" s="113">
        <v>37477.86</v>
      </c>
      <c r="D19" s="113">
        <v>0</v>
      </c>
      <c r="E19" s="100">
        <f t="shared" si="0"/>
        <v>154018.40000000002</v>
      </c>
      <c r="F19" s="114"/>
      <c r="G19" s="115"/>
      <c r="H19" s="116"/>
      <c r="I19" s="116"/>
      <c r="J19" s="163"/>
    </row>
    <row r="20" spans="1:10" x14ac:dyDescent="0.25">
      <c r="A20" s="111">
        <v>44776</v>
      </c>
      <c r="B20" s="102" t="s">
        <v>45</v>
      </c>
      <c r="C20" s="113">
        <v>64334.77</v>
      </c>
      <c r="D20" s="113">
        <v>0</v>
      </c>
      <c r="E20" s="112">
        <f t="shared" si="0"/>
        <v>89683.630000000034</v>
      </c>
      <c r="F20" s="114"/>
      <c r="G20" s="115"/>
      <c r="H20" s="116"/>
      <c r="I20" s="116"/>
      <c r="J20" s="163"/>
    </row>
    <row r="21" spans="1:10" x14ac:dyDescent="0.25">
      <c r="A21" s="111">
        <v>44777</v>
      </c>
      <c r="B21" s="102" t="s">
        <v>69</v>
      </c>
      <c r="C21" s="113">
        <v>6444.38</v>
      </c>
      <c r="D21" s="113">
        <v>0</v>
      </c>
      <c r="E21" s="100">
        <f t="shared" si="0"/>
        <v>83239.250000000029</v>
      </c>
      <c r="F21" s="114"/>
      <c r="G21" s="115"/>
      <c r="H21" s="116"/>
      <c r="I21" s="116"/>
      <c r="J21" s="163"/>
    </row>
    <row r="22" spans="1:10" x14ac:dyDescent="0.25">
      <c r="A22" s="111">
        <v>44777</v>
      </c>
      <c r="B22" s="102" t="s">
        <v>54</v>
      </c>
      <c r="C22" s="113">
        <v>439.52</v>
      </c>
      <c r="D22" s="113">
        <v>0</v>
      </c>
      <c r="E22" s="112">
        <f t="shared" si="0"/>
        <v>82799.730000000025</v>
      </c>
      <c r="F22" s="114"/>
      <c r="G22" s="115"/>
      <c r="H22" s="116"/>
      <c r="I22" s="116"/>
      <c r="J22" s="163"/>
    </row>
    <row r="23" spans="1:10" ht="30" x14ac:dyDescent="0.25">
      <c r="A23" s="111">
        <v>44777</v>
      </c>
      <c r="B23" s="102" t="s">
        <v>44</v>
      </c>
      <c r="C23" s="113">
        <v>0</v>
      </c>
      <c r="D23" s="113">
        <v>100000</v>
      </c>
      <c r="E23" s="100">
        <f t="shared" si="0"/>
        <v>182799.73000000004</v>
      </c>
      <c r="F23" s="114"/>
      <c r="G23" s="115"/>
      <c r="H23" s="116"/>
      <c r="I23" s="116"/>
      <c r="J23" s="163"/>
    </row>
    <row r="24" spans="1:10" x14ac:dyDescent="0.25">
      <c r="A24" s="111">
        <v>44777</v>
      </c>
      <c r="B24" s="207" t="s">
        <v>113</v>
      </c>
      <c r="C24" s="113">
        <v>0</v>
      </c>
      <c r="D24" s="197">
        <v>4060</v>
      </c>
      <c r="E24" s="112">
        <f t="shared" si="0"/>
        <v>186859.73000000004</v>
      </c>
      <c r="F24" s="114">
        <v>29</v>
      </c>
      <c r="G24" s="115">
        <v>44783</v>
      </c>
      <c r="H24" s="116">
        <v>1990</v>
      </c>
      <c r="I24" s="116" t="s">
        <v>114</v>
      </c>
      <c r="J24" s="222" t="s">
        <v>149</v>
      </c>
    </row>
    <row r="25" spans="1:10" x14ac:dyDescent="0.25">
      <c r="A25" s="111">
        <v>44777</v>
      </c>
      <c r="B25" s="208" t="s">
        <v>70</v>
      </c>
      <c r="C25" s="113">
        <v>0</v>
      </c>
      <c r="D25" s="197">
        <v>31479.5</v>
      </c>
      <c r="E25" s="100">
        <f t="shared" si="0"/>
        <v>218339.23000000004</v>
      </c>
      <c r="F25" s="114">
        <v>246</v>
      </c>
      <c r="G25" s="115">
        <v>44777</v>
      </c>
      <c r="H25" s="116">
        <v>1980</v>
      </c>
      <c r="I25" s="116" t="s">
        <v>115</v>
      </c>
      <c r="J25" s="211" t="s">
        <v>112</v>
      </c>
    </row>
    <row r="26" spans="1:10" ht="30" x14ac:dyDescent="0.25">
      <c r="A26" s="111">
        <v>44778</v>
      </c>
      <c r="B26" s="207" t="s">
        <v>40</v>
      </c>
      <c r="C26" s="113">
        <v>0</v>
      </c>
      <c r="D26" s="197">
        <v>75168</v>
      </c>
      <c r="E26" s="112">
        <f>E25-C26+D26</f>
        <v>293507.23000000004</v>
      </c>
      <c r="F26" s="114">
        <v>160</v>
      </c>
      <c r="G26" s="115">
        <v>44778</v>
      </c>
      <c r="H26" s="116">
        <v>1982</v>
      </c>
      <c r="I26" s="103" t="s">
        <v>116</v>
      </c>
      <c r="J26" s="222" t="s">
        <v>149</v>
      </c>
    </row>
    <row r="27" spans="1:10" s="117" customFormat="1" x14ac:dyDescent="0.25">
      <c r="A27" s="111">
        <v>44778</v>
      </c>
      <c r="B27" s="102" t="s">
        <v>71</v>
      </c>
      <c r="C27" s="113">
        <v>158</v>
      </c>
      <c r="D27" s="113">
        <v>0</v>
      </c>
      <c r="E27" s="100">
        <f>E26-C27+D27</f>
        <v>293349.23000000004</v>
      </c>
      <c r="F27" s="114"/>
      <c r="G27" s="115"/>
      <c r="H27" s="116"/>
      <c r="I27" s="116"/>
      <c r="J27" s="163"/>
    </row>
    <row r="28" spans="1:10" s="117" customFormat="1" x14ac:dyDescent="0.25">
      <c r="A28" s="111">
        <v>44778</v>
      </c>
      <c r="B28" s="102" t="s">
        <v>72</v>
      </c>
      <c r="C28" s="113">
        <v>5607</v>
      </c>
      <c r="D28" s="113">
        <v>0</v>
      </c>
      <c r="E28" s="100">
        <f>E27-C28+D28</f>
        <v>287742.23000000004</v>
      </c>
      <c r="F28" s="114"/>
      <c r="G28" s="115"/>
      <c r="H28" s="116"/>
      <c r="I28" s="116"/>
      <c r="J28" s="163"/>
    </row>
    <row r="29" spans="1:10" ht="30" x14ac:dyDescent="0.25">
      <c r="A29" s="111">
        <v>44778</v>
      </c>
      <c r="B29" s="207" t="s">
        <v>46</v>
      </c>
      <c r="C29" s="113">
        <v>0</v>
      </c>
      <c r="D29" s="197">
        <v>10413.9</v>
      </c>
      <c r="E29" s="112">
        <f t="shared" si="0"/>
        <v>298156.13000000006</v>
      </c>
      <c r="F29" s="114">
        <v>103</v>
      </c>
      <c r="G29" s="115">
        <v>44778</v>
      </c>
      <c r="H29" s="116">
        <v>1983</v>
      </c>
      <c r="I29" s="116" t="s">
        <v>117</v>
      </c>
      <c r="J29" s="222" t="s">
        <v>149</v>
      </c>
    </row>
    <row r="30" spans="1:10" x14ac:dyDescent="0.25">
      <c r="A30" s="111">
        <v>44778</v>
      </c>
      <c r="B30" s="208" t="s">
        <v>73</v>
      </c>
      <c r="C30" s="113">
        <v>0</v>
      </c>
      <c r="D30" s="197">
        <v>7308</v>
      </c>
      <c r="E30" s="100">
        <f t="shared" si="0"/>
        <v>305464.13000000006</v>
      </c>
      <c r="F30" s="114">
        <v>285</v>
      </c>
      <c r="G30" s="115">
        <v>44778</v>
      </c>
      <c r="H30" s="116">
        <v>1984</v>
      </c>
      <c r="I30" s="103" t="s">
        <v>118</v>
      </c>
      <c r="J30" s="211" t="s">
        <v>112</v>
      </c>
    </row>
    <row r="31" spans="1:10" ht="30" x14ac:dyDescent="0.25">
      <c r="A31" s="111">
        <v>44778</v>
      </c>
      <c r="B31" s="102" t="s">
        <v>44</v>
      </c>
      <c r="C31" s="113">
        <v>0</v>
      </c>
      <c r="D31" s="113">
        <v>100000</v>
      </c>
      <c r="E31" s="112">
        <f t="shared" si="0"/>
        <v>405464.13000000006</v>
      </c>
      <c r="F31" s="114"/>
      <c r="G31" s="115"/>
      <c r="H31" s="116"/>
      <c r="I31" s="116"/>
      <c r="J31" s="163"/>
    </row>
    <row r="32" spans="1:10" ht="30" x14ac:dyDescent="0.25">
      <c r="A32" s="111">
        <v>44778</v>
      </c>
      <c r="B32" s="102" t="s">
        <v>44</v>
      </c>
      <c r="C32" s="113">
        <v>0</v>
      </c>
      <c r="D32" s="113">
        <v>120000</v>
      </c>
      <c r="E32" s="100">
        <f t="shared" si="0"/>
        <v>525464.13000000012</v>
      </c>
      <c r="F32" s="114"/>
      <c r="G32" s="115"/>
      <c r="H32" s="116"/>
      <c r="I32" s="116"/>
      <c r="J32" s="163"/>
    </row>
    <row r="33" spans="1:10" x14ac:dyDescent="0.25">
      <c r="A33" s="111">
        <v>44778</v>
      </c>
      <c r="B33" s="102" t="s">
        <v>74</v>
      </c>
      <c r="C33" s="113">
        <v>0</v>
      </c>
      <c r="D33" s="113">
        <v>100000</v>
      </c>
      <c r="E33" s="112">
        <f t="shared" si="0"/>
        <v>625464.13000000012</v>
      </c>
      <c r="F33" s="114"/>
      <c r="G33" s="115"/>
      <c r="H33" s="116"/>
      <c r="I33" s="116"/>
      <c r="J33" s="163"/>
    </row>
    <row r="34" spans="1:10" ht="60" x14ac:dyDescent="0.25">
      <c r="A34" s="111">
        <v>44778</v>
      </c>
      <c r="B34" s="207" t="s">
        <v>75</v>
      </c>
      <c r="C34" s="113">
        <v>0</v>
      </c>
      <c r="D34" s="197">
        <v>38976</v>
      </c>
      <c r="E34" s="100">
        <f t="shared" ref="E34:E97" si="1">E33-C34+D34</f>
        <v>664440.13000000012</v>
      </c>
      <c r="F34" s="114">
        <v>64</v>
      </c>
      <c r="G34" s="115">
        <v>44778</v>
      </c>
      <c r="H34" s="116">
        <v>1986</v>
      </c>
      <c r="I34" s="103" t="s">
        <v>119</v>
      </c>
      <c r="J34" s="222" t="s">
        <v>149</v>
      </c>
    </row>
    <row r="35" spans="1:10" x14ac:dyDescent="0.25">
      <c r="A35" s="111">
        <v>44778</v>
      </c>
      <c r="B35" s="102" t="s">
        <v>76</v>
      </c>
      <c r="C35" s="113">
        <v>600000</v>
      </c>
      <c r="D35" s="113">
        <v>0</v>
      </c>
      <c r="E35" s="112">
        <f t="shared" si="1"/>
        <v>64440.130000000121</v>
      </c>
      <c r="F35" s="114"/>
      <c r="G35" s="115"/>
      <c r="H35" s="116"/>
      <c r="I35" s="116"/>
      <c r="J35" s="163"/>
    </row>
    <row r="36" spans="1:10" x14ac:dyDescent="0.25">
      <c r="A36" s="111">
        <v>44779</v>
      </c>
      <c r="B36" s="102" t="s">
        <v>77</v>
      </c>
      <c r="C36" s="113">
        <v>910</v>
      </c>
      <c r="D36" s="113">
        <v>0</v>
      </c>
      <c r="E36" s="100">
        <f t="shared" si="1"/>
        <v>63530.130000000121</v>
      </c>
      <c r="F36" s="114"/>
      <c r="G36" s="115"/>
      <c r="H36" s="116"/>
      <c r="I36" s="103"/>
      <c r="J36" s="163"/>
    </row>
    <row r="37" spans="1:10" x14ac:dyDescent="0.25">
      <c r="A37" s="111">
        <v>44779</v>
      </c>
      <c r="B37" s="102" t="s">
        <v>78</v>
      </c>
      <c r="C37" s="113">
        <v>472</v>
      </c>
      <c r="D37" s="113">
        <v>0</v>
      </c>
      <c r="E37" s="112">
        <f t="shared" si="1"/>
        <v>63058.130000000121</v>
      </c>
      <c r="F37" s="114"/>
      <c r="G37" s="115"/>
      <c r="H37" s="116"/>
      <c r="I37" s="116"/>
      <c r="J37" s="163"/>
    </row>
    <row r="38" spans="1:10" x14ac:dyDescent="0.25">
      <c r="A38" s="111">
        <v>44779</v>
      </c>
      <c r="B38" s="102" t="s">
        <v>79</v>
      </c>
      <c r="C38" s="113">
        <v>3034.22</v>
      </c>
      <c r="D38" s="113">
        <v>0</v>
      </c>
      <c r="E38" s="100">
        <f t="shared" si="1"/>
        <v>60023.91000000012</v>
      </c>
      <c r="F38" s="114"/>
      <c r="G38" s="115"/>
      <c r="H38" s="116"/>
      <c r="I38" s="116"/>
      <c r="J38" s="163"/>
    </row>
    <row r="39" spans="1:10" x14ac:dyDescent="0.25">
      <c r="A39" s="111">
        <v>44779</v>
      </c>
      <c r="B39" s="102" t="s">
        <v>80</v>
      </c>
      <c r="C39" s="113">
        <v>7000</v>
      </c>
      <c r="D39" s="113">
        <v>0</v>
      </c>
      <c r="E39" s="112">
        <f t="shared" si="1"/>
        <v>53023.91000000012</v>
      </c>
      <c r="F39" s="114"/>
      <c r="G39" s="115"/>
      <c r="H39" s="116"/>
      <c r="I39" s="116"/>
      <c r="J39" s="163"/>
    </row>
    <row r="40" spans="1:10" x14ac:dyDescent="0.25">
      <c r="A40" s="111">
        <v>44780</v>
      </c>
      <c r="B40" s="102" t="s">
        <v>42</v>
      </c>
      <c r="C40" s="113">
        <v>9570</v>
      </c>
      <c r="D40" s="113">
        <v>0</v>
      </c>
      <c r="E40" s="100">
        <f t="shared" si="1"/>
        <v>43453.91000000012</v>
      </c>
      <c r="F40" s="114"/>
      <c r="G40" s="115"/>
      <c r="H40" s="116"/>
      <c r="I40" s="103"/>
      <c r="J40" s="163"/>
    </row>
    <row r="41" spans="1:10" x14ac:dyDescent="0.25">
      <c r="A41" s="111">
        <v>44780</v>
      </c>
      <c r="B41" s="102" t="s">
        <v>81</v>
      </c>
      <c r="C41" s="113">
        <v>179.01</v>
      </c>
      <c r="D41" s="113">
        <v>0</v>
      </c>
      <c r="E41" s="112">
        <f t="shared" si="1"/>
        <v>43274.900000000118</v>
      </c>
      <c r="F41" s="114"/>
      <c r="G41" s="115"/>
      <c r="H41" s="116"/>
      <c r="I41" s="103"/>
      <c r="J41" s="163"/>
    </row>
    <row r="42" spans="1:10" x14ac:dyDescent="0.25">
      <c r="A42" s="111">
        <v>44780</v>
      </c>
      <c r="B42" s="102" t="s">
        <v>82</v>
      </c>
      <c r="C42" s="113">
        <v>446</v>
      </c>
      <c r="D42" s="113">
        <v>0</v>
      </c>
      <c r="E42" s="100">
        <f t="shared" si="1"/>
        <v>42828.900000000118</v>
      </c>
      <c r="F42" s="114"/>
      <c r="G42" s="115"/>
      <c r="H42" s="116"/>
      <c r="I42" s="103"/>
      <c r="J42" s="163"/>
    </row>
    <row r="43" spans="1:10" x14ac:dyDescent="0.25">
      <c r="A43" s="111">
        <v>44780</v>
      </c>
      <c r="B43" s="102" t="s">
        <v>83</v>
      </c>
      <c r="C43" s="113">
        <v>119</v>
      </c>
      <c r="D43" s="113">
        <v>0</v>
      </c>
      <c r="E43" s="112">
        <f t="shared" si="1"/>
        <v>42709.900000000118</v>
      </c>
      <c r="F43" s="114"/>
      <c r="G43" s="115"/>
      <c r="H43" s="116"/>
      <c r="I43" s="103"/>
      <c r="J43" s="163"/>
    </row>
    <row r="44" spans="1:10" x14ac:dyDescent="0.25">
      <c r="A44" s="111">
        <v>44780</v>
      </c>
      <c r="B44" s="102" t="s">
        <v>84</v>
      </c>
      <c r="C44" s="113">
        <v>165</v>
      </c>
      <c r="D44" s="113">
        <v>0</v>
      </c>
      <c r="E44" s="100">
        <f t="shared" si="1"/>
        <v>42544.900000000118</v>
      </c>
      <c r="F44" s="114"/>
      <c r="G44" s="115"/>
      <c r="H44" s="116"/>
      <c r="I44" s="103"/>
      <c r="J44" s="163"/>
    </row>
    <row r="45" spans="1:10" x14ac:dyDescent="0.25">
      <c r="A45" s="111">
        <v>44781</v>
      </c>
      <c r="B45" s="207" t="s">
        <v>47</v>
      </c>
      <c r="C45" s="113">
        <v>0</v>
      </c>
      <c r="D45" s="197">
        <v>6960</v>
      </c>
      <c r="E45" s="112">
        <f t="shared" si="1"/>
        <v>49504.900000000118</v>
      </c>
      <c r="F45" s="114">
        <v>221</v>
      </c>
      <c r="G45" s="115">
        <v>44783</v>
      </c>
      <c r="H45" s="116">
        <v>1991</v>
      </c>
      <c r="I45" s="103" t="s">
        <v>120</v>
      </c>
      <c r="J45" s="222" t="s">
        <v>149</v>
      </c>
    </row>
    <row r="46" spans="1:10" x14ac:dyDescent="0.25">
      <c r="A46" s="111">
        <v>44052</v>
      </c>
      <c r="B46" s="102" t="s">
        <v>85</v>
      </c>
      <c r="C46" s="113">
        <v>4770.26</v>
      </c>
      <c r="D46" s="113">
        <v>0</v>
      </c>
      <c r="E46" s="100">
        <f>E45-C46+D46</f>
        <v>44734.640000000116</v>
      </c>
      <c r="F46" s="114"/>
      <c r="G46" s="115"/>
      <c r="H46" s="116"/>
      <c r="I46" s="103"/>
      <c r="J46" s="163"/>
    </row>
    <row r="47" spans="1:10" ht="30" x14ac:dyDescent="0.25">
      <c r="A47" s="111">
        <v>44052</v>
      </c>
      <c r="B47" s="102" t="s">
        <v>44</v>
      </c>
      <c r="C47" s="113">
        <v>0</v>
      </c>
      <c r="D47" s="113">
        <v>100000</v>
      </c>
      <c r="E47" s="112">
        <f t="shared" si="1"/>
        <v>144734.64000000013</v>
      </c>
      <c r="F47" s="114"/>
      <c r="G47" s="115"/>
      <c r="H47" s="116"/>
      <c r="I47" s="103"/>
      <c r="J47" s="163"/>
    </row>
    <row r="48" spans="1:10" x14ac:dyDescent="0.25">
      <c r="A48" s="111">
        <v>44783</v>
      </c>
      <c r="B48" s="208" t="s">
        <v>109</v>
      </c>
      <c r="C48" s="113">
        <v>0</v>
      </c>
      <c r="D48" s="197">
        <v>9744</v>
      </c>
      <c r="E48" s="100">
        <f t="shared" si="1"/>
        <v>154478.64000000013</v>
      </c>
      <c r="F48" s="114">
        <v>234</v>
      </c>
      <c r="G48" s="115">
        <v>44783</v>
      </c>
      <c r="H48" s="116">
        <v>1992</v>
      </c>
      <c r="I48" s="103" t="s">
        <v>121</v>
      </c>
      <c r="J48" s="211" t="s">
        <v>112</v>
      </c>
    </row>
    <row r="49" spans="1:10" x14ac:dyDescent="0.25">
      <c r="A49" s="111">
        <v>44783</v>
      </c>
      <c r="B49" s="102" t="s">
        <v>217</v>
      </c>
      <c r="C49" s="113">
        <v>12132</v>
      </c>
      <c r="D49" s="113">
        <v>0</v>
      </c>
      <c r="E49" s="112">
        <f t="shared" si="1"/>
        <v>142346.64000000013</v>
      </c>
      <c r="F49" s="114"/>
      <c r="G49" s="115"/>
      <c r="H49" s="116"/>
      <c r="I49" s="103"/>
      <c r="J49" s="163"/>
    </row>
    <row r="50" spans="1:10" x14ac:dyDescent="0.25">
      <c r="A50" s="111">
        <v>44783</v>
      </c>
      <c r="B50" s="102" t="s">
        <v>218</v>
      </c>
      <c r="C50" s="113">
        <v>843</v>
      </c>
      <c r="D50" s="113">
        <v>0</v>
      </c>
      <c r="E50" s="100">
        <f t="shared" si="1"/>
        <v>141503.64000000013</v>
      </c>
      <c r="F50" s="114"/>
      <c r="G50" s="115"/>
      <c r="H50" s="116"/>
      <c r="I50" s="103"/>
      <c r="J50" s="163"/>
    </row>
    <row r="51" spans="1:10" x14ac:dyDescent="0.25">
      <c r="A51" s="111">
        <v>44783</v>
      </c>
      <c r="B51" s="102" t="s">
        <v>219</v>
      </c>
      <c r="C51" s="113">
        <v>326.5</v>
      </c>
      <c r="D51" s="113">
        <v>0</v>
      </c>
      <c r="E51" s="112">
        <f t="shared" si="1"/>
        <v>141177.14000000013</v>
      </c>
      <c r="F51" s="114"/>
      <c r="G51" s="115"/>
      <c r="H51" s="116"/>
      <c r="I51" s="103"/>
      <c r="J51" s="163"/>
    </row>
    <row r="52" spans="1:10" x14ac:dyDescent="0.25">
      <c r="A52" s="111">
        <v>44783</v>
      </c>
      <c r="B52" s="102" t="s">
        <v>220</v>
      </c>
      <c r="C52" s="113">
        <v>1559</v>
      </c>
      <c r="D52" s="113">
        <v>0</v>
      </c>
      <c r="E52" s="100">
        <f t="shared" si="1"/>
        <v>139618.14000000013</v>
      </c>
      <c r="F52" s="114"/>
      <c r="G52" s="115"/>
      <c r="H52" s="116"/>
      <c r="I52" s="103"/>
      <c r="J52" s="163"/>
    </row>
    <row r="53" spans="1:10" x14ac:dyDescent="0.25">
      <c r="A53" s="111"/>
      <c r="B53" s="102"/>
      <c r="C53" s="113">
        <v>0</v>
      </c>
      <c r="D53" s="113">
        <v>5000</v>
      </c>
      <c r="E53" s="112">
        <f t="shared" si="1"/>
        <v>144618.14000000013</v>
      </c>
      <c r="F53" s="114"/>
      <c r="G53" s="115"/>
      <c r="H53" s="116"/>
      <c r="I53" s="103"/>
      <c r="J53" s="163"/>
    </row>
    <row r="54" spans="1:10" x14ac:dyDescent="0.25">
      <c r="A54" s="111">
        <v>44783</v>
      </c>
      <c r="B54" s="102" t="s">
        <v>221</v>
      </c>
      <c r="C54" s="113">
        <v>94248</v>
      </c>
      <c r="D54" s="113">
        <v>0</v>
      </c>
      <c r="E54" s="100">
        <f t="shared" si="1"/>
        <v>50370.14000000013</v>
      </c>
      <c r="F54" s="114"/>
      <c r="G54" s="115"/>
      <c r="H54" s="116"/>
      <c r="I54" s="103"/>
      <c r="J54" s="163"/>
    </row>
    <row r="55" spans="1:10" ht="30" x14ac:dyDescent="0.25">
      <c r="A55" s="111">
        <v>44783</v>
      </c>
      <c r="B55" s="207" t="s">
        <v>148</v>
      </c>
      <c r="C55" s="113">
        <v>0</v>
      </c>
      <c r="D55" s="197">
        <v>3775.8</v>
      </c>
      <c r="E55" s="112">
        <f t="shared" si="1"/>
        <v>54145.940000000133</v>
      </c>
      <c r="F55" s="114">
        <v>52</v>
      </c>
      <c r="G55" s="115">
        <v>44783</v>
      </c>
      <c r="H55" s="116">
        <v>1998</v>
      </c>
      <c r="I55" s="103" t="s">
        <v>180</v>
      </c>
      <c r="J55" s="222" t="s">
        <v>149</v>
      </c>
    </row>
    <row r="56" spans="1:10" x14ac:dyDescent="0.25">
      <c r="A56" s="111">
        <v>44784</v>
      </c>
      <c r="B56" s="102" t="s">
        <v>222</v>
      </c>
      <c r="C56" s="113">
        <v>3300.07</v>
      </c>
      <c r="D56" s="113">
        <v>0</v>
      </c>
      <c r="E56" s="100">
        <f t="shared" si="1"/>
        <v>50845.870000000134</v>
      </c>
      <c r="F56" s="114"/>
      <c r="G56" s="115"/>
      <c r="H56" s="116"/>
      <c r="I56" s="103"/>
      <c r="J56" s="163"/>
    </row>
    <row r="57" spans="1:10" x14ac:dyDescent="0.25">
      <c r="A57" s="111">
        <v>44784</v>
      </c>
      <c r="B57" s="102" t="s">
        <v>223</v>
      </c>
      <c r="C57" s="113">
        <v>3674.5549999999998</v>
      </c>
      <c r="D57" s="113">
        <v>0</v>
      </c>
      <c r="E57" s="112">
        <f t="shared" si="1"/>
        <v>47171.315000000133</v>
      </c>
      <c r="F57" s="114"/>
      <c r="G57" s="115"/>
      <c r="H57" s="116"/>
      <c r="I57" s="103"/>
      <c r="J57" s="163"/>
    </row>
    <row r="58" spans="1:10" x14ac:dyDescent="0.25">
      <c r="A58" s="111"/>
      <c r="B58" s="102"/>
      <c r="C58" s="113">
        <v>0</v>
      </c>
      <c r="D58" s="113">
        <v>98000</v>
      </c>
      <c r="E58" s="100">
        <f t="shared" si="1"/>
        <v>145171.31500000012</v>
      </c>
      <c r="F58" s="114"/>
      <c r="G58" s="115"/>
      <c r="H58" s="116"/>
      <c r="I58" s="103"/>
      <c r="J58" s="163"/>
    </row>
    <row r="59" spans="1:10" x14ac:dyDescent="0.25">
      <c r="A59" s="111">
        <v>44784</v>
      </c>
      <c r="B59" s="208" t="s">
        <v>150</v>
      </c>
      <c r="C59" s="113">
        <v>0</v>
      </c>
      <c r="D59" s="197">
        <v>32132</v>
      </c>
      <c r="E59" s="112">
        <f t="shared" si="1"/>
        <v>177303.31500000012</v>
      </c>
      <c r="F59" s="114">
        <v>266</v>
      </c>
      <c r="G59" s="115">
        <v>44784</v>
      </c>
      <c r="H59" s="116">
        <v>2000</v>
      </c>
      <c r="I59" s="103" t="s">
        <v>181</v>
      </c>
      <c r="J59" s="211" t="s">
        <v>112</v>
      </c>
    </row>
    <row r="60" spans="1:10" x14ac:dyDescent="0.25">
      <c r="A60" s="111">
        <v>44784</v>
      </c>
      <c r="B60" s="102" t="s">
        <v>224</v>
      </c>
      <c r="C60" s="113">
        <v>54971.360000000001</v>
      </c>
      <c r="D60" s="113">
        <v>0</v>
      </c>
      <c r="E60" s="100">
        <f t="shared" si="1"/>
        <v>122331.95500000012</v>
      </c>
      <c r="F60" s="114"/>
      <c r="G60" s="115"/>
      <c r="H60" s="116"/>
      <c r="I60" s="103"/>
      <c r="J60" s="163"/>
    </row>
    <row r="61" spans="1:10" x14ac:dyDescent="0.25">
      <c r="A61" s="111">
        <v>44784</v>
      </c>
      <c r="B61" s="102" t="s">
        <v>225</v>
      </c>
      <c r="C61" s="113">
        <v>13960.72</v>
      </c>
      <c r="D61" s="113">
        <v>0</v>
      </c>
      <c r="E61" s="112">
        <f t="shared" si="1"/>
        <v>108371.23500000012</v>
      </c>
      <c r="F61" s="114"/>
      <c r="G61" s="115"/>
      <c r="H61" s="116"/>
      <c r="I61" s="103"/>
      <c r="J61" s="163"/>
    </row>
    <row r="62" spans="1:10" x14ac:dyDescent="0.25">
      <c r="A62" s="111">
        <v>44785</v>
      </c>
      <c r="B62" s="207" t="s">
        <v>151</v>
      </c>
      <c r="C62" s="113">
        <v>0</v>
      </c>
      <c r="D62" s="197">
        <v>4640</v>
      </c>
      <c r="E62" s="100">
        <f t="shared" si="1"/>
        <v>113011.23500000012</v>
      </c>
      <c r="F62" s="173">
        <v>167</v>
      </c>
      <c r="G62" s="174">
        <v>44785</v>
      </c>
      <c r="H62" s="175">
        <v>2003</v>
      </c>
      <c r="I62" s="172" t="s">
        <v>182</v>
      </c>
      <c r="J62" s="222" t="s">
        <v>149</v>
      </c>
    </row>
    <row r="63" spans="1:10" x14ac:dyDescent="0.25">
      <c r="A63" s="111">
        <v>44785</v>
      </c>
      <c r="B63" s="207" t="s">
        <v>40</v>
      </c>
      <c r="C63" s="113">
        <v>0</v>
      </c>
      <c r="D63" s="197">
        <v>29232</v>
      </c>
      <c r="E63" s="112">
        <f t="shared" si="1"/>
        <v>142243.2350000001</v>
      </c>
      <c r="F63" s="173">
        <v>160</v>
      </c>
      <c r="G63" s="174">
        <v>44785</v>
      </c>
      <c r="H63" s="175">
        <v>2002</v>
      </c>
      <c r="I63" s="172" t="s">
        <v>183</v>
      </c>
      <c r="J63" s="222" t="s">
        <v>149</v>
      </c>
    </row>
    <row r="64" spans="1:10" x14ac:dyDescent="0.25">
      <c r="A64" s="111">
        <v>44785</v>
      </c>
      <c r="B64" s="102" t="s">
        <v>226</v>
      </c>
      <c r="C64" s="113">
        <v>3100.17</v>
      </c>
      <c r="D64" s="113">
        <v>0</v>
      </c>
      <c r="E64" s="100">
        <f t="shared" si="1"/>
        <v>139143.06500000009</v>
      </c>
      <c r="F64" s="173"/>
      <c r="G64" s="174"/>
      <c r="H64" s="175"/>
      <c r="I64" s="172"/>
      <c r="J64" s="163"/>
    </row>
    <row r="65" spans="1:10" x14ac:dyDescent="0.25">
      <c r="A65" s="111">
        <v>44785</v>
      </c>
      <c r="B65" s="102" t="s">
        <v>227</v>
      </c>
      <c r="C65" s="113">
        <v>44</v>
      </c>
      <c r="D65" s="113">
        <v>0</v>
      </c>
      <c r="E65" s="112">
        <f t="shared" si="1"/>
        <v>139099.06500000009</v>
      </c>
      <c r="F65" s="173"/>
      <c r="G65" s="174"/>
      <c r="H65" s="175"/>
      <c r="I65" s="172"/>
      <c r="J65" s="163"/>
    </row>
    <row r="66" spans="1:10" x14ac:dyDescent="0.25">
      <c r="A66" s="111">
        <v>44785</v>
      </c>
      <c r="B66" s="102" t="s">
        <v>227</v>
      </c>
      <c r="C66" s="113">
        <v>212.5</v>
      </c>
      <c r="D66" s="113">
        <v>0</v>
      </c>
      <c r="E66" s="100">
        <f t="shared" si="1"/>
        <v>138886.56500000009</v>
      </c>
      <c r="F66" s="173"/>
      <c r="G66" s="174"/>
      <c r="H66" s="175"/>
      <c r="I66" s="172"/>
      <c r="J66" s="163"/>
    </row>
    <row r="67" spans="1:10" ht="30" x14ac:dyDescent="0.25">
      <c r="A67" s="111">
        <v>44785</v>
      </c>
      <c r="B67" s="207" t="s">
        <v>152</v>
      </c>
      <c r="C67" s="113">
        <v>0</v>
      </c>
      <c r="D67" s="197">
        <v>3471.3</v>
      </c>
      <c r="E67" s="112">
        <f t="shared" si="1"/>
        <v>142357.86500000008</v>
      </c>
      <c r="F67" s="173">
        <v>103</v>
      </c>
      <c r="G67" s="174">
        <v>44785</v>
      </c>
      <c r="H67" s="175">
        <v>2024</v>
      </c>
      <c r="I67" s="172" t="s">
        <v>184</v>
      </c>
      <c r="J67" s="222" t="s">
        <v>149</v>
      </c>
    </row>
    <row r="68" spans="1:10" x14ac:dyDescent="0.25">
      <c r="A68" s="111"/>
      <c r="B68" s="102"/>
      <c r="C68" s="113">
        <v>0</v>
      </c>
      <c r="D68" s="113">
        <v>58000</v>
      </c>
      <c r="E68" s="100">
        <f t="shared" si="1"/>
        <v>200357.86500000008</v>
      </c>
      <c r="F68" s="173"/>
      <c r="G68" s="174"/>
      <c r="H68" s="175"/>
      <c r="I68" s="172"/>
      <c r="J68" s="163"/>
    </row>
    <row r="69" spans="1:10" x14ac:dyDescent="0.25">
      <c r="A69" s="111">
        <v>44785</v>
      </c>
      <c r="B69" s="207" t="s">
        <v>153</v>
      </c>
      <c r="C69" s="113">
        <v>0</v>
      </c>
      <c r="D69" s="197">
        <v>22504</v>
      </c>
      <c r="E69" s="112">
        <f t="shared" si="1"/>
        <v>222861.86500000008</v>
      </c>
      <c r="F69" s="173">
        <v>23</v>
      </c>
      <c r="G69" s="174">
        <v>44785</v>
      </c>
      <c r="H69" s="175">
        <v>2004</v>
      </c>
      <c r="I69" s="172" t="s">
        <v>185</v>
      </c>
      <c r="J69" s="222" t="s">
        <v>149</v>
      </c>
    </row>
    <row r="70" spans="1:10" x14ac:dyDescent="0.25">
      <c r="A70" s="111">
        <v>44785</v>
      </c>
      <c r="B70" s="102" t="s">
        <v>228</v>
      </c>
      <c r="C70" s="113">
        <v>36022.639999999999</v>
      </c>
      <c r="D70" s="113">
        <v>0</v>
      </c>
      <c r="E70" s="100">
        <f t="shared" si="1"/>
        <v>186839.22500000009</v>
      </c>
      <c r="F70" s="173"/>
      <c r="G70" s="174"/>
      <c r="H70" s="175"/>
      <c r="I70" s="172"/>
      <c r="J70" s="163"/>
    </row>
    <row r="71" spans="1:10" x14ac:dyDescent="0.25">
      <c r="A71" s="111">
        <v>44785</v>
      </c>
      <c r="B71" s="102" t="s">
        <v>229</v>
      </c>
      <c r="C71" s="113">
        <v>2407</v>
      </c>
      <c r="D71" s="113">
        <v>0</v>
      </c>
      <c r="E71" s="112">
        <f t="shared" si="1"/>
        <v>184432.22500000009</v>
      </c>
      <c r="F71" s="173"/>
      <c r="G71" s="174"/>
      <c r="H71" s="175"/>
      <c r="I71" s="172"/>
      <c r="J71" s="163"/>
    </row>
    <row r="72" spans="1:10" x14ac:dyDescent="0.25">
      <c r="A72" s="111">
        <v>44785</v>
      </c>
      <c r="B72" s="102" t="s">
        <v>230</v>
      </c>
      <c r="C72" s="113">
        <v>85500</v>
      </c>
      <c r="D72" s="113">
        <v>0</v>
      </c>
      <c r="E72" s="100">
        <f t="shared" si="1"/>
        <v>98932.225000000093</v>
      </c>
      <c r="F72" s="173"/>
      <c r="G72" s="174"/>
      <c r="H72" s="175"/>
      <c r="I72" s="172"/>
      <c r="J72" s="163"/>
    </row>
    <row r="73" spans="1:10" x14ac:dyDescent="0.25">
      <c r="A73" s="111">
        <v>44785</v>
      </c>
      <c r="B73" s="102" t="s">
        <v>231</v>
      </c>
      <c r="C73" s="113">
        <v>2088</v>
      </c>
      <c r="D73" s="113">
        <v>0</v>
      </c>
      <c r="E73" s="112">
        <f t="shared" si="1"/>
        <v>96844.225000000093</v>
      </c>
      <c r="F73" s="173"/>
      <c r="G73" s="174"/>
      <c r="H73" s="175"/>
      <c r="I73" s="172"/>
      <c r="J73" s="163"/>
    </row>
    <row r="74" spans="1:10" x14ac:dyDescent="0.25">
      <c r="A74" s="111">
        <v>44788</v>
      </c>
      <c r="B74" s="207" t="s">
        <v>154</v>
      </c>
      <c r="C74" s="113">
        <v>0</v>
      </c>
      <c r="D74" s="197">
        <v>3480</v>
      </c>
      <c r="E74" s="100">
        <f t="shared" si="1"/>
        <v>100324.22500000009</v>
      </c>
      <c r="F74" s="173">
        <v>221</v>
      </c>
      <c r="G74" s="174">
        <v>44788</v>
      </c>
      <c r="H74" s="175">
        <v>2007</v>
      </c>
      <c r="I74" s="172" t="s">
        <v>186</v>
      </c>
      <c r="J74" s="222" t="s">
        <v>149</v>
      </c>
    </row>
    <row r="75" spans="1:10" x14ac:dyDescent="0.25">
      <c r="A75" s="111">
        <v>44788</v>
      </c>
      <c r="B75" s="207" t="s">
        <v>155</v>
      </c>
      <c r="C75" s="113">
        <v>0</v>
      </c>
      <c r="D75" s="197">
        <v>5800</v>
      </c>
      <c r="E75" s="112">
        <f t="shared" si="1"/>
        <v>106124.22500000009</v>
      </c>
      <c r="F75" s="173">
        <v>313</v>
      </c>
      <c r="G75" s="174">
        <v>44788</v>
      </c>
      <c r="H75" s="175">
        <v>2008</v>
      </c>
      <c r="I75" s="172" t="s">
        <v>187</v>
      </c>
      <c r="J75" s="222" t="s">
        <v>149</v>
      </c>
    </row>
    <row r="76" spans="1:10" ht="30" x14ac:dyDescent="0.25">
      <c r="A76" s="111">
        <v>44788</v>
      </c>
      <c r="B76" s="102" t="s">
        <v>232</v>
      </c>
      <c r="C76" s="113">
        <v>6873</v>
      </c>
      <c r="D76" s="113">
        <v>0</v>
      </c>
      <c r="E76" s="100">
        <f t="shared" si="1"/>
        <v>99251.225000000093</v>
      </c>
      <c r="F76" s="173"/>
      <c r="G76" s="174"/>
      <c r="H76" s="175"/>
      <c r="I76" s="172"/>
      <c r="J76" s="163"/>
    </row>
    <row r="77" spans="1:10" x14ac:dyDescent="0.25">
      <c r="A77" s="111">
        <v>44788</v>
      </c>
      <c r="B77" s="102" t="s">
        <v>233</v>
      </c>
      <c r="C77" s="113">
        <v>5293</v>
      </c>
      <c r="D77" s="113">
        <v>0</v>
      </c>
      <c r="E77" s="112">
        <f t="shared" si="1"/>
        <v>93958.225000000093</v>
      </c>
      <c r="F77" s="173"/>
      <c r="G77" s="174"/>
      <c r="H77" s="175"/>
      <c r="I77" s="172"/>
      <c r="J77" s="163"/>
    </row>
    <row r="78" spans="1:10" x14ac:dyDescent="0.25">
      <c r="A78" s="111">
        <v>44788</v>
      </c>
      <c r="B78" s="102" t="s">
        <v>234</v>
      </c>
      <c r="C78" s="113">
        <v>1500</v>
      </c>
      <c r="D78" s="113">
        <v>0</v>
      </c>
      <c r="E78" s="100">
        <f t="shared" si="1"/>
        <v>92458.225000000093</v>
      </c>
      <c r="F78" s="173"/>
      <c r="G78" s="174"/>
      <c r="H78" s="175"/>
      <c r="I78" s="172"/>
      <c r="J78" s="163"/>
    </row>
    <row r="79" spans="1:10" ht="30" x14ac:dyDescent="0.25">
      <c r="A79" s="111">
        <v>44788</v>
      </c>
      <c r="B79" s="207" t="s">
        <v>156</v>
      </c>
      <c r="C79" s="113">
        <v>0</v>
      </c>
      <c r="D79" s="197">
        <v>310427.59999999998</v>
      </c>
      <c r="E79" s="112">
        <f t="shared" si="1"/>
        <v>402885.82500000007</v>
      </c>
      <c r="F79" s="173">
        <v>139</v>
      </c>
      <c r="G79" s="174">
        <v>44788</v>
      </c>
      <c r="H79" s="175">
        <v>2026</v>
      </c>
      <c r="I79" s="172" t="s">
        <v>188</v>
      </c>
      <c r="J79" s="222" t="s">
        <v>149</v>
      </c>
    </row>
    <row r="80" spans="1:10" x14ac:dyDescent="0.25">
      <c r="A80" s="111">
        <v>44788</v>
      </c>
      <c r="B80" s="102" t="s">
        <v>225</v>
      </c>
      <c r="C80" s="113">
        <v>92415.71</v>
      </c>
      <c r="D80" s="113">
        <v>0</v>
      </c>
      <c r="E80" s="100">
        <f t="shared" si="1"/>
        <v>310470.11500000005</v>
      </c>
      <c r="F80" s="173"/>
      <c r="G80" s="174"/>
      <c r="H80" s="175"/>
      <c r="I80" s="172"/>
      <c r="J80" s="163"/>
    </row>
    <row r="81" spans="1:10" x14ac:dyDescent="0.25">
      <c r="A81" s="111"/>
      <c r="B81" s="102" t="s">
        <v>235</v>
      </c>
      <c r="C81" s="113">
        <v>1331.2</v>
      </c>
      <c r="D81" s="113">
        <v>0</v>
      </c>
      <c r="E81" s="112">
        <f t="shared" si="1"/>
        <v>309138.91500000004</v>
      </c>
      <c r="F81" s="173"/>
      <c r="G81" s="174"/>
      <c r="H81" s="175"/>
      <c r="I81" s="172"/>
      <c r="J81" s="163"/>
    </row>
    <row r="82" spans="1:10" x14ac:dyDescent="0.25">
      <c r="A82" s="111">
        <v>44788</v>
      </c>
      <c r="B82" s="212" t="s">
        <v>157</v>
      </c>
      <c r="C82" s="113">
        <v>0</v>
      </c>
      <c r="D82" s="197">
        <v>7424</v>
      </c>
      <c r="E82" s="100">
        <f t="shared" si="1"/>
        <v>316562.91500000004</v>
      </c>
      <c r="F82" s="173">
        <v>191</v>
      </c>
      <c r="G82" s="174">
        <v>44788</v>
      </c>
      <c r="H82" s="175">
        <v>2027</v>
      </c>
      <c r="I82" s="172" t="s">
        <v>189</v>
      </c>
      <c r="J82" s="215" t="s">
        <v>190</v>
      </c>
    </row>
    <row r="83" spans="1:10" x14ac:dyDescent="0.25">
      <c r="A83" s="111">
        <v>44788</v>
      </c>
      <c r="B83" s="102" t="s">
        <v>45</v>
      </c>
      <c r="C83" s="113">
        <v>96139.31</v>
      </c>
      <c r="D83" s="113">
        <v>0</v>
      </c>
      <c r="E83" s="112">
        <f t="shared" si="1"/>
        <v>220423.60500000004</v>
      </c>
      <c r="F83" s="173"/>
      <c r="G83" s="174"/>
      <c r="H83" s="175"/>
      <c r="I83" s="172"/>
      <c r="J83" s="163"/>
    </row>
    <row r="84" spans="1:10" x14ac:dyDescent="0.25">
      <c r="A84" s="111">
        <v>44789</v>
      </c>
      <c r="B84" s="102" t="s">
        <v>236</v>
      </c>
      <c r="C84" s="113">
        <v>7610.92</v>
      </c>
      <c r="D84" s="113">
        <v>0</v>
      </c>
      <c r="E84" s="100">
        <f t="shared" si="1"/>
        <v>212812.68500000003</v>
      </c>
      <c r="F84" s="173"/>
      <c r="G84" s="174"/>
      <c r="H84" s="175"/>
      <c r="I84" s="172"/>
      <c r="J84" s="163"/>
    </row>
    <row r="85" spans="1:10" x14ac:dyDescent="0.25">
      <c r="A85" s="111">
        <v>44789</v>
      </c>
      <c r="B85" s="102" t="s">
        <v>237</v>
      </c>
      <c r="C85" s="113">
        <v>935.01</v>
      </c>
      <c r="D85" s="113">
        <v>0</v>
      </c>
      <c r="E85" s="112">
        <f t="shared" si="1"/>
        <v>211877.67500000002</v>
      </c>
      <c r="F85" s="173"/>
      <c r="G85" s="174"/>
      <c r="H85" s="175"/>
      <c r="I85" s="172"/>
      <c r="J85" s="163"/>
    </row>
    <row r="86" spans="1:10" x14ac:dyDescent="0.25">
      <c r="A86" s="111">
        <v>44789</v>
      </c>
      <c r="B86" s="102" t="s">
        <v>238</v>
      </c>
      <c r="C86" s="113">
        <v>3532.65</v>
      </c>
      <c r="D86" s="113">
        <v>0</v>
      </c>
      <c r="E86" s="100">
        <f t="shared" si="1"/>
        <v>208345.02500000002</v>
      </c>
      <c r="F86" s="173"/>
      <c r="G86" s="174"/>
      <c r="H86" s="175"/>
      <c r="I86" s="172"/>
      <c r="J86" s="163"/>
    </row>
    <row r="87" spans="1:10" x14ac:dyDescent="0.25">
      <c r="A87" s="111">
        <v>44789</v>
      </c>
      <c r="B87" s="102" t="s">
        <v>239</v>
      </c>
      <c r="C87" s="113">
        <v>557.65</v>
      </c>
      <c r="D87" s="113">
        <v>0</v>
      </c>
      <c r="E87" s="112">
        <f t="shared" si="1"/>
        <v>207787.37500000003</v>
      </c>
      <c r="F87" s="173"/>
      <c r="G87" s="174"/>
      <c r="H87" s="175"/>
      <c r="I87" s="172"/>
      <c r="J87" s="163"/>
    </row>
    <row r="88" spans="1:10" x14ac:dyDescent="0.25">
      <c r="A88" s="111">
        <v>44789</v>
      </c>
      <c r="B88" s="102" t="s">
        <v>240</v>
      </c>
      <c r="C88" s="113">
        <v>1890.68</v>
      </c>
      <c r="D88" s="113">
        <v>0</v>
      </c>
      <c r="E88" s="100">
        <f t="shared" si="1"/>
        <v>205896.69500000004</v>
      </c>
      <c r="F88" s="173"/>
      <c r="G88" s="174"/>
      <c r="H88" s="175"/>
      <c r="I88" s="172"/>
      <c r="J88" s="163"/>
    </row>
    <row r="89" spans="1:10" x14ac:dyDescent="0.25">
      <c r="A89" s="111">
        <v>44789</v>
      </c>
      <c r="B89" s="102" t="s">
        <v>241</v>
      </c>
      <c r="C89" s="113">
        <v>11056</v>
      </c>
      <c r="D89" s="113">
        <v>0</v>
      </c>
      <c r="E89" s="112">
        <f t="shared" si="1"/>
        <v>194840.69500000004</v>
      </c>
      <c r="F89" s="173"/>
      <c r="G89" s="174"/>
      <c r="H89" s="175"/>
      <c r="I89" s="172"/>
      <c r="J89" s="163"/>
    </row>
    <row r="90" spans="1:10" x14ac:dyDescent="0.25">
      <c r="A90" s="111">
        <v>44789</v>
      </c>
      <c r="B90" s="102" t="s">
        <v>242</v>
      </c>
      <c r="C90" s="113">
        <v>220.93</v>
      </c>
      <c r="D90" s="113">
        <v>0</v>
      </c>
      <c r="E90" s="100">
        <f t="shared" si="1"/>
        <v>194619.76500000004</v>
      </c>
      <c r="F90" s="173"/>
      <c r="G90" s="174"/>
      <c r="H90" s="175"/>
      <c r="I90" s="172"/>
      <c r="J90" s="163"/>
    </row>
    <row r="91" spans="1:10" ht="30" x14ac:dyDescent="0.25">
      <c r="A91" s="111">
        <v>44789</v>
      </c>
      <c r="B91" s="207" t="s">
        <v>158</v>
      </c>
      <c r="C91" s="113">
        <v>0</v>
      </c>
      <c r="D91" s="197">
        <v>19024</v>
      </c>
      <c r="E91" s="112">
        <f t="shared" si="1"/>
        <v>213643.76500000004</v>
      </c>
      <c r="F91" s="173">
        <v>163</v>
      </c>
      <c r="G91" s="174">
        <v>44789</v>
      </c>
      <c r="H91" s="175">
        <v>2013</v>
      </c>
      <c r="I91" s="172" t="s">
        <v>191</v>
      </c>
      <c r="J91" s="222" t="s">
        <v>149</v>
      </c>
    </row>
    <row r="92" spans="1:10" ht="30" x14ac:dyDescent="0.25">
      <c r="A92" s="111">
        <v>44789</v>
      </c>
      <c r="B92" s="207" t="s">
        <v>159</v>
      </c>
      <c r="C92" s="113">
        <v>0</v>
      </c>
      <c r="D92" s="197">
        <v>25984</v>
      </c>
      <c r="E92" s="100">
        <f t="shared" si="1"/>
        <v>239627.76500000004</v>
      </c>
      <c r="F92" s="173">
        <v>85</v>
      </c>
      <c r="G92" s="174">
        <v>44789</v>
      </c>
      <c r="H92" s="175">
        <v>2028</v>
      </c>
      <c r="I92" s="172" t="s">
        <v>192</v>
      </c>
      <c r="J92" s="222" t="s">
        <v>149</v>
      </c>
    </row>
    <row r="93" spans="1:10" x14ac:dyDescent="0.25">
      <c r="A93" s="111">
        <v>44789</v>
      </c>
      <c r="B93" s="102" t="s">
        <v>243</v>
      </c>
      <c r="C93" s="113">
        <v>12124.32</v>
      </c>
      <c r="D93" s="113">
        <v>0</v>
      </c>
      <c r="E93" s="112">
        <f t="shared" si="1"/>
        <v>227503.44500000004</v>
      </c>
      <c r="F93" s="173"/>
      <c r="G93" s="174"/>
      <c r="H93" s="175"/>
      <c r="I93" s="172"/>
      <c r="J93" s="163"/>
    </row>
    <row r="94" spans="1:10" x14ac:dyDescent="0.25">
      <c r="A94" s="111">
        <v>44789</v>
      </c>
      <c r="B94" s="102" t="s">
        <v>244</v>
      </c>
      <c r="C94" s="113">
        <v>4190.04</v>
      </c>
      <c r="D94" s="113">
        <v>0</v>
      </c>
      <c r="E94" s="100">
        <f t="shared" si="1"/>
        <v>223313.40500000003</v>
      </c>
      <c r="F94" s="173"/>
      <c r="G94" s="174"/>
      <c r="H94" s="175"/>
      <c r="I94" s="172"/>
      <c r="J94" s="163"/>
    </row>
    <row r="95" spans="1:10" x14ac:dyDescent="0.25">
      <c r="A95" s="111">
        <v>44789</v>
      </c>
      <c r="B95" s="102" t="s">
        <v>245</v>
      </c>
      <c r="C95" s="113">
        <v>2088</v>
      </c>
      <c r="D95" s="113">
        <v>0</v>
      </c>
      <c r="E95" s="112">
        <f t="shared" si="1"/>
        <v>221225.40500000003</v>
      </c>
      <c r="F95" s="173"/>
      <c r="G95" s="174"/>
      <c r="H95" s="175"/>
      <c r="I95" s="172"/>
      <c r="J95" s="163"/>
    </row>
    <row r="96" spans="1:10" x14ac:dyDescent="0.25">
      <c r="A96" s="111">
        <v>44789</v>
      </c>
      <c r="B96" s="102" t="s">
        <v>246</v>
      </c>
      <c r="C96" s="113">
        <v>2088</v>
      </c>
      <c r="D96" s="113">
        <v>0</v>
      </c>
      <c r="E96" s="100">
        <f t="shared" si="1"/>
        <v>219137.40500000003</v>
      </c>
      <c r="F96" s="173"/>
      <c r="G96" s="174"/>
      <c r="H96" s="175"/>
      <c r="I96" s="172"/>
      <c r="J96" s="163"/>
    </row>
    <row r="97" spans="1:10" x14ac:dyDescent="0.25">
      <c r="A97" s="111">
        <v>44790</v>
      </c>
      <c r="B97" s="102" t="s">
        <v>247</v>
      </c>
      <c r="C97" s="113">
        <v>1453.67</v>
      </c>
      <c r="D97" s="113">
        <v>0</v>
      </c>
      <c r="E97" s="112">
        <f t="shared" si="1"/>
        <v>217683.73500000002</v>
      </c>
      <c r="F97" s="173"/>
      <c r="G97" s="174"/>
      <c r="H97" s="175"/>
      <c r="I97" s="172"/>
      <c r="J97" s="163"/>
    </row>
    <row r="98" spans="1:10" x14ac:dyDescent="0.25">
      <c r="A98" s="111">
        <v>44790</v>
      </c>
      <c r="B98" s="102" t="s">
        <v>248</v>
      </c>
      <c r="C98" s="113">
        <v>389.45</v>
      </c>
      <c r="D98" s="113">
        <v>0</v>
      </c>
      <c r="E98" s="100">
        <f t="shared" ref="E98:E161" si="2">E97-C98+D98</f>
        <v>217294.285</v>
      </c>
      <c r="F98" s="173"/>
      <c r="G98" s="174"/>
      <c r="H98" s="175"/>
      <c r="I98" s="172"/>
      <c r="J98" s="163"/>
    </row>
    <row r="99" spans="1:10" x14ac:dyDescent="0.25">
      <c r="A99" s="111">
        <v>44790</v>
      </c>
      <c r="B99" s="102" t="s">
        <v>249</v>
      </c>
      <c r="C99" s="113">
        <v>13020</v>
      </c>
      <c r="D99" s="113">
        <v>0</v>
      </c>
      <c r="E99" s="112">
        <f t="shared" si="2"/>
        <v>204274.285</v>
      </c>
      <c r="F99" s="173"/>
      <c r="G99" s="174"/>
      <c r="H99" s="175"/>
      <c r="I99" s="172"/>
      <c r="J99" s="163"/>
    </row>
    <row r="100" spans="1:10" x14ac:dyDescent="0.25">
      <c r="A100" s="111">
        <v>44790</v>
      </c>
      <c r="B100" s="102" t="s">
        <v>250</v>
      </c>
      <c r="C100" s="113">
        <v>1740</v>
      </c>
      <c r="D100" s="113">
        <v>0</v>
      </c>
      <c r="E100" s="100">
        <f t="shared" si="2"/>
        <v>202534.285</v>
      </c>
      <c r="F100" s="173"/>
      <c r="G100" s="174"/>
      <c r="H100" s="175"/>
      <c r="I100" s="172"/>
      <c r="J100" s="163"/>
    </row>
    <row r="101" spans="1:10" x14ac:dyDescent="0.25">
      <c r="A101" s="111">
        <v>44791</v>
      </c>
      <c r="B101" s="102" t="s">
        <v>251</v>
      </c>
      <c r="C101" s="113">
        <v>600</v>
      </c>
      <c r="D101" s="113">
        <v>0</v>
      </c>
      <c r="E101" s="112">
        <f t="shared" si="2"/>
        <v>201934.285</v>
      </c>
      <c r="F101" s="173"/>
      <c r="G101" s="174"/>
      <c r="H101" s="175"/>
      <c r="I101" s="172"/>
      <c r="J101" s="163"/>
    </row>
    <row r="102" spans="1:10" x14ac:dyDescent="0.25">
      <c r="A102" s="111">
        <v>44791</v>
      </c>
      <c r="B102" s="102" t="s">
        <v>252</v>
      </c>
      <c r="C102" s="113">
        <v>41946.52</v>
      </c>
      <c r="D102" s="113">
        <v>0</v>
      </c>
      <c r="E102" s="100">
        <f t="shared" si="2"/>
        <v>159987.76500000001</v>
      </c>
      <c r="F102" s="173"/>
      <c r="G102" s="174"/>
      <c r="H102" s="175"/>
      <c r="I102" s="172"/>
      <c r="J102" s="163"/>
    </row>
    <row r="103" spans="1:10" x14ac:dyDescent="0.25">
      <c r="A103" s="111">
        <v>44791</v>
      </c>
      <c r="B103" s="102" t="s">
        <v>253</v>
      </c>
      <c r="C103" s="113">
        <v>73000</v>
      </c>
      <c r="D103" s="113">
        <v>0</v>
      </c>
      <c r="E103" s="112">
        <f t="shared" si="2"/>
        <v>86987.765000000014</v>
      </c>
      <c r="F103" s="173"/>
      <c r="G103" s="174"/>
      <c r="H103" s="175"/>
      <c r="I103" s="172"/>
      <c r="J103" s="163"/>
    </row>
    <row r="104" spans="1:10" s="117" customFormat="1" x14ac:dyDescent="0.25">
      <c r="A104" s="111">
        <v>44791</v>
      </c>
      <c r="B104" s="102" t="s">
        <v>254</v>
      </c>
      <c r="C104" s="113">
        <v>9222</v>
      </c>
      <c r="D104" s="113">
        <v>0</v>
      </c>
      <c r="E104" s="100">
        <f t="shared" si="2"/>
        <v>77765.765000000014</v>
      </c>
      <c r="F104" s="173"/>
      <c r="G104" s="174"/>
      <c r="H104" s="175"/>
      <c r="I104" s="172"/>
      <c r="J104" s="163"/>
    </row>
    <row r="105" spans="1:10" s="117" customFormat="1" x14ac:dyDescent="0.25">
      <c r="A105" s="111">
        <v>44791</v>
      </c>
      <c r="B105" s="102"/>
      <c r="C105" s="113">
        <v>0</v>
      </c>
      <c r="D105" s="113">
        <v>25000</v>
      </c>
      <c r="E105" s="112">
        <f t="shared" si="2"/>
        <v>102765.76500000001</v>
      </c>
      <c r="F105" s="173"/>
      <c r="G105" s="174"/>
      <c r="H105" s="175"/>
      <c r="I105" s="172"/>
      <c r="J105" s="163"/>
    </row>
    <row r="106" spans="1:10" s="117" customFormat="1" x14ac:dyDescent="0.25">
      <c r="A106" s="111">
        <v>44791</v>
      </c>
      <c r="B106" s="207" t="s">
        <v>160</v>
      </c>
      <c r="C106" s="113">
        <v>0</v>
      </c>
      <c r="D106" s="197">
        <v>58870</v>
      </c>
      <c r="E106" s="100">
        <f t="shared" si="2"/>
        <v>161635.76500000001</v>
      </c>
      <c r="F106" s="173">
        <v>6</v>
      </c>
      <c r="G106" s="174">
        <v>44791</v>
      </c>
      <c r="H106" s="175">
        <v>2016</v>
      </c>
      <c r="I106" s="172" t="s">
        <v>193</v>
      </c>
      <c r="J106" s="222" t="s">
        <v>149</v>
      </c>
    </row>
    <row r="107" spans="1:10" s="117" customFormat="1" x14ac:dyDescent="0.25">
      <c r="A107" s="111">
        <v>44791</v>
      </c>
      <c r="B107" s="207" t="s">
        <v>161</v>
      </c>
      <c r="C107" s="113">
        <v>0</v>
      </c>
      <c r="D107" s="197">
        <v>19256</v>
      </c>
      <c r="E107" s="112">
        <f t="shared" si="2"/>
        <v>180891.76500000001</v>
      </c>
      <c r="F107" s="173">
        <v>1</v>
      </c>
      <c r="G107" s="174">
        <v>44791</v>
      </c>
      <c r="H107" s="175">
        <v>2017</v>
      </c>
      <c r="I107" s="172" t="s">
        <v>194</v>
      </c>
      <c r="J107" s="222" t="s">
        <v>149</v>
      </c>
    </row>
    <row r="108" spans="1:10" s="117" customFormat="1" x14ac:dyDescent="0.25">
      <c r="A108" s="111">
        <v>44791</v>
      </c>
      <c r="B108" s="208" t="s">
        <v>162</v>
      </c>
      <c r="C108" s="113">
        <v>0</v>
      </c>
      <c r="D108" s="197">
        <v>12992</v>
      </c>
      <c r="E108" s="100">
        <f t="shared" si="2"/>
        <v>193883.76500000001</v>
      </c>
      <c r="F108" s="173">
        <v>266</v>
      </c>
      <c r="G108" s="174">
        <v>44791</v>
      </c>
      <c r="H108" s="175">
        <v>2018</v>
      </c>
      <c r="I108" s="172" t="s">
        <v>195</v>
      </c>
      <c r="J108" s="211" t="s">
        <v>112</v>
      </c>
    </row>
    <row r="109" spans="1:10" s="117" customFormat="1" ht="30" x14ac:dyDescent="0.25">
      <c r="A109" s="111">
        <v>44791</v>
      </c>
      <c r="B109" s="102" t="s">
        <v>255</v>
      </c>
      <c r="C109" s="113">
        <v>24612</v>
      </c>
      <c r="D109" s="113">
        <v>0</v>
      </c>
      <c r="E109" s="112">
        <f t="shared" si="2"/>
        <v>169271.76500000001</v>
      </c>
      <c r="F109" s="173"/>
      <c r="G109" s="174"/>
      <c r="H109" s="175"/>
      <c r="I109" s="172"/>
      <c r="J109" s="163"/>
    </row>
    <row r="110" spans="1:10" s="117" customFormat="1" ht="30" x14ac:dyDescent="0.25">
      <c r="A110" s="111"/>
      <c r="B110" s="102" t="s">
        <v>256</v>
      </c>
      <c r="C110" s="113">
        <v>50659</v>
      </c>
      <c r="D110" s="113">
        <v>0</v>
      </c>
      <c r="E110" s="100">
        <f t="shared" si="2"/>
        <v>118612.76500000001</v>
      </c>
      <c r="F110" s="173"/>
      <c r="G110" s="174"/>
      <c r="H110" s="175"/>
      <c r="I110" s="172"/>
      <c r="J110" s="163"/>
    </row>
    <row r="111" spans="1:10" s="117" customFormat="1" x14ac:dyDescent="0.25">
      <c r="A111" s="111">
        <v>44791</v>
      </c>
      <c r="B111" s="207" t="s">
        <v>163</v>
      </c>
      <c r="C111" s="113">
        <v>0</v>
      </c>
      <c r="D111" s="197">
        <v>11379.6</v>
      </c>
      <c r="E111" s="112">
        <f t="shared" si="2"/>
        <v>129992.36500000002</v>
      </c>
      <c r="F111" s="173">
        <v>44</v>
      </c>
      <c r="G111" s="174">
        <v>44791</v>
      </c>
      <c r="H111" s="175">
        <v>2019</v>
      </c>
      <c r="I111" s="172" t="s">
        <v>215</v>
      </c>
      <c r="J111" s="222" t="s">
        <v>149</v>
      </c>
    </row>
    <row r="112" spans="1:10" s="117" customFormat="1" x14ac:dyDescent="0.25">
      <c r="A112" s="111">
        <v>44792</v>
      </c>
      <c r="B112" s="102" t="s">
        <v>257</v>
      </c>
      <c r="C112" s="113">
        <v>19360.11</v>
      </c>
      <c r="D112" s="113">
        <v>0</v>
      </c>
      <c r="E112" s="100">
        <f t="shared" si="2"/>
        <v>110632.25500000002</v>
      </c>
      <c r="F112" s="173"/>
      <c r="G112" s="174"/>
      <c r="H112" s="175"/>
      <c r="I112" s="172"/>
      <c r="J112" s="163"/>
    </row>
    <row r="113" spans="1:10" s="117" customFormat="1" x14ac:dyDescent="0.25">
      <c r="A113" s="111">
        <v>44792</v>
      </c>
      <c r="B113" s="102" t="s">
        <v>258</v>
      </c>
      <c r="C113" s="113">
        <v>17400</v>
      </c>
      <c r="D113" s="113">
        <v>0</v>
      </c>
      <c r="E113" s="112">
        <f t="shared" si="2"/>
        <v>93232.255000000019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44792</v>
      </c>
      <c r="B114" s="224" t="s">
        <v>164</v>
      </c>
      <c r="C114" s="113">
        <v>0</v>
      </c>
      <c r="D114" s="197">
        <v>9354.24</v>
      </c>
      <c r="E114" s="100">
        <f t="shared" si="2"/>
        <v>102586.49500000002</v>
      </c>
      <c r="F114" s="173">
        <v>59</v>
      </c>
      <c r="G114" s="174">
        <v>44792</v>
      </c>
      <c r="H114" s="175">
        <v>2021</v>
      </c>
      <c r="I114" s="172" t="s">
        <v>196</v>
      </c>
      <c r="J114" s="222" t="s">
        <v>149</v>
      </c>
    </row>
    <row r="115" spans="1:10" s="117" customFormat="1" ht="30" x14ac:dyDescent="0.25">
      <c r="A115" s="111">
        <v>44792</v>
      </c>
      <c r="B115" s="207" t="s">
        <v>165</v>
      </c>
      <c r="C115" s="113">
        <v>0</v>
      </c>
      <c r="D115" s="197">
        <v>6942.6</v>
      </c>
      <c r="E115" s="112">
        <f t="shared" si="2"/>
        <v>109529.09500000003</v>
      </c>
      <c r="F115" s="173">
        <v>103</v>
      </c>
      <c r="G115" s="174">
        <v>44792</v>
      </c>
      <c r="H115" s="175">
        <v>2023</v>
      </c>
      <c r="I115" s="172" t="s">
        <v>197</v>
      </c>
      <c r="J115" s="222" t="s">
        <v>149</v>
      </c>
    </row>
    <row r="116" spans="1:10" s="117" customFormat="1" x14ac:dyDescent="0.25">
      <c r="A116" s="111">
        <v>44792</v>
      </c>
      <c r="B116" s="102" t="s">
        <v>259</v>
      </c>
      <c r="C116" s="113">
        <v>3093.6</v>
      </c>
      <c r="D116" s="113">
        <v>0</v>
      </c>
      <c r="E116" s="100">
        <f t="shared" si="2"/>
        <v>106435.49500000002</v>
      </c>
      <c r="F116" s="173"/>
      <c r="G116" s="174"/>
      <c r="H116" s="175"/>
      <c r="I116" s="172"/>
      <c r="J116" s="163"/>
    </row>
    <row r="117" spans="1:10" s="117" customFormat="1" ht="30" x14ac:dyDescent="0.25">
      <c r="A117" s="111">
        <v>44792</v>
      </c>
      <c r="B117" s="102" t="s">
        <v>260</v>
      </c>
      <c r="C117" s="113">
        <v>14295.84</v>
      </c>
      <c r="D117" s="113">
        <v>0</v>
      </c>
      <c r="E117" s="112">
        <f t="shared" si="2"/>
        <v>92139.655000000028</v>
      </c>
      <c r="F117" s="173"/>
      <c r="G117" s="174"/>
      <c r="H117" s="175"/>
      <c r="I117" s="172"/>
      <c r="J117" s="163"/>
    </row>
    <row r="118" spans="1:10" s="117" customFormat="1" ht="30" x14ac:dyDescent="0.25">
      <c r="A118" s="111">
        <v>44792</v>
      </c>
      <c r="B118" s="102" t="s">
        <v>261</v>
      </c>
      <c r="C118" s="113">
        <v>2085</v>
      </c>
      <c r="D118" s="113">
        <v>0</v>
      </c>
      <c r="E118" s="100">
        <f t="shared" si="2"/>
        <v>90054.655000000028</v>
      </c>
      <c r="F118" s="173"/>
      <c r="G118" s="174"/>
      <c r="H118" s="175"/>
      <c r="I118" s="172"/>
      <c r="J118" s="163"/>
    </row>
    <row r="119" spans="1:10" x14ac:dyDescent="0.25">
      <c r="A119" s="111">
        <v>44792</v>
      </c>
      <c r="B119" s="207" t="s">
        <v>166</v>
      </c>
      <c r="C119" s="113">
        <v>0</v>
      </c>
      <c r="D119" s="197">
        <v>24016.639999999999</v>
      </c>
      <c r="E119" s="112">
        <f t="shared" si="2"/>
        <v>114071.29500000003</v>
      </c>
      <c r="F119" s="173">
        <v>40</v>
      </c>
      <c r="G119" s="174">
        <v>44792</v>
      </c>
      <c r="H119" s="175">
        <v>2022</v>
      </c>
      <c r="I119" s="172" t="s">
        <v>198</v>
      </c>
      <c r="J119" s="222" t="s">
        <v>149</v>
      </c>
    </row>
    <row r="120" spans="1:10" s="117" customFormat="1" x14ac:dyDescent="0.25">
      <c r="A120" s="111">
        <v>44792</v>
      </c>
      <c r="B120" s="102" t="s">
        <v>54</v>
      </c>
      <c r="C120" s="113">
        <v>900.02</v>
      </c>
      <c r="D120" s="113">
        <v>0</v>
      </c>
      <c r="E120" s="100">
        <f t="shared" si="2"/>
        <v>113171.27500000002</v>
      </c>
      <c r="F120" s="173"/>
      <c r="G120" s="174"/>
      <c r="H120" s="175"/>
      <c r="I120" s="172"/>
      <c r="J120" s="163"/>
    </row>
    <row r="121" spans="1:10" s="117" customFormat="1" x14ac:dyDescent="0.25">
      <c r="A121" s="111">
        <v>44792</v>
      </c>
      <c r="B121" s="102" t="s">
        <v>262</v>
      </c>
      <c r="C121" s="113">
        <v>6136.52</v>
      </c>
      <c r="D121" s="113">
        <v>0</v>
      </c>
      <c r="E121" s="112">
        <f t="shared" si="2"/>
        <v>107034.75500000002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44792</v>
      </c>
      <c r="B122" s="102" t="s">
        <v>263</v>
      </c>
      <c r="C122" s="113">
        <v>2627</v>
      </c>
      <c r="D122" s="113">
        <v>0</v>
      </c>
      <c r="E122" s="100">
        <f t="shared" si="2"/>
        <v>104407.75500000002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44792</v>
      </c>
      <c r="B123" s="102" t="s">
        <v>264</v>
      </c>
      <c r="C123" s="113">
        <v>122.15</v>
      </c>
      <c r="D123" s="113">
        <v>0</v>
      </c>
      <c r="E123" s="112">
        <f t="shared" si="2"/>
        <v>104285.60500000003</v>
      </c>
      <c r="F123" s="173"/>
      <c r="G123" s="174"/>
      <c r="H123" s="175"/>
      <c r="I123" s="172"/>
      <c r="J123" s="163"/>
    </row>
    <row r="124" spans="1:10" s="117" customFormat="1" ht="105" x14ac:dyDescent="0.25">
      <c r="A124" s="111">
        <v>44792</v>
      </c>
      <c r="B124" s="207" t="s">
        <v>167</v>
      </c>
      <c r="C124" s="113">
        <v>0</v>
      </c>
      <c r="D124" s="197">
        <v>74054.399999999994</v>
      </c>
      <c r="E124" s="100">
        <f t="shared" si="2"/>
        <v>178340.005</v>
      </c>
      <c r="F124" s="173">
        <v>64</v>
      </c>
      <c r="G124" s="174">
        <v>44792</v>
      </c>
      <c r="H124" s="175">
        <v>2025</v>
      </c>
      <c r="I124" s="172" t="s">
        <v>199</v>
      </c>
      <c r="J124" s="222" t="s">
        <v>149</v>
      </c>
    </row>
    <row r="125" spans="1:10" s="117" customFormat="1" x14ac:dyDescent="0.25">
      <c r="A125" s="111">
        <v>44793</v>
      </c>
      <c r="B125" s="102" t="s">
        <v>54</v>
      </c>
      <c r="C125" s="113">
        <v>1188.1099999999999</v>
      </c>
      <c r="D125" s="113">
        <v>0</v>
      </c>
      <c r="E125" s="112">
        <f t="shared" si="2"/>
        <v>177151.89500000002</v>
      </c>
      <c r="F125" s="173"/>
      <c r="G125" s="174"/>
      <c r="H125" s="175"/>
      <c r="I125" s="172"/>
      <c r="J125" s="163"/>
    </row>
    <row r="126" spans="1:10" s="117" customFormat="1" x14ac:dyDescent="0.25">
      <c r="A126" s="111">
        <v>44793</v>
      </c>
      <c r="B126" s="102" t="s">
        <v>265</v>
      </c>
      <c r="C126" s="113">
        <v>654.84</v>
      </c>
      <c r="D126" s="113">
        <v>0</v>
      </c>
      <c r="E126" s="100">
        <f t="shared" si="2"/>
        <v>176497.05500000002</v>
      </c>
      <c r="F126" s="173"/>
      <c r="G126" s="174"/>
      <c r="H126" s="175"/>
      <c r="I126" s="172"/>
      <c r="J126" s="163"/>
    </row>
    <row r="127" spans="1:10" s="117" customFormat="1" x14ac:dyDescent="0.25">
      <c r="A127" s="111">
        <v>44793</v>
      </c>
      <c r="B127" s="102" t="s">
        <v>266</v>
      </c>
      <c r="C127" s="113">
        <v>2169.1999999999998</v>
      </c>
      <c r="D127" s="113">
        <v>0</v>
      </c>
      <c r="E127" s="112">
        <f t="shared" si="2"/>
        <v>174327.85500000001</v>
      </c>
      <c r="F127" s="173"/>
      <c r="G127" s="174"/>
      <c r="H127" s="175"/>
      <c r="I127" s="172"/>
      <c r="J127" s="163"/>
    </row>
    <row r="128" spans="1:10" s="117" customFormat="1" x14ac:dyDescent="0.25">
      <c r="A128" s="111">
        <v>44793</v>
      </c>
      <c r="B128" s="102" t="s">
        <v>267</v>
      </c>
      <c r="C128" s="113">
        <v>7772</v>
      </c>
      <c r="D128" s="113">
        <v>0</v>
      </c>
      <c r="E128" s="100">
        <f t="shared" si="2"/>
        <v>166555.85500000001</v>
      </c>
      <c r="F128" s="173"/>
      <c r="G128" s="174"/>
      <c r="H128" s="175"/>
      <c r="I128" s="172"/>
      <c r="J128" s="163"/>
    </row>
    <row r="129" spans="1:10" s="117" customFormat="1" x14ac:dyDescent="0.25">
      <c r="A129" s="111">
        <v>44794</v>
      </c>
      <c r="B129" s="102" t="s">
        <v>268</v>
      </c>
      <c r="C129" s="113">
        <v>1636.07</v>
      </c>
      <c r="D129" s="113">
        <v>0</v>
      </c>
      <c r="E129" s="112">
        <f t="shared" si="2"/>
        <v>164919.785</v>
      </c>
      <c r="F129" s="173"/>
      <c r="G129" s="174"/>
      <c r="H129" s="175"/>
      <c r="I129" s="172"/>
      <c r="J129" s="163"/>
    </row>
    <row r="130" spans="1:10" s="117" customFormat="1" x14ac:dyDescent="0.25">
      <c r="A130" s="111">
        <v>44794</v>
      </c>
      <c r="B130" s="102" t="s">
        <v>269</v>
      </c>
      <c r="C130" s="113">
        <v>271.25</v>
      </c>
      <c r="D130" s="113">
        <v>0</v>
      </c>
      <c r="E130" s="100">
        <f t="shared" si="2"/>
        <v>164648.535</v>
      </c>
      <c r="F130" s="173"/>
      <c r="G130" s="174"/>
      <c r="H130" s="175"/>
      <c r="I130" s="172"/>
      <c r="J130" s="163"/>
    </row>
    <row r="131" spans="1:10" s="117" customFormat="1" x14ac:dyDescent="0.25">
      <c r="A131" s="111">
        <v>44795</v>
      </c>
      <c r="B131" s="207" t="s">
        <v>155</v>
      </c>
      <c r="C131" s="113">
        <v>0</v>
      </c>
      <c r="D131" s="197">
        <v>20648</v>
      </c>
      <c r="E131" s="112">
        <f t="shared" si="2"/>
        <v>185296.535</v>
      </c>
      <c r="F131" s="173">
        <v>313</v>
      </c>
      <c r="G131" s="174">
        <v>44796</v>
      </c>
      <c r="H131" s="175">
        <v>2030</v>
      </c>
      <c r="I131" s="172" t="s">
        <v>200</v>
      </c>
      <c r="J131" s="222" t="s">
        <v>149</v>
      </c>
    </row>
    <row r="132" spans="1:10" s="117" customFormat="1" x14ac:dyDescent="0.25">
      <c r="A132" s="111">
        <v>44795</v>
      </c>
      <c r="B132" s="207" t="s">
        <v>168</v>
      </c>
      <c r="C132" s="113">
        <v>0</v>
      </c>
      <c r="D132" s="197">
        <v>3480</v>
      </c>
      <c r="E132" s="100">
        <f t="shared" si="2"/>
        <v>188776.535</v>
      </c>
      <c r="F132" s="173">
        <v>221</v>
      </c>
      <c r="G132" s="174">
        <v>44796</v>
      </c>
      <c r="H132" s="175">
        <v>2031</v>
      </c>
      <c r="I132" s="172" t="s">
        <v>201</v>
      </c>
      <c r="J132" s="222" t="s">
        <v>149</v>
      </c>
    </row>
    <row r="133" spans="1:10" s="117" customFormat="1" x14ac:dyDescent="0.25">
      <c r="A133" s="111">
        <v>44795</v>
      </c>
      <c r="B133" s="207" t="s">
        <v>169</v>
      </c>
      <c r="C133" s="113">
        <v>0</v>
      </c>
      <c r="D133" s="197">
        <v>6514.56</v>
      </c>
      <c r="E133" s="112">
        <f t="shared" si="2"/>
        <v>195291.095</v>
      </c>
      <c r="F133" s="173">
        <v>139</v>
      </c>
      <c r="G133" s="174">
        <v>44796</v>
      </c>
      <c r="H133" s="175">
        <v>2032</v>
      </c>
      <c r="I133" s="172" t="s">
        <v>202</v>
      </c>
      <c r="J133" s="222" t="s">
        <v>149</v>
      </c>
    </row>
    <row r="134" spans="1:10" s="117" customFormat="1" x14ac:dyDescent="0.25">
      <c r="A134" s="111">
        <v>44796</v>
      </c>
      <c r="B134" s="102" t="s">
        <v>45</v>
      </c>
      <c r="C134" s="113">
        <v>81771.45</v>
      </c>
      <c r="D134" s="113">
        <v>0</v>
      </c>
      <c r="E134" s="100">
        <f t="shared" si="2"/>
        <v>113519.645</v>
      </c>
      <c r="F134" s="173"/>
      <c r="G134" s="174"/>
      <c r="H134" s="175"/>
      <c r="I134" s="172"/>
      <c r="J134" s="163"/>
    </row>
    <row r="135" spans="1:10" s="117" customFormat="1" x14ac:dyDescent="0.25">
      <c r="A135" s="111">
        <v>44796</v>
      </c>
      <c r="B135" s="102" t="s">
        <v>270</v>
      </c>
      <c r="C135" s="113">
        <v>2982.36</v>
      </c>
      <c r="D135" s="113">
        <v>0</v>
      </c>
      <c r="E135" s="112">
        <f t="shared" si="2"/>
        <v>110537.285</v>
      </c>
      <c r="F135" s="173"/>
      <c r="G135" s="174"/>
      <c r="H135" s="175"/>
      <c r="I135" s="172"/>
      <c r="J135" s="163"/>
    </row>
    <row r="136" spans="1:10" s="117" customFormat="1" x14ac:dyDescent="0.25">
      <c r="A136" s="111">
        <v>44796</v>
      </c>
      <c r="B136" s="102" t="s">
        <v>271</v>
      </c>
      <c r="C136" s="113">
        <v>28884</v>
      </c>
      <c r="D136" s="113">
        <v>0</v>
      </c>
      <c r="E136" s="100">
        <f t="shared" si="2"/>
        <v>81653.285000000003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44796</v>
      </c>
      <c r="B137" s="102" t="s">
        <v>272</v>
      </c>
      <c r="C137" s="113">
        <v>32945.5</v>
      </c>
      <c r="D137" s="113">
        <v>0</v>
      </c>
      <c r="E137" s="112">
        <f t="shared" si="2"/>
        <v>48707.785000000003</v>
      </c>
      <c r="F137" s="173"/>
      <c r="G137" s="174"/>
      <c r="H137" s="175"/>
      <c r="I137" s="172"/>
      <c r="J137" s="163"/>
    </row>
    <row r="138" spans="1:10" s="117" customFormat="1" x14ac:dyDescent="0.25">
      <c r="A138" s="111">
        <v>44796</v>
      </c>
      <c r="B138" s="102" t="s">
        <v>273</v>
      </c>
      <c r="C138" s="113">
        <v>9042.41</v>
      </c>
      <c r="D138" s="113">
        <v>0</v>
      </c>
      <c r="E138" s="100">
        <f t="shared" si="2"/>
        <v>39665.375</v>
      </c>
      <c r="F138" s="173"/>
      <c r="G138" s="174"/>
      <c r="H138" s="175"/>
      <c r="I138" s="172"/>
      <c r="J138" s="163"/>
    </row>
    <row r="139" spans="1:10" s="117" customFormat="1" x14ac:dyDescent="0.25">
      <c r="A139" s="111">
        <v>44797</v>
      </c>
      <c r="B139" s="102" t="s">
        <v>274</v>
      </c>
      <c r="C139" s="113">
        <v>2085</v>
      </c>
      <c r="D139" s="113">
        <v>0</v>
      </c>
      <c r="E139" s="112">
        <f t="shared" si="2"/>
        <v>37580.375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44797</v>
      </c>
      <c r="B140" s="190" t="s">
        <v>275</v>
      </c>
      <c r="C140" s="113">
        <v>1466.24</v>
      </c>
      <c r="D140" s="113">
        <v>0</v>
      </c>
      <c r="E140" s="100">
        <f t="shared" si="2"/>
        <v>36114.135000000002</v>
      </c>
      <c r="F140" s="173"/>
      <c r="G140" s="174"/>
      <c r="H140" s="175"/>
      <c r="I140" s="172"/>
      <c r="J140" s="163"/>
    </row>
    <row r="141" spans="1:10" s="117" customFormat="1" x14ac:dyDescent="0.25">
      <c r="A141" s="111">
        <v>44797</v>
      </c>
      <c r="B141" s="102" t="s">
        <v>276</v>
      </c>
      <c r="C141" s="113">
        <v>28217</v>
      </c>
      <c r="D141" s="113">
        <v>0</v>
      </c>
      <c r="E141" s="112">
        <f t="shared" si="2"/>
        <v>7897.135000000002</v>
      </c>
      <c r="F141" s="173"/>
      <c r="G141" s="174"/>
      <c r="H141" s="175"/>
      <c r="I141" s="172"/>
      <c r="J141" s="163"/>
    </row>
    <row r="142" spans="1:10" s="117" customFormat="1" x14ac:dyDescent="0.25">
      <c r="A142" s="111">
        <v>44798</v>
      </c>
      <c r="B142" s="102" t="s">
        <v>277</v>
      </c>
      <c r="C142" s="113">
        <v>537.23</v>
      </c>
      <c r="D142" s="113">
        <v>0</v>
      </c>
      <c r="E142" s="100">
        <f t="shared" si="2"/>
        <v>7359.9050000000025</v>
      </c>
      <c r="F142" s="173"/>
      <c r="G142" s="174"/>
      <c r="H142" s="175"/>
      <c r="I142" s="172"/>
      <c r="J142" s="163"/>
    </row>
    <row r="143" spans="1:10" s="117" customFormat="1" x14ac:dyDescent="0.25">
      <c r="A143" s="111">
        <v>44798</v>
      </c>
      <c r="B143" s="102" t="s">
        <v>277</v>
      </c>
      <c r="C143" s="113">
        <v>304.13</v>
      </c>
      <c r="D143" s="113">
        <v>0</v>
      </c>
      <c r="E143" s="112">
        <f t="shared" si="2"/>
        <v>7055.7750000000024</v>
      </c>
      <c r="F143" s="173"/>
      <c r="G143" s="174"/>
      <c r="H143" s="175"/>
      <c r="I143" s="172"/>
      <c r="J143" s="163"/>
    </row>
    <row r="144" spans="1:10" s="117" customFormat="1" x14ac:dyDescent="0.25">
      <c r="A144" s="111">
        <v>44798</v>
      </c>
      <c r="B144" s="102" t="s">
        <v>278</v>
      </c>
      <c r="C144" s="113">
        <v>361.39</v>
      </c>
      <c r="D144" s="113">
        <v>0</v>
      </c>
      <c r="E144" s="100">
        <f t="shared" si="2"/>
        <v>6694.385000000002</v>
      </c>
      <c r="F144" s="173"/>
      <c r="G144" s="174"/>
      <c r="H144" s="175"/>
      <c r="I144" s="172"/>
      <c r="J144" s="163"/>
    </row>
    <row r="145" spans="1:10" s="117" customFormat="1" x14ac:dyDescent="0.25">
      <c r="A145" s="111">
        <v>44798</v>
      </c>
      <c r="B145" s="102" t="s">
        <v>223</v>
      </c>
      <c r="C145" s="113">
        <v>1743.19</v>
      </c>
      <c r="D145" s="113">
        <v>0</v>
      </c>
      <c r="E145" s="112">
        <f t="shared" si="2"/>
        <v>4951.1950000000015</v>
      </c>
      <c r="F145" s="173"/>
      <c r="G145" s="174"/>
      <c r="H145" s="175"/>
      <c r="I145" s="172"/>
      <c r="J145" s="163"/>
    </row>
    <row r="146" spans="1:10" s="117" customFormat="1" x14ac:dyDescent="0.25">
      <c r="A146" s="111">
        <v>44798</v>
      </c>
      <c r="B146" s="102" t="s">
        <v>264</v>
      </c>
      <c r="C146" s="113">
        <v>845.08</v>
      </c>
      <c r="D146" s="113">
        <v>0</v>
      </c>
      <c r="E146" s="100">
        <f t="shared" si="2"/>
        <v>4106.1150000000016</v>
      </c>
      <c r="F146" s="173"/>
      <c r="G146" s="174"/>
      <c r="H146" s="175"/>
      <c r="I146" s="172"/>
      <c r="J146" s="163"/>
    </row>
    <row r="147" spans="1:10" s="117" customFormat="1" x14ac:dyDescent="0.25">
      <c r="A147" s="111">
        <v>44798</v>
      </c>
      <c r="B147" s="102" t="s">
        <v>225</v>
      </c>
      <c r="C147" s="113">
        <v>1451.74</v>
      </c>
      <c r="D147" s="113">
        <v>0</v>
      </c>
      <c r="E147" s="112">
        <f t="shared" si="2"/>
        <v>2654.3750000000018</v>
      </c>
      <c r="F147" s="173"/>
      <c r="G147" s="174"/>
      <c r="H147" s="175"/>
      <c r="I147" s="172"/>
      <c r="J147" s="163"/>
    </row>
    <row r="148" spans="1:10" s="117" customFormat="1" x14ac:dyDescent="0.25">
      <c r="A148" s="111">
        <v>44798</v>
      </c>
      <c r="B148" s="229" t="s">
        <v>279</v>
      </c>
      <c r="C148" s="113">
        <v>0</v>
      </c>
      <c r="D148" s="197">
        <v>30508</v>
      </c>
      <c r="E148" s="100">
        <f t="shared" si="2"/>
        <v>33162.375</v>
      </c>
      <c r="F148" s="173">
        <v>86</v>
      </c>
      <c r="G148" s="174">
        <v>44798</v>
      </c>
      <c r="H148" s="175">
        <v>2048</v>
      </c>
      <c r="I148" s="172" t="s">
        <v>323</v>
      </c>
      <c r="J148" s="211" t="s">
        <v>112</v>
      </c>
    </row>
    <row r="149" spans="1:10" s="117" customFormat="1" x14ac:dyDescent="0.25">
      <c r="A149" s="111">
        <v>44798</v>
      </c>
      <c r="B149" s="102" t="s">
        <v>280</v>
      </c>
      <c r="C149" s="113">
        <v>1252.8</v>
      </c>
      <c r="D149" s="113">
        <v>0</v>
      </c>
      <c r="E149" s="112">
        <f t="shared" si="2"/>
        <v>31909.575000000001</v>
      </c>
      <c r="F149" s="173"/>
      <c r="G149" s="174"/>
      <c r="H149" s="175"/>
      <c r="I149" s="172"/>
      <c r="J149" s="163"/>
    </row>
    <row r="150" spans="1:10" s="117" customFormat="1" ht="45" x14ac:dyDescent="0.25">
      <c r="A150" s="111">
        <v>44799</v>
      </c>
      <c r="B150" s="223" t="s">
        <v>281</v>
      </c>
      <c r="C150" s="113">
        <v>0</v>
      </c>
      <c r="D150" s="197">
        <v>86873.85</v>
      </c>
      <c r="E150" s="100">
        <f t="shared" si="2"/>
        <v>118783.425</v>
      </c>
      <c r="F150" s="173">
        <v>59</v>
      </c>
      <c r="G150" s="174">
        <v>44803</v>
      </c>
      <c r="H150" s="175">
        <v>2044</v>
      </c>
      <c r="I150" s="172" t="s">
        <v>316</v>
      </c>
      <c r="J150" s="222" t="s">
        <v>149</v>
      </c>
    </row>
    <row r="151" spans="1:10" s="117" customFormat="1" ht="30" x14ac:dyDescent="0.25">
      <c r="A151" s="111">
        <v>44799</v>
      </c>
      <c r="B151" s="223" t="s">
        <v>282</v>
      </c>
      <c r="C151" s="113">
        <v>0</v>
      </c>
      <c r="D151" s="197">
        <v>49068</v>
      </c>
      <c r="E151" s="112">
        <f t="shared" si="2"/>
        <v>167851.42499999999</v>
      </c>
      <c r="F151" s="173">
        <v>160</v>
      </c>
      <c r="G151" s="174">
        <v>44800</v>
      </c>
      <c r="H151" s="175">
        <v>2036</v>
      </c>
      <c r="I151" s="172" t="s">
        <v>322</v>
      </c>
      <c r="J151" s="222" t="s">
        <v>149</v>
      </c>
    </row>
    <row r="152" spans="1:10" s="117" customFormat="1" ht="30" x14ac:dyDescent="0.25">
      <c r="A152" s="111">
        <v>44799</v>
      </c>
      <c r="B152" s="223" t="s">
        <v>283</v>
      </c>
      <c r="C152" s="113">
        <v>0</v>
      </c>
      <c r="D152" s="197">
        <v>3471.3</v>
      </c>
      <c r="E152" s="100">
        <f t="shared" si="2"/>
        <v>171322.72499999998</v>
      </c>
      <c r="F152" s="173">
        <v>103</v>
      </c>
      <c r="G152" s="174">
        <v>44800</v>
      </c>
      <c r="H152" s="175">
        <v>2038</v>
      </c>
      <c r="I152" s="225" t="s">
        <v>321</v>
      </c>
      <c r="J152" s="222" t="s">
        <v>149</v>
      </c>
    </row>
    <row r="153" spans="1:10" s="117" customFormat="1" x14ac:dyDescent="0.25">
      <c r="A153" s="111">
        <v>44799</v>
      </c>
      <c r="B153" s="102" t="s">
        <v>284</v>
      </c>
      <c r="C153" s="113">
        <v>58000</v>
      </c>
      <c r="D153" s="113">
        <v>0</v>
      </c>
      <c r="E153" s="112">
        <f t="shared" si="2"/>
        <v>113322.72499999998</v>
      </c>
      <c r="F153" s="173"/>
      <c r="G153" s="174"/>
      <c r="H153" s="175"/>
      <c r="I153" s="172"/>
      <c r="J153" s="163"/>
    </row>
    <row r="154" spans="1:10" s="117" customFormat="1" x14ac:dyDescent="0.25">
      <c r="A154" s="111">
        <v>44799</v>
      </c>
      <c r="B154" s="102" t="s">
        <v>285</v>
      </c>
      <c r="C154" s="113">
        <v>442.85</v>
      </c>
      <c r="D154" s="113">
        <v>0</v>
      </c>
      <c r="E154" s="100">
        <f t="shared" si="2"/>
        <v>112879.87499999997</v>
      </c>
      <c r="F154" s="173"/>
      <c r="G154" s="174"/>
      <c r="H154" s="175"/>
      <c r="I154" s="172"/>
      <c r="J154" s="163"/>
    </row>
    <row r="155" spans="1:10" s="117" customFormat="1" x14ac:dyDescent="0.25">
      <c r="A155" s="111">
        <v>44799</v>
      </c>
      <c r="B155" s="102" t="s">
        <v>269</v>
      </c>
      <c r="C155" s="113">
        <v>643.41999999999996</v>
      </c>
      <c r="D155" s="113">
        <v>0</v>
      </c>
      <c r="E155" s="112">
        <f t="shared" si="2"/>
        <v>112236.45499999997</v>
      </c>
      <c r="F155" s="173"/>
      <c r="G155" s="174"/>
      <c r="H155" s="175"/>
      <c r="I155" s="172"/>
      <c r="J155" s="163"/>
    </row>
    <row r="156" spans="1:10" s="117" customFormat="1" x14ac:dyDescent="0.25">
      <c r="A156" s="111">
        <v>44799</v>
      </c>
      <c r="B156" s="102" t="s">
        <v>286</v>
      </c>
      <c r="C156" s="113">
        <v>5584.94</v>
      </c>
      <c r="D156" s="113">
        <v>0</v>
      </c>
      <c r="E156" s="100">
        <f t="shared" si="2"/>
        <v>106651.51499999997</v>
      </c>
      <c r="F156" s="173"/>
      <c r="G156" s="174"/>
      <c r="H156" s="175"/>
      <c r="I156" s="172"/>
      <c r="J156" s="163"/>
    </row>
    <row r="157" spans="1:10" s="117" customFormat="1" x14ac:dyDescent="0.25">
      <c r="A157" s="111">
        <v>44799</v>
      </c>
      <c r="B157" s="102" t="s">
        <v>287</v>
      </c>
      <c r="C157" s="113">
        <v>7227.38</v>
      </c>
      <c r="D157" s="113">
        <v>0</v>
      </c>
      <c r="E157" s="112">
        <f t="shared" si="2"/>
        <v>99424.134999999966</v>
      </c>
      <c r="F157" s="173"/>
      <c r="G157" s="174"/>
      <c r="H157" s="175"/>
      <c r="I157" s="172"/>
      <c r="J157" s="163"/>
    </row>
    <row r="158" spans="1:10" s="117" customFormat="1" x14ac:dyDescent="0.25">
      <c r="A158" s="111">
        <v>44799</v>
      </c>
      <c r="B158" s="102" t="s">
        <v>288</v>
      </c>
      <c r="C158" s="113">
        <v>1417.28</v>
      </c>
      <c r="D158" s="113">
        <v>0</v>
      </c>
      <c r="E158" s="100">
        <f t="shared" si="2"/>
        <v>98006.854999999967</v>
      </c>
      <c r="F158" s="173"/>
      <c r="G158" s="174"/>
      <c r="H158" s="175"/>
      <c r="I158" s="172"/>
      <c r="J158" s="163"/>
    </row>
    <row r="159" spans="1:10" s="117" customFormat="1" x14ac:dyDescent="0.25">
      <c r="A159" s="111">
        <v>44799</v>
      </c>
      <c r="B159" s="102" t="s">
        <v>244</v>
      </c>
      <c r="C159" s="113">
        <v>4190.04</v>
      </c>
      <c r="D159" s="113">
        <v>0</v>
      </c>
      <c r="E159" s="112">
        <f t="shared" si="2"/>
        <v>93816.814999999973</v>
      </c>
      <c r="F159" s="173"/>
      <c r="G159" s="174"/>
      <c r="H159" s="175"/>
      <c r="I159" s="172"/>
      <c r="J159" s="163"/>
    </row>
    <row r="160" spans="1:10" s="117" customFormat="1" ht="30" x14ac:dyDescent="0.25">
      <c r="A160" s="111">
        <v>44799</v>
      </c>
      <c r="B160" s="227" t="s">
        <v>289</v>
      </c>
      <c r="C160" s="113">
        <v>0</v>
      </c>
      <c r="D160" s="197">
        <v>3480</v>
      </c>
      <c r="E160" s="100">
        <f t="shared" si="2"/>
        <v>97296.814999999973</v>
      </c>
      <c r="F160" s="173">
        <v>126</v>
      </c>
      <c r="G160" s="174">
        <v>44800</v>
      </c>
      <c r="H160" s="175">
        <v>2039</v>
      </c>
      <c r="I160" s="172" t="s">
        <v>319</v>
      </c>
      <c r="J160" s="222" t="s">
        <v>149</v>
      </c>
    </row>
    <row r="161" spans="1:10" s="117" customFormat="1" x14ac:dyDescent="0.25">
      <c r="A161" s="111">
        <v>44799</v>
      </c>
      <c r="B161" s="102" t="s">
        <v>290</v>
      </c>
      <c r="C161" s="113">
        <v>11394.21</v>
      </c>
      <c r="D161" s="113">
        <v>0</v>
      </c>
      <c r="E161" s="112">
        <f t="shared" si="2"/>
        <v>85902.604999999981</v>
      </c>
      <c r="F161" s="173"/>
      <c r="G161" s="174"/>
      <c r="H161" s="175"/>
      <c r="I161" s="172"/>
      <c r="J161" s="163"/>
    </row>
    <row r="162" spans="1:10" s="117" customFormat="1" x14ac:dyDescent="0.25">
      <c r="A162" s="111">
        <v>44799</v>
      </c>
      <c r="B162" s="223" t="s">
        <v>291</v>
      </c>
      <c r="C162" s="113">
        <v>0</v>
      </c>
      <c r="D162" s="197">
        <v>11136</v>
      </c>
      <c r="E162" s="100">
        <f t="shared" ref="E162:E225" si="3">E161-C162+D162</f>
        <v>97038.604999999981</v>
      </c>
      <c r="F162" s="173">
        <v>77</v>
      </c>
      <c r="G162" s="174">
        <v>44800</v>
      </c>
      <c r="H162" s="175">
        <v>2037</v>
      </c>
      <c r="I162" s="172" t="s">
        <v>320</v>
      </c>
      <c r="J162" s="222" t="s">
        <v>149</v>
      </c>
    </row>
    <row r="163" spans="1:10" s="117" customFormat="1" x14ac:dyDescent="0.25">
      <c r="A163" s="111">
        <v>44799</v>
      </c>
      <c r="B163" s="102" t="s">
        <v>234</v>
      </c>
      <c r="C163" s="113">
        <v>3000</v>
      </c>
      <c r="D163" s="113">
        <v>0</v>
      </c>
      <c r="E163" s="112">
        <f t="shared" si="3"/>
        <v>94038.604999999981</v>
      </c>
      <c r="F163" s="173"/>
      <c r="G163" s="174"/>
      <c r="H163" s="175"/>
      <c r="I163" s="172"/>
      <c r="J163" s="163"/>
    </row>
    <row r="164" spans="1:10" s="117" customFormat="1" x14ac:dyDescent="0.25">
      <c r="A164" s="111">
        <v>44799</v>
      </c>
      <c r="B164" s="102" t="s">
        <v>292</v>
      </c>
      <c r="C164" s="113">
        <v>1500</v>
      </c>
      <c r="D164" s="113">
        <v>0</v>
      </c>
      <c r="E164" s="100">
        <f t="shared" si="3"/>
        <v>92538.604999999981</v>
      </c>
      <c r="F164" s="173"/>
      <c r="G164" s="174"/>
      <c r="H164" s="175"/>
      <c r="I164" s="172"/>
      <c r="J164" s="163"/>
    </row>
    <row r="165" spans="1:10" s="117" customFormat="1" x14ac:dyDescent="0.25">
      <c r="A165" s="111">
        <v>44801</v>
      </c>
      <c r="B165" s="102" t="s">
        <v>293</v>
      </c>
      <c r="C165" s="113">
        <v>429.66</v>
      </c>
      <c r="D165" s="113">
        <v>0</v>
      </c>
      <c r="E165" s="112">
        <f t="shared" si="3"/>
        <v>92108.944999999978</v>
      </c>
      <c r="F165" s="173"/>
      <c r="G165" s="174"/>
      <c r="H165" s="175"/>
      <c r="I165" s="172"/>
      <c r="J165" s="163"/>
    </row>
    <row r="166" spans="1:10" s="117" customFormat="1" x14ac:dyDescent="0.25">
      <c r="A166" s="111">
        <v>44801</v>
      </c>
      <c r="B166" s="102" t="s">
        <v>294</v>
      </c>
      <c r="C166" s="113">
        <v>4640</v>
      </c>
      <c r="D166" s="113">
        <v>0</v>
      </c>
      <c r="E166" s="100">
        <f t="shared" si="3"/>
        <v>87468.944999999978</v>
      </c>
      <c r="F166" s="173"/>
      <c r="G166" s="174"/>
      <c r="H166" s="175"/>
      <c r="I166" s="172"/>
      <c r="J166" s="163"/>
    </row>
    <row r="167" spans="1:10" s="117" customFormat="1" x14ac:dyDescent="0.25">
      <c r="A167" s="111">
        <v>44801</v>
      </c>
      <c r="B167" s="102" t="s">
        <v>295</v>
      </c>
      <c r="C167" s="113">
        <v>17163</v>
      </c>
      <c r="D167" s="113">
        <v>0</v>
      </c>
      <c r="E167" s="112">
        <f t="shared" si="3"/>
        <v>70305.944999999978</v>
      </c>
      <c r="F167" s="173"/>
      <c r="G167" s="174"/>
      <c r="H167" s="175"/>
      <c r="I167" s="172"/>
      <c r="J167" s="163"/>
    </row>
    <row r="168" spans="1:10" s="117" customFormat="1" x14ac:dyDescent="0.25">
      <c r="A168" s="111">
        <v>44802</v>
      </c>
      <c r="B168" s="223" t="s">
        <v>296</v>
      </c>
      <c r="C168" s="113">
        <v>0</v>
      </c>
      <c r="D168" s="197">
        <v>27028</v>
      </c>
      <c r="E168" s="100">
        <f t="shared" si="3"/>
        <v>97333.944999999978</v>
      </c>
      <c r="F168" s="173">
        <v>288</v>
      </c>
      <c r="G168" s="174">
        <v>44802</v>
      </c>
      <c r="H168" s="175">
        <v>2040</v>
      </c>
      <c r="I168" s="172" t="s">
        <v>317</v>
      </c>
      <c r="J168" s="222" t="s">
        <v>149</v>
      </c>
    </row>
    <row r="169" spans="1:10" s="117" customFormat="1" x14ac:dyDescent="0.25">
      <c r="A169" s="111">
        <v>44802</v>
      </c>
      <c r="B169" s="223" t="s">
        <v>297</v>
      </c>
      <c r="C169" s="113">
        <v>0</v>
      </c>
      <c r="D169" s="197">
        <v>20648</v>
      </c>
      <c r="E169" s="112">
        <f t="shared" si="3"/>
        <v>117981.94499999998</v>
      </c>
      <c r="F169" s="173">
        <v>313</v>
      </c>
      <c r="G169" s="174">
        <v>44802</v>
      </c>
      <c r="H169" s="175">
        <v>2041</v>
      </c>
      <c r="I169" s="172" t="s">
        <v>318</v>
      </c>
      <c r="J169" s="222" t="s">
        <v>149</v>
      </c>
    </row>
    <row r="170" spans="1:10" s="117" customFormat="1" ht="30" x14ac:dyDescent="0.25">
      <c r="A170" s="111">
        <v>44802</v>
      </c>
      <c r="B170" s="102" t="s">
        <v>44</v>
      </c>
      <c r="C170" s="113">
        <v>0</v>
      </c>
      <c r="D170" s="113">
        <v>50000</v>
      </c>
      <c r="E170" s="100">
        <f t="shared" si="3"/>
        <v>167981.94499999998</v>
      </c>
      <c r="F170" s="173"/>
      <c r="G170" s="174"/>
      <c r="H170" s="175"/>
      <c r="I170" s="172"/>
      <c r="J170" s="163"/>
    </row>
    <row r="171" spans="1:10" s="117" customFormat="1" x14ac:dyDescent="0.25">
      <c r="A171" s="111">
        <v>44802</v>
      </c>
      <c r="B171" s="102" t="s">
        <v>298</v>
      </c>
      <c r="C171" s="113">
        <v>16702.84</v>
      </c>
      <c r="D171" s="113">
        <v>0</v>
      </c>
      <c r="E171" s="112">
        <f t="shared" si="3"/>
        <v>151279.10499999998</v>
      </c>
      <c r="F171" s="173"/>
      <c r="G171" s="174"/>
      <c r="H171" s="175"/>
      <c r="I171" s="172"/>
      <c r="J171" s="163"/>
    </row>
    <row r="172" spans="1:10" s="117" customFormat="1" x14ac:dyDescent="0.25">
      <c r="A172" s="111">
        <v>44802</v>
      </c>
      <c r="B172" s="102" t="s">
        <v>65</v>
      </c>
      <c r="C172" s="113">
        <v>3643.56</v>
      </c>
      <c r="D172" s="113">
        <v>0</v>
      </c>
      <c r="E172" s="100">
        <f t="shared" si="3"/>
        <v>147635.54499999998</v>
      </c>
      <c r="F172" s="173"/>
      <c r="G172" s="174"/>
      <c r="H172" s="175"/>
      <c r="I172" s="172"/>
      <c r="J172" s="163"/>
    </row>
    <row r="173" spans="1:10" s="117" customFormat="1" x14ac:dyDescent="0.25">
      <c r="A173" s="111">
        <v>44802</v>
      </c>
      <c r="B173" s="102" t="s">
        <v>299</v>
      </c>
      <c r="C173" s="113">
        <v>2288.36</v>
      </c>
      <c r="D173" s="113">
        <v>0</v>
      </c>
      <c r="E173" s="112">
        <f t="shared" si="3"/>
        <v>145347.185</v>
      </c>
      <c r="F173" s="173"/>
      <c r="G173" s="174"/>
      <c r="H173" s="175"/>
      <c r="I173" s="172"/>
      <c r="J173" s="163"/>
    </row>
    <row r="174" spans="1:10" s="117" customFormat="1" x14ac:dyDescent="0.25">
      <c r="A174" s="111">
        <v>44802</v>
      </c>
      <c r="B174" s="102" t="s">
        <v>284</v>
      </c>
      <c r="C174" s="113">
        <v>108210</v>
      </c>
      <c r="D174" s="113">
        <v>0</v>
      </c>
      <c r="E174" s="100">
        <f t="shared" si="3"/>
        <v>37137.184999999998</v>
      </c>
      <c r="F174" s="173"/>
      <c r="G174" s="174"/>
      <c r="H174" s="175"/>
      <c r="I174" s="172"/>
      <c r="J174" s="163"/>
    </row>
    <row r="175" spans="1:10" s="117" customFormat="1" ht="30" x14ac:dyDescent="0.25">
      <c r="A175" s="111">
        <v>44802</v>
      </c>
      <c r="B175" s="102" t="s">
        <v>44</v>
      </c>
      <c r="C175" s="113">
        <v>0</v>
      </c>
      <c r="D175" s="113">
        <v>100000</v>
      </c>
      <c r="E175" s="112">
        <f t="shared" si="3"/>
        <v>137137.185</v>
      </c>
      <c r="F175" s="173"/>
      <c r="G175" s="174"/>
      <c r="H175" s="175"/>
      <c r="I175" s="172"/>
      <c r="J175" s="163"/>
    </row>
    <row r="176" spans="1:10" s="117" customFormat="1" x14ac:dyDescent="0.25">
      <c r="A176" s="111">
        <v>44802</v>
      </c>
      <c r="B176" s="102" t="s">
        <v>300</v>
      </c>
      <c r="C176" s="113">
        <v>2088</v>
      </c>
      <c r="D176" s="113">
        <v>0</v>
      </c>
      <c r="E176" s="100">
        <f t="shared" si="3"/>
        <v>135049.185</v>
      </c>
      <c r="F176" s="173"/>
      <c r="G176" s="174"/>
      <c r="H176" s="175"/>
      <c r="I176" s="172"/>
      <c r="J176" s="163"/>
    </row>
    <row r="177" spans="1:10" s="117" customFormat="1" x14ac:dyDescent="0.25">
      <c r="A177" s="111">
        <v>44802</v>
      </c>
      <c r="B177" s="102" t="s">
        <v>301</v>
      </c>
      <c r="C177" s="113">
        <v>2500</v>
      </c>
      <c r="D177" s="113">
        <v>0</v>
      </c>
      <c r="E177" s="112">
        <f t="shared" si="3"/>
        <v>132549.185</v>
      </c>
      <c r="F177" s="173"/>
      <c r="G177" s="174"/>
      <c r="H177" s="175"/>
      <c r="I177" s="172"/>
      <c r="J177" s="163"/>
    </row>
    <row r="178" spans="1:10" s="117" customFormat="1" x14ac:dyDescent="0.25">
      <c r="A178" s="111">
        <v>44803</v>
      </c>
      <c r="B178" s="102" t="s">
        <v>302</v>
      </c>
      <c r="C178" s="113">
        <v>663.9</v>
      </c>
      <c r="D178" s="113">
        <v>0</v>
      </c>
      <c r="E178" s="100">
        <f t="shared" si="3"/>
        <v>131885.285</v>
      </c>
      <c r="F178" s="173"/>
      <c r="G178" s="174"/>
      <c r="H178" s="175"/>
      <c r="I178" s="172"/>
      <c r="J178" s="163"/>
    </row>
    <row r="179" spans="1:10" s="117" customFormat="1" ht="30" x14ac:dyDescent="0.25">
      <c r="A179" s="111">
        <v>44803</v>
      </c>
      <c r="B179" s="102" t="s">
        <v>303</v>
      </c>
      <c r="C179" s="113">
        <v>0</v>
      </c>
      <c r="D179" s="113">
        <v>150000</v>
      </c>
      <c r="E179" s="112">
        <f t="shared" si="3"/>
        <v>281885.28500000003</v>
      </c>
      <c r="F179" s="173"/>
      <c r="G179" s="174"/>
      <c r="H179" s="175"/>
      <c r="I179" s="172"/>
      <c r="J179" s="163"/>
    </row>
    <row r="180" spans="1:10" s="117" customFormat="1" x14ac:dyDescent="0.25">
      <c r="A180" s="111">
        <v>44803</v>
      </c>
      <c r="B180" s="102" t="s">
        <v>304</v>
      </c>
      <c r="C180" s="113">
        <v>232630</v>
      </c>
      <c r="D180" s="113">
        <v>0</v>
      </c>
      <c r="E180" s="100">
        <f t="shared" si="3"/>
        <v>49255.285000000033</v>
      </c>
      <c r="F180" s="173"/>
      <c r="G180" s="174"/>
      <c r="H180" s="175"/>
      <c r="I180" s="172"/>
      <c r="J180" s="163"/>
    </row>
    <row r="181" spans="1:10" s="117" customFormat="1" x14ac:dyDescent="0.25">
      <c r="A181" s="111">
        <v>44803</v>
      </c>
      <c r="B181" s="102" t="s">
        <v>305</v>
      </c>
      <c r="C181" s="113">
        <v>11394.21</v>
      </c>
      <c r="D181" s="113">
        <v>0</v>
      </c>
      <c r="E181" s="112">
        <f t="shared" si="3"/>
        <v>37861.075000000033</v>
      </c>
      <c r="F181" s="173"/>
      <c r="G181" s="174"/>
      <c r="H181" s="175"/>
      <c r="I181" s="172"/>
      <c r="J181" s="163"/>
    </row>
    <row r="182" spans="1:10" s="117" customFormat="1" x14ac:dyDescent="0.25">
      <c r="A182" s="111">
        <v>44803</v>
      </c>
      <c r="B182" s="102" t="s">
        <v>306</v>
      </c>
      <c r="C182" s="113">
        <v>5000</v>
      </c>
      <c r="D182" s="113">
        <v>0</v>
      </c>
      <c r="E182" s="100">
        <f t="shared" si="3"/>
        <v>32861.075000000033</v>
      </c>
      <c r="F182" s="173"/>
      <c r="G182" s="174"/>
      <c r="H182" s="175"/>
      <c r="I182" s="172"/>
      <c r="J182" s="163"/>
    </row>
    <row r="183" spans="1:10" s="117" customFormat="1" x14ac:dyDescent="0.25">
      <c r="A183" s="111">
        <v>44803</v>
      </c>
      <c r="B183" s="229" t="s">
        <v>67</v>
      </c>
      <c r="C183" s="113">
        <v>0</v>
      </c>
      <c r="D183" s="197">
        <v>3712</v>
      </c>
      <c r="E183" s="112">
        <f t="shared" si="3"/>
        <v>36573.075000000033</v>
      </c>
      <c r="F183" s="173">
        <v>275</v>
      </c>
      <c r="G183" s="174">
        <v>44803</v>
      </c>
      <c r="H183" s="175" t="s">
        <v>138</v>
      </c>
      <c r="I183" s="172" t="s">
        <v>324</v>
      </c>
      <c r="J183" s="211" t="s">
        <v>112</v>
      </c>
    </row>
    <row r="184" spans="1:10" s="117" customFormat="1" x14ac:dyDescent="0.25">
      <c r="A184" s="111">
        <v>44803</v>
      </c>
      <c r="B184" s="102" t="s">
        <v>307</v>
      </c>
      <c r="C184" s="113">
        <v>17933.63</v>
      </c>
      <c r="D184" s="113">
        <v>0</v>
      </c>
      <c r="E184" s="100">
        <f t="shared" si="3"/>
        <v>18639.445000000032</v>
      </c>
      <c r="F184" s="173"/>
      <c r="G184" s="174"/>
      <c r="H184" s="175"/>
      <c r="I184" s="172"/>
      <c r="J184" s="163"/>
    </row>
    <row r="185" spans="1:10" s="117" customFormat="1" x14ac:dyDescent="0.25">
      <c r="A185" s="111">
        <v>44804</v>
      </c>
      <c r="B185" s="102" t="s">
        <v>308</v>
      </c>
      <c r="C185" s="113">
        <v>626.4</v>
      </c>
      <c r="D185" s="113">
        <v>0</v>
      </c>
      <c r="E185" s="112">
        <f t="shared" si="3"/>
        <v>18013.045000000031</v>
      </c>
      <c r="F185" s="173"/>
      <c r="G185" s="174"/>
      <c r="H185" s="175"/>
      <c r="I185" s="172"/>
      <c r="J185" s="163"/>
    </row>
    <row r="186" spans="1:10" s="117" customFormat="1" x14ac:dyDescent="0.25">
      <c r="A186" s="111">
        <v>44804</v>
      </c>
      <c r="B186" s="102" t="s">
        <v>264</v>
      </c>
      <c r="C186" s="113">
        <v>129.03</v>
      </c>
      <c r="D186" s="113">
        <v>0</v>
      </c>
      <c r="E186" s="100">
        <f t="shared" si="3"/>
        <v>17884.015000000032</v>
      </c>
      <c r="F186" s="173"/>
      <c r="G186" s="174"/>
      <c r="H186" s="175"/>
      <c r="I186" s="172"/>
      <c r="J186" s="163"/>
    </row>
    <row r="187" spans="1:10" s="117" customFormat="1" x14ac:dyDescent="0.25">
      <c r="A187" s="111">
        <v>44804</v>
      </c>
      <c r="B187" s="102" t="s">
        <v>309</v>
      </c>
      <c r="C187" s="113">
        <v>2132.67</v>
      </c>
      <c r="D187" s="113">
        <v>0</v>
      </c>
      <c r="E187" s="112">
        <f t="shared" si="3"/>
        <v>15751.345000000032</v>
      </c>
      <c r="F187" s="173"/>
      <c r="G187" s="174"/>
      <c r="H187" s="175"/>
      <c r="I187" s="172"/>
      <c r="J187" s="163"/>
    </row>
    <row r="188" spans="1:10" s="117" customFormat="1" ht="30" x14ac:dyDescent="0.25">
      <c r="A188" s="111">
        <v>44804</v>
      </c>
      <c r="B188" s="223" t="s">
        <v>310</v>
      </c>
      <c r="C188" s="113">
        <v>0</v>
      </c>
      <c r="D188" s="197">
        <v>6942.6</v>
      </c>
      <c r="E188" s="100">
        <f t="shared" si="3"/>
        <v>22693.945000000032</v>
      </c>
      <c r="F188" s="173">
        <v>103</v>
      </c>
      <c r="G188" s="174">
        <v>44804</v>
      </c>
      <c r="H188" s="175">
        <v>2046</v>
      </c>
      <c r="I188" s="172" t="s">
        <v>315</v>
      </c>
      <c r="J188" s="222" t="s">
        <v>149</v>
      </c>
    </row>
    <row r="189" spans="1:10" s="117" customFormat="1" x14ac:dyDescent="0.25">
      <c r="A189" s="111">
        <v>44804</v>
      </c>
      <c r="B189" s="102" t="s">
        <v>311</v>
      </c>
      <c r="C189" s="113">
        <v>2900</v>
      </c>
      <c r="D189" s="113">
        <v>0</v>
      </c>
      <c r="E189" s="112">
        <f t="shared" si="3"/>
        <v>19793.945000000032</v>
      </c>
      <c r="F189" s="173"/>
      <c r="G189" s="174"/>
      <c r="H189" s="175"/>
      <c r="I189" s="172"/>
      <c r="J189" s="163"/>
    </row>
    <row r="190" spans="1:10" s="117" customFormat="1" x14ac:dyDescent="0.25">
      <c r="A190" s="111">
        <v>44804</v>
      </c>
      <c r="B190" s="102" t="s">
        <v>312</v>
      </c>
      <c r="C190" s="113">
        <v>433</v>
      </c>
      <c r="D190" s="113">
        <v>0</v>
      </c>
      <c r="E190" s="100">
        <f t="shared" si="3"/>
        <v>19360.945000000032</v>
      </c>
      <c r="F190" s="173"/>
      <c r="G190" s="174"/>
      <c r="H190" s="175"/>
      <c r="I190" s="172"/>
      <c r="J190" s="163"/>
    </row>
    <row r="191" spans="1:10" s="117" customFormat="1" ht="30" x14ac:dyDescent="0.25">
      <c r="A191" s="111">
        <v>44804</v>
      </c>
      <c r="B191" s="102" t="s">
        <v>313</v>
      </c>
      <c r="C191" s="113">
        <v>0</v>
      </c>
      <c r="D191" s="113">
        <v>65000</v>
      </c>
      <c r="E191" s="112">
        <f t="shared" si="3"/>
        <v>84360.945000000036</v>
      </c>
      <c r="F191" s="173"/>
      <c r="G191" s="174"/>
      <c r="H191" s="175"/>
      <c r="I191" s="172"/>
      <c r="J191" s="163"/>
    </row>
    <row r="192" spans="1:10" s="117" customFormat="1" ht="30" x14ac:dyDescent="0.25">
      <c r="A192" s="111">
        <v>44804</v>
      </c>
      <c r="B192" s="102" t="s">
        <v>314</v>
      </c>
      <c r="C192" s="113">
        <v>65531</v>
      </c>
      <c r="D192" s="113">
        <v>0</v>
      </c>
      <c r="E192" s="100">
        <f t="shared" si="3"/>
        <v>18829.945000000036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18829.945000000036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18829.945000000036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18829.945000000036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18829.945000000036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18829.945000000036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18829.945000000036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18829.945000000036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18829.945000000036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18829.945000000036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18829.945000000036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18829.945000000036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18829.945000000036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18829.945000000036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18829.945000000036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18829.945000000036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18829.945000000036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18829.945000000036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18829.945000000036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18829.945000000036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18829.945000000036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18829.945000000036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18829.945000000036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18829.945000000036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18829.945000000036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18829.945000000036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18829.945000000036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18829.945000000036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18829.945000000036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18829.945000000036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18829.945000000036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18829.945000000036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18829.945000000036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18829.945000000036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18829.945000000036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18829.945000000036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18829.945000000036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18829.945000000036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18829.945000000036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18829.945000000036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18829.945000000036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18829.945000000036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18829.945000000036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18829.945000000036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18829.945000000036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18829.945000000036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18829.945000000036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18829.945000000036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18829.945000000036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18829.945000000036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18829.945000000036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18829.945000000036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18829.945000000036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18829.945000000036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18829.945000000036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18829.945000000036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18829.945000000036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18829.945000000036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18829.945000000036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18829.945000000036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18829.945000000036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18829.945000000036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18829.945000000036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18829.945000000036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18829.945000000036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18829.945000000036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18829.945000000036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18829.945000000036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18829.945000000036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18829.945000000036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18829.945000000036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18829.945000000036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18829.945000000036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18829.945000000036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18829.945000000036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18829.945000000036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18829.945000000036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18829.945000000036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18829.945000000036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18829.945000000036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18829.945000000036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18829.945000000036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18829.945000000036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18829.945000000036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18829.945000000036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18829.945000000036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18829.945000000036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18829.945000000036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18829.945000000036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18829.945000000036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18829.945000000036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18829.945000000036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18829.945000000036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18829.945000000036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18829.945000000036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18829.945000000036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18829.945000000036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18829.945000000036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5">E289-C290+D290</f>
        <v>18829.945000000036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18829.945000000036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18829.945000000036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18829.945000000036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18829.945000000036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18829.945000000036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18829.945000000036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18829.945000000036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18829.945000000036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18829.945000000036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18829.945000000036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18829.945000000036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18829.945000000036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18829.945000000036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18829.945000000036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18829.945000000036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18829.945000000036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18829.945000000036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18829.945000000036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18829.945000000036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18829.945000000036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18829.945000000036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5"/>
        <v>18829.945000000036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5"/>
        <v>18829.945000000036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5"/>
        <v>18829.945000000036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5"/>
        <v>18829.945000000036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5"/>
        <v>18829.945000000036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5"/>
        <v>18829.945000000036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5"/>
        <v>18829.945000000036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5"/>
        <v>18829.945000000036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5"/>
        <v>18829.945000000036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5"/>
        <v>18829.945000000036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5"/>
        <v>18829.945000000036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5"/>
        <v>18829.945000000036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5"/>
        <v>18829.945000000036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5"/>
        <v>18829.945000000036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5"/>
        <v>18829.945000000036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5"/>
        <v>18829.945000000036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5"/>
        <v>18829.945000000036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5"/>
        <v>18829.945000000036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5"/>
        <v>18829.945000000036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5"/>
        <v>18829.945000000036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18829.945000000036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18829.945000000036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18829.945000000036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18829.945000000036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18829.945000000036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18829.945000000036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18829.945000000036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18829.945000000036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18829.945000000036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18829.945000000036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5"/>
        <v>18829.945000000036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18829.945000000036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18829.945000000036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18829.945000000036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18829.945000000036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5"/>
        <v>18829.945000000036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5"/>
        <v>18829.945000000036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5"/>
        <v>18829.945000000036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5"/>
        <v>18829.945000000036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5"/>
        <v>18829.945000000036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5"/>
        <v>18829.945000000036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5"/>
        <v>18829.945000000036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6">E353-C354+D354</f>
        <v>18829.945000000036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18829.945000000036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18829.945000000036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18829.945000000036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18829.945000000036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18829.945000000036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18829.945000000036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18829.945000000036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18829.945000000036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18829.945000000036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18829.945000000036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18829.945000000036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18829.945000000036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18829.945000000036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18829.945000000036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18829.945000000036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18829.945000000036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18829.945000000036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18829.945000000036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18829.945000000036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18829.945000000036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18829.945000000036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18829.945000000036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18829.945000000036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18829.945000000036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18829.945000000036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18829.945000000036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18829.945000000036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6"/>
        <v>18829.945000000036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18829.945000000036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18829.945000000036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18829.945000000036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18829.945000000036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18829.945000000036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18829.945000000036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18829.945000000036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18829.945000000036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18829.945000000036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18829.945000000036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18829.945000000036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18829.945000000036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18829.945000000036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18829.945000000036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18829.945000000036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6"/>
        <v>18829.945000000036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6"/>
        <v>18829.945000000036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6"/>
        <v>18829.945000000036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6"/>
        <v>18829.945000000036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6"/>
        <v>18829.945000000036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6"/>
        <v>18829.945000000036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6"/>
        <v>18829.945000000036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6"/>
        <v>18829.945000000036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6"/>
        <v>18829.945000000036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6"/>
        <v>18829.945000000036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6"/>
        <v>18829.945000000036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6"/>
        <v>18829.945000000036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6"/>
        <v>18829.945000000036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6"/>
        <v>18829.945000000036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6"/>
        <v>18829.945000000036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6"/>
        <v>18829.945000000036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6"/>
        <v>18829.945000000036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6"/>
        <v>18829.945000000036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6"/>
        <v>18829.945000000036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6"/>
        <v>18829.945000000036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7">E417-C418+D418</f>
        <v>18829.945000000036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18829.945000000036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18829.945000000036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18829.945000000036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18829.945000000036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18829.945000000036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18829.945000000036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18829.945000000036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18829.945000000036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18829.945000000036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18829.945000000036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18829.945000000036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18829.945000000036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18829.945000000036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18829.945000000036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18829.945000000036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18829.945000000036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18829.945000000036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18829.945000000036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18829.945000000036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18829.945000000036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18829.945000000036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18829.945000000036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18829.945000000036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18829.945000000036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18829.945000000036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18829.945000000036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18829.945000000036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8">E445-C446+D446</f>
        <v>18829.945000000036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18829.945000000036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8"/>
        <v>18829.945000000036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18829.945000000036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8"/>
        <v>18829.945000000036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18829.945000000036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8"/>
        <v>18829.945000000036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18829.945000000036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8"/>
        <v>18829.945000000036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18829.945000000036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8"/>
        <v>18829.945000000036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18829.945000000036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8"/>
        <v>18829.945000000036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18829.945000000036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8"/>
        <v>18829.945000000036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18829.945000000036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8"/>
        <v>18829.945000000036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18829.945000000036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8"/>
        <v>18829.945000000036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18829.945000000036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8"/>
        <v>18829.945000000036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18829.945000000036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8"/>
        <v>18829.945000000036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18829.945000000036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8"/>
        <v>18829.945000000036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18829.945000000036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8"/>
        <v>18829.945000000036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18829.945000000036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8"/>
        <v>18829.945000000036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18829.945000000036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18829.945000000036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18829.945000000036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18829.945000000036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18829.945000000036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18829.945000000036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18829.945000000036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18829.945000000036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18829.945000000036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18829.945000000036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18829.945000000036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18829.945000000036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18829.945000000036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18829.945000000036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18829.945000000036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18829.945000000036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18829.945000000036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18829.945000000036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18829.945000000036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9">E493-C494+D494</f>
        <v>18829.945000000036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18829.945000000036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18829.945000000036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18829.945000000036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18829.945000000036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18829.945000000036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18829.945000000036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18829.945000000036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18829.945000000036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18829.945000000036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18829.945000000036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18829.945000000036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18829.945000000036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18829.945000000036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18829.945000000036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18829.945000000036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18829.945000000036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18829.945000000036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18829.945000000036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18829.945000000036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18829.945000000036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18829.945000000036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18829.945000000036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18829.945000000036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18829.945000000036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18829.945000000036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18829.945000000036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18829.945000000036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18829.945000000036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18829.945000000036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18829.945000000036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18829.945000000036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18829.945000000036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18829.945000000036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18829.945000000036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18829.945000000036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18829.945000000036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18829.945000000036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18829.945000000036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18829.945000000036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33" t="s">
        <v>24</v>
      </c>
      <c r="H1" s="234"/>
      <c r="I1" s="234"/>
      <c r="J1" s="235" t="s">
        <v>23</v>
      </c>
      <c r="K1" s="235"/>
      <c r="L1" s="236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29512.75</v>
      </c>
      <c r="N4" s="15"/>
    </row>
    <row r="5" spans="1:14" x14ac:dyDescent="0.25">
      <c r="A5" s="12">
        <f>BAJIO16643561!A6</f>
        <v>44774</v>
      </c>
      <c r="B5" s="13"/>
      <c r="C5" s="13" t="str">
        <f>BAJIO16643561!B6</f>
        <v> INNOVAMED S DE RL DE CV   Concepto del Pago: EXAMANES MEDICIOS CONST INVERMEX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2771.0344827586209</v>
      </c>
      <c r="K5" s="14">
        <f t="shared" si="1"/>
        <v>443.36551724137934</v>
      </c>
      <c r="L5" s="14">
        <f>BAJIO16643561!C6</f>
        <v>3214.4</v>
      </c>
      <c r="M5" s="90">
        <f t="shared" ref="M5:M68" si="2">M4+I5-L5</f>
        <v>26298.35</v>
      </c>
      <c r="N5" s="15"/>
    </row>
    <row r="6" spans="1:14" x14ac:dyDescent="0.25">
      <c r="A6" s="12">
        <f>BAJIO16643561!A7</f>
        <v>44774</v>
      </c>
      <c r="B6" s="13"/>
      <c r="C6" s="13" t="str">
        <f>BAJIO16643561!B7</f>
        <v>CONSTRUCTORA INVERMEX SA DE CV  Entrega de Recursos de la cuenta 14350722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8620.6896551724149</v>
      </c>
      <c r="H6" s="14">
        <f t="shared" si="0"/>
        <v>1379.3103448275865</v>
      </c>
      <c r="I6" s="90">
        <f>BAJIO16643561!D7</f>
        <v>10000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36298.35</v>
      </c>
      <c r="N6" s="15"/>
    </row>
    <row r="7" spans="1:14" x14ac:dyDescent="0.25">
      <c r="A7" s="12">
        <f>BAJIO16643561!A8</f>
        <v>44774</v>
      </c>
      <c r="B7" s="13"/>
      <c r="C7" s="13" t="str">
        <f>BAJIO16643561!B8</f>
        <v>GM FINANCIAL DE MEXICO SA DE CV  Retiro por domiciliacion</v>
      </c>
      <c r="D7" s="85"/>
      <c r="E7" s="80">
        <f>BAJIO16643561!I8</f>
        <v>0</v>
      </c>
      <c r="F7" s="149">
        <f>BAJIO16643561!H8</f>
        <v>0</v>
      </c>
      <c r="G7" s="14">
        <f t="shared" si="3"/>
        <v>0</v>
      </c>
      <c r="H7" s="14">
        <f t="shared" si="0"/>
        <v>0</v>
      </c>
      <c r="I7" s="90">
        <f>BAJIO16643561!D8</f>
        <v>0</v>
      </c>
      <c r="J7" s="14">
        <f t="shared" si="4"/>
        <v>15460.025862068967</v>
      </c>
      <c r="K7" s="14">
        <f t="shared" si="1"/>
        <v>2473.604137931035</v>
      </c>
      <c r="L7" s="14">
        <f>BAJIO16643561!C8</f>
        <v>17933.63</v>
      </c>
      <c r="M7" s="90">
        <f t="shared" si="2"/>
        <v>18364.719999999998</v>
      </c>
      <c r="N7" s="15"/>
    </row>
    <row r="8" spans="1:14" x14ac:dyDescent="0.25">
      <c r="A8" s="12">
        <f>BAJIO16643561!A9</f>
        <v>44775</v>
      </c>
      <c r="B8" s="13"/>
      <c r="C8" s="13" t="str">
        <f>BAJIO16643561!B9</f>
        <v>NACIONAL DE ALIMENTOS Y HELADOS SA DE CV  Concepto del Pago: ARCA CONTINENTAL</v>
      </c>
      <c r="D8" s="85"/>
      <c r="E8" s="80" t="str">
        <f>BAJIO16643561!I9</f>
        <v>F4096</v>
      </c>
      <c r="F8" s="149">
        <f>BAJIO16643561!H9</f>
        <v>1979</v>
      </c>
      <c r="G8" s="14">
        <f t="shared" si="3"/>
        <v>27800.000000000004</v>
      </c>
      <c r="H8" s="14">
        <f t="shared" si="0"/>
        <v>4448.0000000000009</v>
      </c>
      <c r="I8" s="90">
        <f>BAJIO16643561!D9</f>
        <v>32248</v>
      </c>
      <c r="J8" s="14">
        <f t="shared" si="4"/>
        <v>0</v>
      </c>
      <c r="K8" s="14">
        <f t="shared" si="1"/>
        <v>0</v>
      </c>
      <c r="L8" s="14">
        <f>BAJIO16643561!C9</f>
        <v>0</v>
      </c>
      <c r="M8" s="90">
        <f t="shared" si="2"/>
        <v>50612.72</v>
      </c>
      <c r="N8" s="15"/>
    </row>
    <row r="9" spans="1:14" x14ac:dyDescent="0.25">
      <c r="A9" s="12">
        <f>BAJIO16643561!A10</f>
        <v>44775</v>
      </c>
      <c r="B9" s="13"/>
      <c r="C9" s="13" t="str">
        <f>BAJIO16643561!B10</f>
        <v>CONSTRUCTORA INVERME X SA DE CV  Concepto del Pago: TRASPASO A CUENTA DE INVERMEX BAJIO</v>
      </c>
      <c r="D9" s="85"/>
      <c r="E9" s="80">
        <f>BAJIO16643561!I10</f>
        <v>0</v>
      </c>
      <c r="F9" s="149">
        <f>BAJIO16643561!H10</f>
        <v>0</v>
      </c>
      <c r="G9" s="14">
        <f t="shared" si="3"/>
        <v>86206.896551724145</v>
      </c>
      <c r="H9" s="14">
        <f t="shared" si="0"/>
        <v>13793.103448275864</v>
      </c>
      <c r="I9" s="90">
        <f>BAJIO16643561!D10</f>
        <v>100000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150612.72</v>
      </c>
      <c r="N9" s="15"/>
    </row>
    <row r="10" spans="1:14" x14ac:dyDescent="0.25">
      <c r="A10" s="12">
        <f>BAJIO16643561!A11</f>
        <v>44776</v>
      </c>
      <c r="B10" s="13"/>
      <c r="C10" s="13" t="str">
        <f>BAJIO16643561!B11</f>
        <v>GARZA GUZMAN HECTOR   Concepto del Pago: ANTICIPO A FACT 166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35000</v>
      </c>
      <c r="K10" s="14">
        <f t="shared" si="1"/>
        <v>5600</v>
      </c>
      <c r="L10" s="14">
        <f>BAJIO16643561!C11</f>
        <v>40600</v>
      </c>
      <c r="M10" s="90">
        <f t="shared" si="2"/>
        <v>110012.72</v>
      </c>
      <c r="N10" s="15"/>
    </row>
    <row r="11" spans="1:14" x14ac:dyDescent="0.25">
      <c r="A11" s="12">
        <f>BAJIO16643561!A12</f>
        <v>44776</v>
      </c>
      <c r="B11" s="13"/>
      <c r="C11" s="13" t="str">
        <f>BAJIO16643561!B12</f>
        <v>PROYECTOS ESTRUCTURALES HALCON  Concepto del Pago: F4050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10968.103448275862</v>
      </c>
      <c r="K11" s="14">
        <f t="shared" si="1"/>
        <v>1754.8965517241379</v>
      </c>
      <c r="L11" s="14">
        <f>BAJIO16643561!C12</f>
        <v>12723</v>
      </c>
      <c r="M11" s="90">
        <f t="shared" si="2"/>
        <v>97289.72</v>
      </c>
      <c r="N11" s="15"/>
    </row>
    <row r="12" spans="1:14" x14ac:dyDescent="0.25">
      <c r="A12" s="12">
        <f>BAJIO16643561!A13</f>
        <v>44776</v>
      </c>
      <c r="B12" s="13"/>
      <c r="C12" s="13" t="str">
        <f>BAJIO16643561!B13</f>
        <v>Compra - Disposicion por POS en ARMANDO LOZANO PAULIN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704.02586206896558</v>
      </c>
      <c r="K12" s="14">
        <f t="shared" si="1"/>
        <v>112.64413793103449</v>
      </c>
      <c r="L12" s="14">
        <f>BAJIO16643561!C13</f>
        <v>816.67</v>
      </c>
      <c r="M12" s="90">
        <f t="shared" si="2"/>
        <v>96473.05</v>
      </c>
      <c r="N12" s="15"/>
    </row>
    <row r="13" spans="1:14" x14ac:dyDescent="0.25">
      <c r="A13" s="12">
        <f>BAJIO16643561!A14</f>
        <v>44776</v>
      </c>
      <c r="B13" s="13"/>
      <c r="C13" s="13" t="str">
        <f>BAJIO16643561!B14</f>
        <v>Compra - Disposicion por POS en MALDONADO PARTES Y S </v>
      </c>
      <c r="D13" s="85"/>
      <c r="E13" s="80">
        <f>BAJIO16643561!I14</f>
        <v>0</v>
      </c>
      <c r="F13" s="149">
        <f>BAJIO16643561!H14</f>
        <v>0</v>
      </c>
      <c r="G13" s="14">
        <f t="shared" si="3"/>
        <v>0</v>
      </c>
      <c r="H13" s="14">
        <f t="shared" si="0"/>
        <v>0</v>
      </c>
      <c r="I13" s="90">
        <f>BAJIO16643561!D14</f>
        <v>0</v>
      </c>
      <c r="J13" s="14">
        <f t="shared" si="4"/>
        <v>4210.0000000000009</v>
      </c>
      <c r="K13" s="14">
        <f t="shared" si="1"/>
        <v>673.60000000000014</v>
      </c>
      <c r="L13" s="14">
        <f>BAJIO16643561!C14</f>
        <v>4883.6000000000004</v>
      </c>
      <c r="M13" s="90">
        <f t="shared" si="2"/>
        <v>91589.45</v>
      </c>
      <c r="N13" s="15"/>
    </row>
    <row r="14" spans="1:14" ht="30" x14ac:dyDescent="0.25">
      <c r="A14" s="12">
        <f>BAJIO16643561!A15</f>
        <v>44776</v>
      </c>
      <c r="B14" s="13"/>
      <c r="C14" s="13" t="str">
        <f>BAJIO16643561!B15</f>
        <v>Compra - Disposicion por POS en CASA HECTOR PALACIOS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900.33620689655186</v>
      </c>
      <c r="K14" s="14">
        <f t="shared" si="1"/>
        <v>144.0537931034483</v>
      </c>
      <c r="L14" s="14">
        <f>BAJIO16643561!C15</f>
        <v>1044.3900000000001</v>
      </c>
      <c r="M14" s="90">
        <f t="shared" si="2"/>
        <v>90545.06</v>
      </c>
      <c r="N14" s="15"/>
    </row>
    <row r="15" spans="1:14" x14ac:dyDescent="0.25">
      <c r="A15" s="12">
        <f>BAJIO16643561!A16</f>
        <v>44776</v>
      </c>
      <c r="B15" s="13"/>
      <c r="C15" s="13" t="str">
        <f>BAJIO16643561!B16</f>
        <v>INTEGRACION PUBLICITARIA EMPRE  Concepto del Pago: COTIZACION SUM20221375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2380.0000000000005</v>
      </c>
      <c r="K15" s="14">
        <f t="shared" si="1"/>
        <v>380.80000000000007</v>
      </c>
      <c r="L15" s="14">
        <f>BAJIO16643561!C16</f>
        <v>2760.8</v>
      </c>
      <c r="M15" s="90">
        <f t="shared" si="2"/>
        <v>87784.26</v>
      </c>
      <c r="N15" s="15"/>
    </row>
    <row r="16" spans="1:14" x14ac:dyDescent="0.25">
      <c r="A16" s="12">
        <f>BAJIO16643561!A17</f>
        <v>44776</v>
      </c>
      <c r="B16" s="13"/>
      <c r="C16" s="13" t="str">
        <f>BAJIO16643561!B17</f>
        <v>CONSTRUCTORA INVERME X SA DE CV  Concepto del Pago: TRASPASO A CUENTA DE INVERMEX BAJIO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86206.896551724145</v>
      </c>
      <c r="H16" s="14">
        <f t="shared" si="0"/>
        <v>13793.103448275864</v>
      </c>
      <c r="I16" s="90">
        <f>BAJIO16643561!D17</f>
        <v>100000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187784.26</v>
      </c>
      <c r="N16" s="15"/>
    </row>
    <row r="17" spans="1:14" s="86" customFormat="1" x14ac:dyDescent="0.25">
      <c r="A17" s="12">
        <f>BAJIO16643561!A18</f>
        <v>44776</v>
      </c>
      <c r="B17" s="85"/>
      <c r="C17" s="13" t="str">
        <f>BAJIO16643561!B18</f>
        <v>GUILLERMO GUTIERREZ AGUIRRE  Concepto del Pago: pago</v>
      </c>
      <c r="D17" s="85"/>
      <c r="E17" s="80" t="str">
        <f>BAJIO16643561!I18</f>
        <v>F4468</v>
      </c>
      <c r="F17" s="149" t="str">
        <f>BAJIO16643561!H18</f>
        <v>PUE</v>
      </c>
      <c r="G17" s="144">
        <f t="shared" si="3"/>
        <v>3200</v>
      </c>
      <c r="H17" s="144">
        <f t="shared" si="0"/>
        <v>512</v>
      </c>
      <c r="I17" s="90">
        <f>BAJIO16643561!D18</f>
        <v>3712</v>
      </c>
      <c r="J17" s="144">
        <f t="shared" si="4"/>
        <v>0</v>
      </c>
      <c r="K17" s="144">
        <f t="shared" si="1"/>
        <v>0</v>
      </c>
      <c r="L17" s="14">
        <f>BAJIO16643561!C18</f>
        <v>0</v>
      </c>
      <c r="M17" s="145">
        <f t="shared" si="2"/>
        <v>191496.26</v>
      </c>
      <c r="N17" s="146"/>
    </row>
    <row r="18" spans="1:14" x14ac:dyDescent="0.25">
      <c r="A18" s="12">
        <f>BAJIO16643561!A19</f>
        <v>44776</v>
      </c>
      <c r="B18" s="85"/>
      <c r="C18" s="13" t="str">
        <f>BAJIO16643561!B19</f>
        <v> OPERADORA DE RELLENOS SANITARI   Concepto del Pago: A 10806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32308.500000000004</v>
      </c>
      <c r="K18" s="144">
        <f t="shared" si="1"/>
        <v>5169.3600000000006</v>
      </c>
      <c r="L18" s="14">
        <f>BAJIO16643561!C19</f>
        <v>37477.86</v>
      </c>
      <c r="M18" s="145">
        <f t="shared" si="2"/>
        <v>154018.40000000002</v>
      </c>
      <c r="N18" s="15"/>
    </row>
    <row r="19" spans="1:14" x14ac:dyDescent="0.25">
      <c r="A19" s="12">
        <f>BAJIO16643561!A20</f>
        <v>44776</v>
      </c>
      <c r="B19" s="85"/>
      <c r="C19" s="13" t="str">
        <f>BAJIO16643561!B20</f>
        <v>SERV GASOLINEROS DE MEXICO SA  Concepto del Pago: 59114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0</v>
      </c>
      <c r="J19" s="144">
        <f t="shared" si="5"/>
        <v>55461.008620689659</v>
      </c>
      <c r="K19" s="144">
        <f t="shared" si="1"/>
        <v>8873.7613793103465</v>
      </c>
      <c r="L19" s="14">
        <f>BAJIO16643561!C20</f>
        <v>64334.77</v>
      </c>
      <c r="M19" s="145">
        <f t="shared" si="2"/>
        <v>89683.630000000034</v>
      </c>
      <c r="N19" s="15"/>
    </row>
    <row r="20" spans="1:14" x14ac:dyDescent="0.25">
      <c r="A20" s="12">
        <f>BAJIO16643561!A21</f>
        <v>44777</v>
      </c>
      <c r="B20" s="85"/>
      <c r="C20" s="13" t="str">
        <f>BAJIO16643561!B21</f>
        <v>Compra - Disposicion por POS en MUELLES Y SUSP FABIAN 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5555.5000000000009</v>
      </c>
      <c r="K20" s="144">
        <f t="shared" si="1"/>
        <v>888.88000000000011</v>
      </c>
      <c r="L20" s="14">
        <f>BAJIO16643561!C21</f>
        <v>6444.38</v>
      </c>
      <c r="M20" s="145">
        <f t="shared" si="2"/>
        <v>83239.250000000029</v>
      </c>
      <c r="N20" s="15"/>
    </row>
    <row r="21" spans="1:14" x14ac:dyDescent="0.25">
      <c r="A21" s="12">
        <f>BAJIO16643561!A22</f>
        <v>44777</v>
      </c>
      <c r="B21" s="85"/>
      <c r="C21" s="13" t="str">
        <f>BAJIO16643561!B22</f>
        <v>Compra - Disposicion por POS en ARMANDO LOZANO PAULIN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378.89655172413796</v>
      </c>
      <c r="K21" s="144">
        <f t="shared" si="1"/>
        <v>60.623448275862074</v>
      </c>
      <c r="L21" s="14">
        <f>BAJIO16643561!C22</f>
        <v>439.52</v>
      </c>
      <c r="M21" s="145">
        <f t="shared" si="2"/>
        <v>82799.730000000025</v>
      </c>
      <c r="N21" s="15"/>
    </row>
    <row r="22" spans="1:14" x14ac:dyDescent="0.25">
      <c r="A22" s="12">
        <f>BAJIO16643561!A23</f>
        <v>44777</v>
      </c>
      <c r="B22" s="85"/>
      <c r="C22" s="13" t="str">
        <f>BAJIO16643561!B23</f>
        <v>CONSTRUCTORA INVERME X SA DE CV  Concepto del Pago: TRASPASO A CUENTA DE INVERMEX BAJIO</v>
      </c>
      <c r="D22" s="85"/>
      <c r="E22" s="80">
        <f>BAJIO16643561!I23</f>
        <v>0</v>
      </c>
      <c r="F22" s="149">
        <f>BAJIO16643561!H23</f>
        <v>0</v>
      </c>
      <c r="G22" s="144">
        <f>I22/1.16</f>
        <v>86206.896551724145</v>
      </c>
      <c r="H22" s="144">
        <f t="shared" si="6"/>
        <v>13793.103448275864</v>
      </c>
      <c r="I22" s="90">
        <f>BAJIO16643561!D23</f>
        <v>100000</v>
      </c>
      <c r="J22" s="144">
        <f t="shared" si="5"/>
        <v>0</v>
      </c>
      <c r="K22" s="144">
        <f t="shared" si="1"/>
        <v>0</v>
      </c>
      <c r="L22" s="14">
        <f>BAJIO16643561!C23</f>
        <v>0</v>
      </c>
      <c r="M22" s="145">
        <f t="shared" si="2"/>
        <v>182799.73000000004</v>
      </c>
      <c r="N22" s="15"/>
    </row>
    <row r="23" spans="1:14" x14ac:dyDescent="0.25">
      <c r="A23" s="12">
        <f>BAJIO16643561!A24</f>
        <v>44777</v>
      </c>
      <c r="B23" s="85"/>
      <c r="C23" s="13" t="str">
        <f>BAJIO16643561!B24</f>
        <v>Deposito SBC de Cobro Inmediato / CORPORACION SIERRA MADRE</v>
      </c>
      <c r="D23" s="85"/>
      <c r="E23" s="80" t="str">
        <f>BAJIO16643561!I24</f>
        <v>F4394</v>
      </c>
      <c r="F23" s="149">
        <f>BAJIO16643561!H24</f>
        <v>1990</v>
      </c>
      <c r="G23" s="144">
        <f>I23/1.16</f>
        <v>3500.0000000000005</v>
      </c>
      <c r="H23" s="144">
        <f t="shared" si="6"/>
        <v>560.00000000000011</v>
      </c>
      <c r="I23" s="90">
        <f>BAJIO16643561!D24</f>
        <v>4060</v>
      </c>
      <c r="J23" s="144">
        <f t="shared" si="5"/>
        <v>0</v>
      </c>
      <c r="K23" s="144">
        <f t="shared" si="1"/>
        <v>0</v>
      </c>
      <c r="L23" s="14">
        <f>BAJIO16643561!C24</f>
        <v>0</v>
      </c>
      <c r="M23" s="145">
        <f t="shared" si="2"/>
        <v>186859.73000000004</v>
      </c>
      <c r="N23" s="15"/>
    </row>
    <row r="24" spans="1:14" x14ac:dyDescent="0.25">
      <c r="A24" s="12">
        <f>BAJIO16643561!A25</f>
        <v>44777</v>
      </c>
      <c r="B24" s="85"/>
      <c r="C24" s="13" t="str">
        <f>BAJIO16643561!B25</f>
        <v> HYUNDAI GLOVIS MEXIC O S DE RL DE CV  Concepto del Pago: GLOVIS</v>
      </c>
      <c r="D24" s="85"/>
      <c r="E24" s="80" t="str">
        <f>BAJIO16643561!I25</f>
        <v>F4162</v>
      </c>
      <c r="F24" s="149">
        <f>BAJIO16643561!H25</f>
        <v>1980</v>
      </c>
      <c r="G24" s="144">
        <f t="shared" si="3"/>
        <v>27137.500000000004</v>
      </c>
      <c r="H24" s="144">
        <f t="shared" si="6"/>
        <v>4342.0000000000009</v>
      </c>
      <c r="I24" s="90">
        <f>BAJIO16643561!D25</f>
        <v>31479.5</v>
      </c>
      <c r="J24" s="144">
        <f t="shared" si="4"/>
        <v>0</v>
      </c>
      <c r="K24" s="144">
        <f t="shared" si="1"/>
        <v>0</v>
      </c>
      <c r="L24" s="14">
        <f>BAJIO16643561!C25</f>
        <v>0</v>
      </c>
      <c r="M24" s="145">
        <f t="shared" si="2"/>
        <v>218339.23000000004</v>
      </c>
      <c r="N24" s="15"/>
    </row>
    <row r="25" spans="1:14" x14ac:dyDescent="0.25">
      <c r="A25" s="12">
        <f>BAJIO16643561!A26</f>
        <v>44778</v>
      </c>
      <c r="B25" s="85"/>
      <c r="C25" s="13" t="str">
        <f>BAJIO16643561!B26</f>
        <v>ZONE COMPRA S DE R L DE C V  Concepto del Pago: AUTOZONE DE MEXICO S DE RL DE CV</v>
      </c>
      <c r="D25" s="85"/>
      <c r="E25" s="80" t="str">
        <f>BAJIO16643561!I26</f>
        <v>F3903-F4014-F4015-F4137</v>
      </c>
      <c r="F25" s="149">
        <f>BAJIO16643561!H26</f>
        <v>1982</v>
      </c>
      <c r="G25" s="144">
        <f t="shared" si="3"/>
        <v>64800.000000000007</v>
      </c>
      <c r="H25" s="144">
        <f t="shared" si="6"/>
        <v>10368.000000000002</v>
      </c>
      <c r="I25" s="90">
        <f>BAJIO16643561!D26</f>
        <v>75168</v>
      </c>
      <c r="J25" s="144">
        <f t="shared" si="4"/>
        <v>0</v>
      </c>
      <c r="K25" s="144">
        <f t="shared" si="1"/>
        <v>0</v>
      </c>
      <c r="L25" s="14">
        <f>BAJIO16643561!C26</f>
        <v>0</v>
      </c>
      <c r="M25" s="145">
        <f t="shared" si="2"/>
        <v>293507.23000000004</v>
      </c>
      <c r="N25" s="15"/>
    </row>
    <row r="26" spans="1:14" x14ac:dyDescent="0.25">
      <c r="A26" s="12">
        <f>BAJIO16643561!A27</f>
        <v>44778</v>
      </c>
      <c r="B26" s="85"/>
      <c r="C26" s="13" t="str">
        <f>BAJIO16643561!B27</f>
        <v>Compra - Disposicion por POS en AUTOZONE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136.20689655172416</v>
      </c>
      <c r="K26" s="144">
        <f t="shared" si="1"/>
        <v>21.793103448275865</v>
      </c>
      <c r="L26" s="14">
        <f>BAJIO16643561!C27</f>
        <v>158</v>
      </c>
      <c r="M26" s="145">
        <f t="shared" si="2"/>
        <v>293349.23000000004</v>
      </c>
      <c r="N26" s="15"/>
    </row>
    <row r="27" spans="1:14" ht="30" x14ac:dyDescent="0.25">
      <c r="A27" s="12">
        <f>BAJIO16643561!A28</f>
        <v>44778</v>
      </c>
      <c r="B27" s="85"/>
      <c r="C27" s="13" t="str">
        <f>BAJIO16643561!B28</f>
        <v>Compra - Disposicion por POS en 5161020002592337 TAR AEROLINEAS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4833.620689655173</v>
      </c>
      <c r="K27" s="144">
        <f t="shared" si="1"/>
        <v>773.37931034482767</v>
      </c>
      <c r="L27" s="14">
        <f>BAJIO16643561!C28</f>
        <v>5607</v>
      </c>
      <c r="M27" s="145">
        <f t="shared" si="2"/>
        <v>287742.23000000004</v>
      </c>
      <c r="N27" s="15"/>
    </row>
    <row r="28" spans="1:14" x14ac:dyDescent="0.25">
      <c r="A28" s="12">
        <f>BAJIO16643561!A29</f>
        <v>44778</v>
      </c>
      <c r="B28" s="85"/>
      <c r="C28" s="13" t="str">
        <f>BAJIO16643561!B29</f>
        <v>VALVULAS DE CALIDAD DE MONTERREY SA DE C  Concepto del Pago: PAGO FACTURAS VACAMSA</v>
      </c>
      <c r="D28" s="85"/>
      <c r="E28" s="80" t="str">
        <f>BAJIO16643561!I29</f>
        <v>F4211-F4212-F4256</v>
      </c>
      <c r="F28" s="149">
        <f>BAJIO16643561!H29</f>
        <v>1983</v>
      </c>
      <c r="G28" s="144">
        <f t="shared" si="3"/>
        <v>8977.5</v>
      </c>
      <c r="H28" s="144">
        <f t="shared" si="6"/>
        <v>1436.4</v>
      </c>
      <c r="I28" s="90">
        <f>BAJIO16643561!D29</f>
        <v>10413.9</v>
      </c>
      <c r="J28" s="144">
        <f t="shared" si="4"/>
        <v>0</v>
      </c>
      <c r="K28" s="144">
        <f t="shared" si="1"/>
        <v>0</v>
      </c>
      <c r="L28" s="14">
        <f>BAJIO16643561!C29</f>
        <v>0</v>
      </c>
      <c r="M28" s="145">
        <f t="shared" si="2"/>
        <v>298156.13000000006</v>
      </c>
      <c r="N28" s="15"/>
    </row>
    <row r="29" spans="1:14" ht="30" x14ac:dyDescent="0.25">
      <c r="A29" s="12">
        <f>BAJIO16643561!A30</f>
        <v>44778</v>
      </c>
      <c r="B29" s="85"/>
      <c r="C29" s="13" t="str">
        <f>BAJIO16643561!B30</f>
        <v>PLESA ANAHUAC Y CIAS SA DE CV  FAC INV4168</v>
      </c>
      <c r="D29" s="85"/>
      <c r="E29" s="80" t="str">
        <f>BAJIO16643561!I30</f>
        <v>F4168</v>
      </c>
      <c r="F29" s="149">
        <f>BAJIO16643561!H30</f>
        <v>1984</v>
      </c>
      <c r="G29" s="144">
        <f t="shared" si="3"/>
        <v>6300</v>
      </c>
      <c r="H29" s="144">
        <f t="shared" si="6"/>
        <v>1008</v>
      </c>
      <c r="I29" s="90">
        <f>BAJIO16643561!D30</f>
        <v>7308</v>
      </c>
      <c r="J29" s="144">
        <f t="shared" si="4"/>
        <v>0</v>
      </c>
      <c r="K29" s="144">
        <f t="shared" si="1"/>
        <v>0</v>
      </c>
      <c r="L29" s="14">
        <f>BAJIO16643561!C30</f>
        <v>0</v>
      </c>
      <c r="M29" s="145">
        <f t="shared" si="2"/>
        <v>305464.13000000006</v>
      </c>
      <c r="N29" s="15"/>
    </row>
    <row r="30" spans="1:14" ht="30" x14ac:dyDescent="0.25">
      <c r="A30" s="12">
        <f>BAJIO16643561!A31</f>
        <v>44778</v>
      </c>
      <c r="B30" s="85"/>
      <c r="C30" s="13" t="str">
        <f>BAJIO16643561!B31</f>
        <v>CONSTRUCTORA INVERME X SA DE CV  Concepto del Pago: TRASPASO A CUENTA DE INVERMEX BAJIO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86206.896551724145</v>
      </c>
      <c r="H30" s="144">
        <f t="shared" si="6"/>
        <v>13793.103448275864</v>
      </c>
      <c r="I30" s="90">
        <f>BAJIO16643561!D31</f>
        <v>100000</v>
      </c>
      <c r="J30" s="144">
        <f t="shared" si="4"/>
        <v>0</v>
      </c>
      <c r="K30" s="144">
        <f t="shared" si="1"/>
        <v>0</v>
      </c>
      <c r="L30" s="14">
        <f>BAJIO16643561!C31</f>
        <v>0</v>
      </c>
      <c r="M30" s="145">
        <f t="shared" si="2"/>
        <v>405464.13000000006</v>
      </c>
      <c r="N30" s="15"/>
    </row>
    <row r="31" spans="1:14" x14ac:dyDescent="0.25">
      <c r="A31" s="12">
        <f>BAJIO16643561!A32</f>
        <v>44778</v>
      </c>
      <c r="B31" s="85"/>
      <c r="C31" s="13" t="str">
        <f>BAJIO16643561!B32</f>
        <v>CONSTRUCTORA INVERME X SA DE CV  Concepto del Pago: TRASPASO A CUENTA DE INVERMEX BAJIO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103448.27586206897</v>
      </c>
      <c r="H31" s="144">
        <f t="shared" si="6"/>
        <v>16551.724137931036</v>
      </c>
      <c r="I31" s="90">
        <f>BAJIO16643561!D32</f>
        <v>120000</v>
      </c>
      <c r="J31" s="144">
        <f t="shared" si="4"/>
        <v>0</v>
      </c>
      <c r="K31" s="144">
        <f t="shared" si="1"/>
        <v>0</v>
      </c>
      <c r="L31" s="14">
        <f>BAJIO16643561!C32</f>
        <v>0</v>
      </c>
      <c r="M31" s="145">
        <f t="shared" si="2"/>
        <v>525464.13000000012</v>
      </c>
      <c r="N31" s="15"/>
    </row>
    <row r="32" spans="1:14" x14ac:dyDescent="0.25">
      <c r="A32" s="12">
        <f>BAJIO16643561!A33</f>
        <v>44778</v>
      </c>
      <c r="B32" s="85"/>
      <c r="C32" s="13" t="str">
        <f>BAJIO16643561!B33</f>
        <v xml:space="preserve">CONSTRUCTORA INVERMEX SA DE CV  Entrega de Recursos de la cuenta 14350722 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86206.896551724145</v>
      </c>
      <c r="H32" s="144">
        <f t="shared" si="6"/>
        <v>13793.103448275864</v>
      </c>
      <c r="I32" s="90">
        <f>BAJIO16643561!D33</f>
        <v>100000</v>
      </c>
      <c r="J32" s="144">
        <f t="shared" si="4"/>
        <v>0</v>
      </c>
      <c r="K32" s="144">
        <f t="shared" si="1"/>
        <v>0</v>
      </c>
      <c r="L32" s="14">
        <f>BAJIO16643561!C33</f>
        <v>0</v>
      </c>
      <c r="M32" s="145">
        <f t="shared" si="2"/>
        <v>625464.13000000012</v>
      </c>
      <c r="N32" s="15"/>
    </row>
    <row r="33" spans="1:14" x14ac:dyDescent="0.25">
      <c r="A33" s="12">
        <f>BAJIO16643561!A34</f>
        <v>44778</v>
      </c>
      <c r="B33" s="85"/>
      <c r="C33" s="13" t="str">
        <f>BAJIO16643561!B34</f>
        <v>OES ENCLOSURES MANUFACTURING MEXIC  Concepto del Pago: 4278 TO 4333</v>
      </c>
      <c r="D33" s="85"/>
      <c r="E33" s="80" t="str">
        <f>BAJIO16643561!I34</f>
        <v>F4254-F4255-F4267-F4278-F4279-F4280-F4297-F4298-F4299-F4314</v>
      </c>
      <c r="F33" s="149">
        <f>BAJIO16643561!H34</f>
        <v>1986</v>
      </c>
      <c r="G33" s="144">
        <f t="shared" si="3"/>
        <v>33600</v>
      </c>
      <c r="H33" s="144">
        <f t="shared" si="6"/>
        <v>5376</v>
      </c>
      <c r="I33" s="90">
        <f>BAJIO16643561!D34</f>
        <v>38976</v>
      </c>
      <c r="J33" s="144">
        <f t="shared" si="4"/>
        <v>0</v>
      </c>
      <c r="K33" s="144">
        <f t="shared" si="1"/>
        <v>0</v>
      </c>
      <c r="L33" s="14">
        <f>BAJIO16643561!C34</f>
        <v>0</v>
      </c>
      <c r="M33" s="145">
        <f t="shared" si="2"/>
        <v>664440.13000000012</v>
      </c>
      <c r="N33" s="15"/>
    </row>
    <row r="34" spans="1:14" x14ac:dyDescent="0.25">
      <c r="A34" s="12">
        <f>BAJIO16643561!A35</f>
        <v>44778</v>
      </c>
      <c r="B34" s="85"/>
      <c r="C34" s="13" t="str">
        <f>BAJIO16643561!B35</f>
        <v>MAR MAR EFRAIN Concepto del Pago: ANTICIPO A FACT No 550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517241.37931034487</v>
      </c>
      <c r="K34" s="144">
        <f t="shared" si="1"/>
        <v>82758.620689655174</v>
      </c>
      <c r="L34" s="14">
        <f>BAJIO16643561!C35</f>
        <v>600000</v>
      </c>
      <c r="M34" s="145">
        <f t="shared" si="2"/>
        <v>64440.130000000121</v>
      </c>
      <c r="N34" s="15"/>
    </row>
    <row r="35" spans="1:14" x14ac:dyDescent="0.25">
      <c r="A35" s="12">
        <f>BAJIO16643561!A36</f>
        <v>44779</v>
      </c>
      <c r="B35" s="13"/>
      <c r="C35" s="13" t="str">
        <f>BAJIO16643561!B36</f>
        <v>Compra - Disposicion por POS en IZZI MTY ATM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784.48275862068976</v>
      </c>
      <c r="K35" s="14">
        <f t="shared" si="1"/>
        <v>125.51724137931036</v>
      </c>
      <c r="L35" s="14">
        <f>BAJIO16643561!C36</f>
        <v>910</v>
      </c>
      <c r="M35" s="145">
        <f t="shared" si="2"/>
        <v>63530.130000000121</v>
      </c>
      <c r="N35" s="15"/>
    </row>
    <row r="36" spans="1:14" x14ac:dyDescent="0.25">
      <c r="A36" s="12">
        <f>BAJIO16643561!A37</f>
        <v>44779</v>
      </c>
      <c r="B36" s="13"/>
      <c r="C36" s="13" t="str">
        <f>BAJIO16643561!B37</f>
        <v>Compra - Disposicion por POS en HOTEL RANCHO ALEGRE</v>
      </c>
      <c r="D36" s="85"/>
      <c r="E36" s="80">
        <f>BAJIO16643561!I37</f>
        <v>0</v>
      </c>
      <c r="F36" s="149">
        <f>BAJIO16643561!H37</f>
        <v>0</v>
      </c>
      <c r="G36" s="14">
        <f t="shared" si="3"/>
        <v>0</v>
      </c>
      <c r="H36" s="14">
        <f t="shared" si="6"/>
        <v>0</v>
      </c>
      <c r="I36" s="90">
        <f>BAJIO16643561!D37</f>
        <v>0</v>
      </c>
      <c r="J36" s="14">
        <f t="shared" si="4"/>
        <v>406.89655172413796</v>
      </c>
      <c r="K36" s="14">
        <f t="shared" si="1"/>
        <v>65.103448275862078</v>
      </c>
      <c r="L36" s="14">
        <f>BAJIO16643561!C37</f>
        <v>472</v>
      </c>
      <c r="M36" s="145">
        <f t="shared" si="2"/>
        <v>63058.130000000121</v>
      </c>
      <c r="N36" s="15"/>
    </row>
    <row r="37" spans="1:14" x14ac:dyDescent="0.25">
      <c r="A37" s="12">
        <f>BAJIO16643561!A38</f>
        <v>44779</v>
      </c>
      <c r="B37" s="13"/>
      <c r="C37" s="13" t="str">
        <f>BAJIO16643561!B38</f>
        <v>Retiro de ATM en Bbva No Informado Ciudad Del Ca Tarjeta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2615.7068965517242</v>
      </c>
      <c r="K37" s="14">
        <f t="shared" si="1"/>
        <v>418.5131034482759</v>
      </c>
      <c r="L37" s="14">
        <f>BAJIO16643561!C38</f>
        <v>3034.22</v>
      </c>
      <c r="M37" s="145">
        <f t="shared" si="2"/>
        <v>60023.91000000012</v>
      </c>
      <c r="N37" s="15"/>
    </row>
    <row r="38" spans="1:14" x14ac:dyDescent="0.25">
      <c r="A38" s="12">
        <f>BAJIO16643561!A39</f>
        <v>44779</v>
      </c>
      <c r="B38" s="13"/>
      <c r="C38" s="13" t="str">
        <f>BAJIO16643561!B39</f>
        <v>ERIK MUNGUIA  Concepto del Pago: GASTOS DE VIAJE</v>
      </c>
      <c r="D38" s="85"/>
      <c r="E38" s="80">
        <f>BAJIO16643561!I39</f>
        <v>0</v>
      </c>
      <c r="F38" s="149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6034.4827586206902</v>
      </c>
      <c r="K38" s="14">
        <f t="shared" si="1"/>
        <v>965.51724137931046</v>
      </c>
      <c r="L38" s="14">
        <f>BAJIO16643561!C39</f>
        <v>7000</v>
      </c>
      <c r="M38" s="145">
        <f t="shared" si="2"/>
        <v>53023.91000000012</v>
      </c>
      <c r="N38" s="15"/>
    </row>
    <row r="39" spans="1:14" x14ac:dyDescent="0.25">
      <c r="A39" s="12">
        <f>BAJIO16643561!A40</f>
        <v>44780</v>
      </c>
      <c r="B39" s="13"/>
      <c r="C39" s="13" t="str">
        <f>BAJIO16643561!B40</f>
        <v>Compra - Disposicion por POS en SERV AGUA DRENA MTY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8250</v>
      </c>
      <c r="K39" s="14">
        <f t="shared" si="1"/>
        <v>1320</v>
      </c>
      <c r="L39" s="14">
        <f>BAJIO16643561!C40</f>
        <v>9570</v>
      </c>
      <c r="M39" s="145">
        <f t="shared" si="2"/>
        <v>43453.91000000012</v>
      </c>
      <c r="N39" s="15"/>
    </row>
    <row r="40" spans="1:14" x14ac:dyDescent="0.25">
      <c r="A40" s="12">
        <f>BAJIO16643561!A41</f>
        <v>44780</v>
      </c>
      <c r="B40" s="13"/>
      <c r="C40" s="13" t="str">
        <f>BAJIO16643561!B41</f>
        <v>Compra - Disposicion por POS en YZA CD DEL C MORELOS</v>
      </c>
      <c r="D40" s="85"/>
      <c r="E40" s="80">
        <f>BAJIO16643561!I41</f>
        <v>0</v>
      </c>
      <c r="F40" s="149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154.31896551724139</v>
      </c>
      <c r="K40" s="14">
        <f t="shared" si="1"/>
        <v>24.691034482758624</v>
      </c>
      <c r="L40" s="14">
        <f>BAJIO16643561!C41</f>
        <v>179.01</v>
      </c>
      <c r="M40" s="145">
        <f t="shared" si="2"/>
        <v>43274.900000000118</v>
      </c>
      <c r="N40" s="15"/>
    </row>
    <row r="41" spans="1:14" x14ac:dyDescent="0.25">
      <c r="A41" s="12">
        <f>BAJIO16643561!A42</f>
        <v>44780</v>
      </c>
      <c r="B41" s="13"/>
      <c r="C41" s="13" t="str">
        <f>BAJIO16643561!B42</f>
        <v>Compra - Disposicion por POS en EL SABOR BRASILENO RES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384.48275862068971</v>
      </c>
      <c r="K41" s="14">
        <f t="shared" si="1"/>
        <v>61.517241379310356</v>
      </c>
      <c r="L41" s="14">
        <f>BAJIO16643561!C42</f>
        <v>446</v>
      </c>
      <c r="M41" s="145">
        <f t="shared" si="2"/>
        <v>42828.900000000118</v>
      </c>
      <c r="N41" s="15"/>
    </row>
    <row r="42" spans="1:14" x14ac:dyDescent="0.25">
      <c r="A42" s="12">
        <f>BAJIO16643561!A43</f>
        <v>44780</v>
      </c>
      <c r="B42" s="13"/>
      <c r="C42" s="13" t="str">
        <f>BAJIO16643561!B43</f>
        <v>Compra - Disposicion por POS en OXXO JUAREZ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102.58620689655173</v>
      </c>
      <c r="K42" s="14">
        <f t="shared" si="1"/>
        <v>16.413793103448278</v>
      </c>
      <c r="L42" s="14">
        <f>BAJIO16643561!C43</f>
        <v>119</v>
      </c>
      <c r="M42" s="145">
        <f t="shared" si="2"/>
        <v>42709.900000000118</v>
      </c>
      <c r="N42" s="15"/>
    </row>
    <row r="43" spans="1:14" x14ac:dyDescent="0.25">
      <c r="A43" s="12">
        <f>BAJIO16643561!A44</f>
        <v>44780</v>
      </c>
      <c r="B43" s="13"/>
      <c r="C43" s="13" t="str">
        <f>BAJIO16643561!B44</f>
        <v>Compra - Disposicion por POS en TAQUERIA MI BUEN TACO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142.24137931034483</v>
      </c>
      <c r="K43" s="14">
        <f t="shared" si="1"/>
        <v>22.758620689655171</v>
      </c>
      <c r="L43" s="14">
        <f>BAJIO16643561!C44</f>
        <v>165</v>
      </c>
      <c r="M43" s="145">
        <f t="shared" si="2"/>
        <v>42544.900000000118</v>
      </c>
      <c r="N43" s="15"/>
    </row>
    <row r="44" spans="1:14" x14ac:dyDescent="0.25">
      <c r="A44" s="12">
        <f>BAJIO16643561!A45</f>
        <v>44781</v>
      </c>
      <c r="B44" s="13"/>
      <c r="C44" s="13" t="str">
        <f>BAJIO16643561!B45</f>
        <v>KANDELIUM MEXICO S D E RL D   TEF Recibido Pago Facturas</v>
      </c>
      <c r="D44" s="85"/>
      <c r="E44" s="80" t="str">
        <f>BAJIO16643561!I45</f>
        <v>F4100-F4148</v>
      </c>
      <c r="F44" s="149">
        <f>BAJIO16643561!H45</f>
        <v>1991</v>
      </c>
      <c r="G44" s="14">
        <f t="shared" si="3"/>
        <v>6000</v>
      </c>
      <c r="H44" s="14">
        <f t="shared" si="6"/>
        <v>960</v>
      </c>
      <c r="I44" s="90">
        <f>BAJIO16643561!D45</f>
        <v>6960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49504.900000000118</v>
      </c>
      <c r="N44" s="15"/>
    </row>
    <row r="45" spans="1:14" x14ac:dyDescent="0.25">
      <c r="A45" s="12">
        <f>BAJIO16643561!A46</f>
        <v>44052</v>
      </c>
      <c r="B45" s="13"/>
      <c r="C45" s="13" t="str">
        <f>BAJIO16643561!B46</f>
        <v>Compra - Disposicion por POS en GASOL LAS PALMAS GEO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4112.2931034482763</v>
      </c>
      <c r="K45" s="14">
        <f t="shared" si="1"/>
        <v>657.96689655172418</v>
      </c>
      <c r="L45" s="14">
        <f>BAJIO16643561!C46</f>
        <v>4770.26</v>
      </c>
      <c r="M45" s="145">
        <f t="shared" si="2"/>
        <v>44734.640000000116</v>
      </c>
      <c r="N45" s="15"/>
    </row>
    <row r="46" spans="1:14" x14ac:dyDescent="0.25">
      <c r="A46" s="12">
        <f>BAJIO16643561!A47</f>
        <v>44052</v>
      </c>
      <c r="B46" s="13"/>
      <c r="C46" s="13" t="str">
        <f>BAJIO16643561!B47</f>
        <v>CONSTRUCTORA INVERME X SA DE CV  Concepto del Pago: TRASPASO A CUENTA DE INVERMEX BAJIO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86206.896551724145</v>
      </c>
      <c r="H46" s="14">
        <f t="shared" si="6"/>
        <v>13793.103448275864</v>
      </c>
      <c r="I46" s="90">
        <f>BAJIO16643561!D47</f>
        <v>100000</v>
      </c>
      <c r="J46" s="14">
        <f t="shared" si="4"/>
        <v>0</v>
      </c>
      <c r="K46" s="14">
        <f t="shared" si="1"/>
        <v>0</v>
      </c>
      <c r="L46" s="14">
        <f>BAJIO16643561!C47</f>
        <v>0</v>
      </c>
      <c r="M46" s="145">
        <f t="shared" si="2"/>
        <v>144734.64000000013</v>
      </c>
      <c r="N46" s="15"/>
    </row>
    <row r="47" spans="1:14" x14ac:dyDescent="0.25">
      <c r="A47" s="12">
        <f>BAJIO16643561!A48</f>
        <v>44783</v>
      </c>
      <c r="B47" s="13"/>
      <c r="C47" s="13" t="str">
        <f>BAJIO16643561!B48</f>
        <v>EFFEM MEXICO INC Y COMPA@IA S EN N  Concepto del Pago: 251200030192022</v>
      </c>
      <c r="D47" s="85"/>
      <c r="E47" s="80" t="str">
        <f>BAJIO16643561!I48</f>
        <v>F4113</v>
      </c>
      <c r="F47" s="149">
        <f>BAJIO16643561!H48</f>
        <v>1992</v>
      </c>
      <c r="G47" s="14">
        <f t="shared" si="3"/>
        <v>8400</v>
      </c>
      <c r="H47" s="14">
        <f t="shared" si="6"/>
        <v>1344</v>
      </c>
      <c r="I47" s="90">
        <f>BAJIO16643561!D48</f>
        <v>9744</v>
      </c>
      <c r="J47" s="14">
        <f t="shared" si="4"/>
        <v>0</v>
      </c>
      <c r="K47" s="14">
        <f t="shared" si="1"/>
        <v>0</v>
      </c>
      <c r="L47" s="14">
        <f>BAJIO16643561!C48</f>
        <v>0</v>
      </c>
      <c r="M47" s="145">
        <f t="shared" si="2"/>
        <v>154478.64000000013</v>
      </c>
      <c r="N47" s="15"/>
    </row>
    <row r="48" spans="1:14" x14ac:dyDescent="0.25">
      <c r="A48" s="12">
        <f>BAJIO16643561!A49</f>
        <v>44783</v>
      </c>
      <c r="B48" s="13"/>
      <c r="C48" s="13" t="str">
        <f>BAJIO16643561!B49</f>
        <v>Compra - Disposicion por POS en NETPAY*GPO LLANT D POZ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10458.620689655174</v>
      </c>
      <c r="K48" s="14">
        <f t="shared" si="1"/>
        <v>1673.3793103448279</v>
      </c>
      <c r="L48" s="14">
        <f>BAJIO16643561!C49</f>
        <v>12132</v>
      </c>
      <c r="M48" s="145">
        <f t="shared" si="2"/>
        <v>142346.64000000013</v>
      </c>
      <c r="N48" s="15"/>
    </row>
    <row r="49" spans="1:14" x14ac:dyDescent="0.25">
      <c r="A49" s="12">
        <f>BAJIO16643561!A50</f>
        <v>44783</v>
      </c>
      <c r="B49" s="13"/>
      <c r="C49" s="13" t="str">
        <f>BAJIO16643561!B50</f>
        <v>Compra - Disposicion por POS en MERPAGO*HOTELLUNAINN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726.72413793103453</v>
      </c>
      <c r="K49" s="14">
        <f t="shared" si="1"/>
        <v>116.27586206896552</v>
      </c>
      <c r="L49" s="14">
        <f>BAJIO16643561!C50</f>
        <v>843</v>
      </c>
      <c r="M49" s="145">
        <f t="shared" si="2"/>
        <v>141503.64000000013</v>
      </c>
      <c r="N49" s="15"/>
    </row>
    <row r="50" spans="1:14" x14ac:dyDescent="0.25">
      <c r="A50" s="12">
        <f>BAJIO16643561!A51</f>
        <v>44783</v>
      </c>
      <c r="B50" s="13"/>
      <c r="C50" s="13" t="str">
        <f>BAJIO16643561!B51</f>
        <v>Compra - Disposicion por POS en OXXO ZAPOTAL TAM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281.4655172413793</v>
      </c>
      <c r="K50" s="14">
        <f t="shared" si="1"/>
        <v>45.03448275862069</v>
      </c>
      <c r="L50" s="14">
        <f>BAJIO16643561!C51</f>
        <v>326.5</v>
      </c>
      <c r="M50" s="90">
        <f t="shared" si="2"/>
        <v>141177.14000000013</v>
      </c>
      <c r="N50" s="15"/>
    </row>
    <row r="51" spans="1:14" x14ac:dyDescent="0.25">
      <c r="A51" s="12">
        <f>BAJIO16643561!A52</f>
        <v>44783</v>
      </c>
      <c r="B51" s="13"/>
      <c r="C51" s="13" t="str">
        <f>BAJIO16643561!B52</f>
        <v>Compra - Disposicion por POS en OFFICE DEPOT TAMPICO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1343.9655172413793</v>
      </c>
      <c r="K51" s="14">
        <f t="shared" si="1"/>
        <v>215.0344827586207</v>
      </c>
      <c r="L51" s="14">
        <f>BAJIO16643561!C52</f>
        <v>1559</v>
      </c>
      <c r="M51" s="90">
        <f t="shared" si="2"/>
        <v>139618.14000000013</v>
      </c>
      <c r="N51" s="15"/>
    </row>
    <row r="52" spans="1:14" x14ac:dyDescent="0.25">
      <c r="A52" s="12">
        <f>BAJIO16643561!A53</f>
        <v>0</v>
      </c>
      <c r="B52" s="13"/>
      <c r="C52" s="13">
        <f>BAJIO16643561!B53</f>
        <v>0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4310.3448275862074</v>
      </c>
      <c r="H52" s="14">
        <f t="shared" si="6"/>
        <v>689.65517241379325</v>
      </c>
      <c r="I52" s="90">
        <f>BAJIO16643561!D53</f>
        <v>5000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144618.14000000013</v>
      </c>
      <c r="N52" s="15"/>
    </row>
    <row r="53" spans="1:14" x14ac:dyDescent="0.25">
      <c r="A53" s="12">
        <f>BAJIO16643561!A54</f>
        <v>44783</v>
      </c>
      <c r="B53" s="13"/>
      <c r="C53" s="13" t="str">
        <f>BAJIO16643561!B54</f>
        <v>GARCIA ALCAZAR FCO ALBERTO  Concepto del Pago: LIQ DE FACT 1300</v>
      </c>
      <c r="D53" s="85"/>
      <c r="E53" s="80">
        <f>BAJIO16643561!I54</f>
        <v>0</v>
      </c>
      <c r="F53" s="149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81248.275862068971</v>
      </c>
      <c r="K53" s="14">
        <f t="shared" si="1"/>
        <v>12999.724137931036</v>
      </c>
      <c r="L53" s="14">
        <f>BAJIO16643561!C54</f>
        <v>94248</v>
      </c>
      <c r="M53" s="90">
        <f t="shared" si="2"/>
        <v>50370.14000000013</v>
      </c>
      <c r="N53" s="15"/>
    </row>
    <row r="54" spans="1:14" x14ac:dyDescent="0.25">
      <c r="A54" s="12">
        <f>BAJIO16643561!A55</f>
        <v>44783</v>
      </c>
      <c r="B54" s="13"/>
      <c r="C54" s="13" t="str">
        <f>BAJIO16643561!B55</f>
        <v>INTEGRADORA DE INSUMOS DEL NORESTE S.A.  Concepto del Pago: Transferencia de INTEGRADORA DE INSUMOS</v>
      </c>
      <c r="D54" s="85"/>
      <c r="E54" s="80" t="str">
        <f>BAJIO16643561!I55</f>
        <v>F4415</v>
      </c>
      <c r="F54" s="149">
        <f>BAJIO16643561!H55</f>
        <v>1998</v>
      </c>
      <c r="G54" s="14">
        <f t="shared" ref="G54:G64" si="7">I54/1.16</f>
        <v>3255.0000000000005</v>
      </c>
      <c r="H54" s="14">
        <f t="shared" si="6"/>
        <v>520.80000000000007</v>
      </c>
      <c r="I54" s="90">
        <f>BAJIO16643561!D55</f>
        <v>3775.8</v>
      </c>
      <c r="J54" s="14">
        <f t="shared" ref="J54:J64" si="8">L54/1.16</f>
        <v>0</v>
      </c>
      <c r="K54" s="14">
        <f t="shared" si="1"/>
        <v>0</v>
      </c>
      <c r="L54" s="14">
        <f>BAJIO16643561!C55</f>
        <v>0</v>
      </c>
      <c r="M54" s="90">
        <f t="shared" si="2"/>
        <v>54145.940000000133</v>
      </c>
      <c r="N54" s="15"/>
    </row>
    <row r="55" spans="1:14" x14ac:dyDescent="0.25">
      <c r="A55" s="12">
        <f>BAJIO16643561!A56</f>
        <v>44784</v>
      </c>
      <c r="B55" s="13"/>
      <c r="C55" s="13" t="str">
        <f>BAJIO16643561!B56</f>
        <v>Compra - Disposicion por POS en GAS LAS PALMAS AEROPUE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2844.8879310344832</v>
      </c>
      <c r="K55" s="14">
        <f t="shared" si="1"/>
        <v>455.18206896551732</v>
      </c>
      <c r="L55" s="14">
        <f>BAJIO16643561!C56</f>
        <v>3300.07</v>
      </c>
      <c r="M55" s="90">
        <f t="shared" si="2"/>
        <v>50845.870000000134</v>
      </c>
      <c r="N55" s="15"/>
    </row>
    <row r="56" spans="1:14" x14ac:dyDescent="0.25">
      <c r="A56" s="12">
        <f>BAJIO16643561!A57</f>
        <v>44784</v>
      </c>
      <c r="B56" s="13"/>
      <c r="C56" s="13" t="str">
        <f>BAJIO16643561!B57</f>
        <v>Compra - Disposicion por POS en 5161020002592329 VIVA AEROBUS CIB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3167.719827586207</v>
      </c>
      <c r="K56" s="14">
        <f t="shared" si="1"/>
        <v>506.83517241379315</v>
      </c>
      <c r="L56" s="14">
        <f>BAJIO16643561!C57</f>
        <v>3674.5549999999998</v>
      </c>
      <c r="M56" s="90">
        <f t="shared" si="2"/>
        <v>47171.315000000133</v>
      </c>
      <c r="N56" s="15"/>
    </row>
    <row r="57" spans="1:14" x14ac:dyDescent="0.25">
      <c r="A57" s="12">
        <f>BAJIO16643561!A58</f>
        <v>0</v>
      </c>
      <c r="B57" s="13"/>
      <c r="C57" s="13">
        <f>BAJIO16643561!B58</f>
        <v>0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84482.758620689667</v>
      </c>
      <c r="H57" s="14">
        <f t="shared" si="6"/>
        <v>13517.241379310348</v>
      </c>
      <c r="I57" s="90">
        <f>BAJIO16643561!D58</f>
        <v>98000</v>
      </c>
      <c r="J57" s="14">
        <f t="shared" si="8"/>
        <v>0</v>
      </c>
      <c r="K57" s="14">
        <f t="shared" si="1"/>
        <v>0</v>
      </c>
      <c r="L57" s="14">
        <f>BAJIO16643561!C58</f>
        <v>0</v>
      </c>
      <c r="M57" s="90">
        <f t="shared" si="2"/>
        <v>145171.31500000012</v>
      </c>
      <c r="N57" s="15"/>
    </row>
    <row r="58" spans="1:14" x14ac:dyDescent="0.25">
      <c r="A58" s="12">
        <f>BAJIO16643561!A59</f>
        <v>44784</v>
      </c>
      <c r="B58" s="13"/>
      <c r="C58" s="13" t="str">
        <f>BAJIO16643561!B59</f>
        <v>RAGASA INDUSTRIAS SA DE CV  Concepto del Pago: 159801</v>
      </c>
      <c r="D58" s="85"/>
      <c r="E58" s="80" t="str">
        <f>BAJIO16643561!I59</f>
        <v>F4253</v>
      </c>
      <c r="F58" s="149">
        <f>BAJIO16643561!H59</f>
        <v>2000</v>
      </c>
      <c r="G58" s="14">
        <f t="shared" si="7"/>
        <v>27700.000000000004</v>
      </c>
      <c r="H58" s="14">
        <f t="shared" si="6"/>
        <v>4432.0000000000009</v>
      </c>
      <c r="I58" s="90">
        <f>BAJIO16643561!D59</f>
        <v>32132</v>
      </c>
      <c r="J58" s="14">
        <f t="shared" si="8"/>
        <v>0</v>
      </c>
      <c r="K58" s="14">
        <f t="shared" si="1"/>
        <v>0</v>
      </c>
      <c r="L58" s="14">
        <f>BAJIO16643561!C59</f>
        <v>0</v>
      </c>
      <c r="M58" s="90">
        <f t="shared" si="2"/>
        <v>177303.31500000012</v>
      </c>
      <c r="N58" s="15"/>
    </row>
    <row r="59" spans="1:14" x14ac:dyDescent="0.25">
      <c r="A59" s="12">
        <f>BAJIO16643561!A60</f>
        <v>44784</v>
      </c>
      <c r="B59" s="13"/>
      <c r="C59" s="13" t="str">
        <f>BAJIO16643561!B60</f>
        <v>RUIZ ALBA JORGE  Concepto del Pago: F330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47389.103448275862</v>
      </c>
      <c r="K59" s="14">
        <f t="shared" si="1"/>
        <v>7582.2565517241383</v>
      </c>
      <c r="L59" s="14">
        <f>BAJIO16643561!C60</f>
        <v>54971.360000000001</v>
      </c>
      <c r="M59" s="90">
        <f t="shared" si="2"/>
        <v>122331.95500000012</v>
      </c>
      <c r="N59" s="15"/>
    </row>
    <row r="60" spans="1:14" x14ac:dyDescent="0.25">
      <c r="A60" s="12">
        <f>BAJIO16643561!A61</f>
        <v>44784</v>
      </c>
      <c r="B60" s="13"/>
      <c r="C60" s="13" t="str">
        <f>BAJIO16643561!B61</f>
        <v>PACCAR FINANCIAL MEXICO SA DE  Concepto del Pago: 3170740025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12035.103448275862</v>
      </c>
      <c r="K60" s="14">
        <f t="shared" si="1"/>
        <v>1925.6165517241379</v>
      </c>
      <c r="L60" s="14">
        <f>BAJIO16643561!C61</f>
        <v>13960.72</v>
      </c>
      <c r="M60" s="90">
        <f t="shared" si="2"/>
        <v>108371.23500000012</v>
      </c>
      <c r="N60" s="15"/>
    </row>
    <row r="61" spans="1:14" x14ac:dyDescent="0.25">
      <c r="A61" s="12">
        <f>BAJIO16643561!A62</f>
        <v>44785</v>
      </c>
      <c r="B61" s="13"/>
      <c r="C61" s="13" t="str">
        <f>BAJIO16643561!B62</f>
        <v>LM TRANSPORTACIONES SA DE C   TEF Recibido f-4164</v>
      </c>
      <c r="D61" s="85"/>
      <c r="E61" s="80" t="str">
        <f>BAJIO16643561!I62</f>
        <v>F4164</v>
      </c>
      <c r="F61" s="149">
        <f>BAJIO16643561!H62</f>
        <v>2003</v>
      </c>
      <c r="G61" s="14">
        <f t="shared" si="7"/>
        <v>4000.0000000000005</v>
      </c>
      <c r="H61" s="14">
        <f t="shared" si="6"/>
        <v>640.00000000000011</v>
      </c>
      <c r="I61" s="90">
        <f>BAJIO16643561!D62</f>
        <v>4640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113011.23500000012</v>
      </c>
      <c r="N61" s="15"/>
    </row>
    <row r="62" spans="1:14" x14ac:dyDescent="0.25">
      <c r="A62" s="12">
        <f>BAJIO16643561!A63</f>
        <v>44785</v>
      </c>
      <c r="B62" s="13"/>
      <c r="C62" s="13" t="str">
        <f>BAJIO16643561!B63</f>
        <v>ZONE COMPRA S DE R L DE C V  Concepto del Pago: AUTOZONE DE MEXICO S DE RL DE CV</v>
      </c>
      <c r="D62" s="85"/>
      <c r="E62" s="80" t="str">
        <f>BAJIO16643561!I63</f>
        <v>F4163-F4222</v>
      </c>
      <c r="F62" s="149">
        <f>BAJIO16643561!H63</f>
        <v>2002</v>
      </c>
      <c r="G62" s="14">
        <f t="shared" si="7"/>
        <v>25200</v>
      </c>
      <c r="H62" s="14">
        <f t="shared" si="6"/>
        <v>4032</v>
      </c>
      <c r="I62" s="90">
        <f>BAJIO16643561!D63</f>
        <v>29232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142243.2350000001</v>
      </c>
      <c r="N62" s="15"/>
    </row>
    <row r="63" spans="1:14" x14ac:dyDescent="0.25">
      <c r="A63" s="12">
        <f>BAJIO16643561!A64</f>
        <v>44785</v>
      </c>
      <c r="B63" s="13"/>
      <c r="C63" s="13" t="str">
        <f>BAJIO16643561!B64</f>
        <v>Compra - Disposicion por POS en OXXO GAS LINARES II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2672.5603448275865</v>
      </c>
      <c r="K63" s="14">
        <f t="shared" si="1"/>
        <v>427.60965517241385</v>
      </c>
      <c r="L63" s="14">
        <f>BAJIO16643561!C64</f>
        <v>3100.17</v>
      </c>
      <c r="M63" s="90">
        <f t="shared" si="2"/>
        <v>139143.06500000009</v>
      </c>
      <c r="N63" s="15"/>
    </row>
    <row r="64" spans="1:14" x14ac:dyDescent="0.25">
      <c r="A64" s="12">
        <f>BAJIO16643561!A65</f>
        <v>44785</v>
      </c>
      <c r="B64" s="13"/>
      <c r="C64" s="13" t="str">
        <f>BAJIO16643561!B65</f>
        <v>Compra - Disposicion por POS en OXXO LINARES II MTA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37.931034482758626</v>
      </c>
      <c r="K64" s="14">
        <f t="shared" si="1"/>
        <v>6.0689655172413808</v>
      </c>
      <c r="L64" s="14">
        <f>BAJIO16643561!C65</f>
        <v>44</v>
      </c>
      <c r="M64" s="90">
        <f t="shared" si="2"/>
        <v>139099.06500000009</v>
      </c>
      <c r="N64" s="15"/>
    </row>
    <row r="65" spans="1:14" x14ac:dyDescent="0.25">
      <c r="A65" s="12">
        <f>BAJIO16643561!A66</f>
        <v>44785</v>
      </c>
      <c r="B65" s="13"/>
      <c r="C65" s="13" t="str">
        <f>BAJIO16643561!B66</f>
        <v>Compra - Disposicion por POS en OXXO LINARES II MTA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183.18965517241381</v>
      </c>
      <c r="K65" s="14">
        <f t="shared" si="1"/>
        <v>29.31034482758621</v>
      </c>
      <c r="L65" s="14">
        <f>BAJIO16643561!C66</f>
        <v>212.5</v>
      </c>
      <c r="M65" s="90">
        <f t="shared" si="2"/>
        <v>138886.56500000009</v>
      </c>
      <c r="N65" s="15"/>
    </row>
    <row r="66" spans="1:14" x14ac:dyDescent="0.25">
      <c r="A66" s="12">
        <f>BAJIO16643561!A67</f>
        <v>44785</v>
      </c>
      <c r="B66" s="13"/>
      <c r="C66" s="13" t="str">
        <f>BAJIO16643561!B67</f>
        <v>VALVULAS DE CALIDAD DE MONTERREY SA DE C  Concepto del Pago: PAGO FACTURA INV4334</v>
      </c>
      <c r="D66" s="85"/>
      <c r="E66" s="80" t="str">
        <f>BAJIO16643561!I67</f>
        <v>F4334</v>
      </c>
      <c r="F66" s="149">
        <f>BAJIO16643561!H67</f>
        <v>2024</v>
      </c>
      <c r="G66" s="14">
        <f>I66/1.16</f>
        <v>2992.5000000000005</v>
      </c>
      <c r="H66" s="14">
        <f t="shared" si="6"/>
        <v>478.80000000000007</v>
      </c>
      <c r="I66" s="90">
        <f>BAJIO16643561!D67</f>
        <v>3471.3</v>
      </c>
      <c r="J66" s="14">
        <f>L66/1.16</f>
        <v>0</v>
      </c>
      <c r="K66" s="14">
        <f t="shared" si="1"/>
        <v>0</v>
      </c>
      <c r="L66" s="14">
        <f>BAJIO16643561!C67</f>
        <v>0</v>
      </c>
      <c r="M66" s="90">
        <f t="shared" si="2"/>
        <v>142357.86500000008</v>
      </c>
      <c r="N66" s="15"/>
    </row>
    <row r="67" spans="1:14" x14ac:dyDescent="0.25">
      <c r="A67" s="12">
        <f>BAJIO16643561!A68</f>
        <v>0</v>
      </c>
      <c r="B67" s="13"/>
      <c r="C67" s="13">
        <f>BAJIO16643561!B68</f>
        <v>0</v>
      </c>
      <c r="D67" s="85"/>
      <c r="E67" s="80">
        <f>BAJIO16643561!I68</f>
        <v>0</v>
      </c>
      <c r="F67" s="149">
        <f>BAJIO16643561!H68</f>
        <v>0</v>
      </c>
      <c r="G67" s="14">
        <f>I67/1.16</f>
        <v>50000</v>
      </c>
      <c r="H67" s="14">
        <f t="shared" si="6"/>
        <v>8000</v>
      </c>
      <c r="I67" s="90">
        <f>BAJIO16643561!D68</f>
        <v>58000</v>
      </c>
      <c r="J67" s="14">
        <f>L67/1.16</f>
        <v>0</v>
      </c>
      <c r="K67" s="14">
        <f t="shared" si="1"/>
        <v>0</v>
      </c>
      <c r="L67" s="14">
        <f>BAJIO16643561!C68</f>
        <v>0</v>
      </c>
      <c r="M67" s="90">
        <f t="shared" si="2"/>
        <v>200357.86500000008</v>
      </c>
      <c r="N67" s="15"/>
    </row>
    <row r="68" spans="1:14" ht="75" x14ac:dyDescent="0.25">
      <c r="A68" s="12">
        <f>BAJIO16643561!A69</f>
        <v>44785</v>
      </c>
      <c r="B68" s="13"/>
      <c r="C68" s="13" t="str">
        <f>BAJIO16643561!B69</f>
        <v> CLEBER TE MUEVE SA DE CV  Concepto del Pago: FAC INV 4083</v>
      </c>
      <c r="D68" s="85"/>
      <c r="E68" s="80" t="str">
        <f>BAJIO16643561!I69</f>
        <v>F4083</v>
      </c>
      <c r="F68" s="149">
        <f>BAJIO16643561!H69</f>
        <v>2004</v>
      </c>
      <c r="G68" s="14">
        <f>I68/1.16</f>
        <v>19400</v>
      </c>
      <c r="H68" s="14">
        <f t="shared" si="6"/>
        <v>3104</v>
      </c>
      <c r="I68" s="90">
        <f>BAJIO16643561!D69</f>
        <v>22504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222861.86500000008</v>
      </c>
      <c r="N68" s="15"/>
    </row>
    <row r="69" spans="1:14" x14ac:dyDescent="0.25">
      <c r="A69" s="12">
        <f>BAJIO16643561!A70</f>
        <v>44785</v>
      </c>
      <c r="B69" s="13"/>
      <c r="C69" s="13" t="str">
        <f>BAJIO16643561!B70</f>
        <v>RECICLAJES Y DESTILADOS MTY  Concepto del Pago: F 13532 F13534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31054</v>
      </c>
      <c r="K69" s="14">
        <f t="shared" si="9"/>
        <v>4968.6400000000003</v>
      </c>
      <c r="L69" s="14">
        <f>BAJIO16643561!C70</f>
        <v>36022.639999999999</v>
      </c>
      <c r="M69" s="90">
        <f t="shared" ref="M69:M132" si="10">M68+I69-L69</f>
        <v>186839.22500000009</v>
      </c>
      <c r="N69" s="15"/>
    </row>
    <row r="70" spans="1:14" x14ac:dyDescent="0.25">
      <c r="A70" s="12">
        <f>BAJIO16643561!A71</f>
        <v>44785</v>
      </c>
      <c r="B70" s="13"/>
      <c r="C70" s="13" t="str">
        <f>BAJIO16643561!B71</f>
        <v>GOMEZ FIGUEROA EDILSON ROBERTO  Concepto del Pago: NOMINA</v>
      </c>
      <c r="D70" s="85"/>
      <c r="E70" s="80">
        <f>BAJIO16643561!I71</f>
        <v>0</v>
      </c>
      <c r="F70" s="149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2075</v>
      </c>
      <c r="K70" s="14">
        <f t="shared" si="9"/>
        <v>332</v>
      </c>
      <c r="L70" s="14">
        <f>BAJIO16643561!C71</f>
        <v>2407</v>
      </c>
      <c r="M70" s="90">
        <f t="shared" si="10"/>
        <v>184432.22500000009</v>
      </c>
      <c r="N70" s="15"/>
    </row>
    <row r="71" spans="1:14" x14ac:dyDescent="0.25">
      <c r="A71" s="12">
        <f>BAJIO16643561!A72</f>
        <v>44785</v>
      </c>
      <c r="B71" s="13"/>
      <c r="C71" s="13" t="str">
        <f>BAJIO16643561!B72</f>
        <v> TERRA4 CONST. Y SUMINISTROS SA  Concepto del Pago: LIQUIDACION DE FACTURA</v>
      </c>
      <c r="D71" s="85"/>
      <c r="E71" s="80">
        <f>BAJIO16643561!I72</f>
        <v>0</v>
      </c>
      <c r="F71" s="149">
        <f>BAJIO16643561!H72</f>
        <v>0</v>
      </c>
      <c r="G71" s="14">
        <f t="shared" si="11"/>
        <v>0</v>
      </c>
      <c r="H71" s="14">
        <f t="shared" si="6"/>
        <v>0</v>
      </c>
      <c r="I71" s="90">
        <f>BAJIO16643561!D72</f>
        <v>0</v>
      </c>
      <c r="J71" s="14">
        <f t="shared" si="12"/>
        <v>73706.896551724145</v>
      </c>
      <c r="K71" s="14">
        <f t="shared" si="9"/>
        <v>11793.103448275864</v>
      </c>
      <c r="L71" s="14">
        <f>BAJIO16643561!C72</f>
        <v>85500</v>
      </c>
      <c r="M71" s="90">
        <f t="shared" si="10"/>
        <v>98932.225000000093</v>
      </c>
      <c r="N71" s="15"/>
    </row>
    <row r="72" spans="1:14" x14ac:dyDescent="0.25">
      <c r="A72" s="12">
        <f>BAJIO16643561!A73</f>
        <v>44785</v>
      </c>
      <c r="B72" s="13"/>
      <c r="C72" s="13" t="str">
        <f>BAJIO16643561!B73</f>
        <v>GALVAN DOMINGO  Concepto del Pago: F3323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1800.0000000000002</v>
      </c>
      <c r="K72" s="14">
        <f t="shared" si="9"/>
        <v>288.00000000000006</v>
      </c>
      <c r="L72" s="14">
        <f>BAJIO16643561!C73</f>
        <v>2088</v>
      </c>
      <c r="M72" s="90">
        <f t="shared" si="10"/>
        <v>96844.225000000093</v>
      </c>
      <c r="N72" s="15"/>
    </row>
    <row r="73" spans="1:14" x14ac:dyDescent="0.25">
      <c r="A73" s="12">
        <f>BAJIO16643561!A74</f>
        <v>44788</v>
      </c>
      <c r="B73" s="13"/>
      <c r="C73" s="13" t="str">
        <f>BAJIO16643561!B74</f>
        <v>KANDELIUM MEXICO S D E RL D   TEF Recibido Pago Facturas</v>
      </c>
      <c r="D73" s="85"/>
      <c r="E73" s="80" t="str">
        <f>BAJIO16643561!I74</f>
        <v>F4221</v>
      </c>
      <c r="F73" s="149">
        <f>BAJIO16643561!H74</f>
        <v>2007</v>
      </c>
      <c r="G73" s="14">
        <f t="shared" si="11"/>
        <v>3000</v>
      </c>
      <c r="H73" s="14">
        <f t="shared" si="6"/>
        <v>480</v>
      </c>
      <c r="I73" s="90">
        <f>BAJIO16643561!D74</f>
        <v>3480</v>
      </c>
      <c r="J73" s="14">
        <f t="shared" si="12"/>
        <v>0</v>
      </c>
      <c r="K73" s="14">
        <f t="shared" si="9"/>
        <v>0</v>
      </c>
      <c r="L73" s="14">
        <f>BAJIO16643561!C74</f>
        <v>0</v>
      </c>
      <c r="M73" s="90">
        <f t="shared" si="10"/>
        <v>100324.22500000009</v>
      </c>
      <c r="N73" s="15"/>
    </row>
    <row r="74" spans="1:14" x14ac:dyDescent="0.25">
      <c r="A74" s="12">
        <f>BAJIO16643561!A75</f>
        <v>44788</v>
      </c>
      <c r="B74" s="13"/>
      <c r="C74" s="13" t="str">
        <f>BAJIO16643561!B75</f>
        <v>CARNES FINAS SAN JUA N SEND</v>
      </c>
      <c r="D74" s="85"/>
      <c r="E74" s="80" t="str">
        <f>BAJIO16643561!I75</f>
        <v>F4290</v>
      </c>
      <c r="F74" s="149">
        <f>BAJIO16643561!H75</f>
        <v>2008</v>
      </c>
      <c r="G74" s="14">
        <f t="shared" si="11"/>
        <v>5000</v>
      </c>
      <c r="H74" s="14">
        <f t="shared" si="6"/>
        <v>800</v>
      </c>
      <c r="I74" s="90">
        <f>BAJIO16643561!D75</f>
        <v>5800</v>
      </c>
      <c r="J74" s="14">
        <f t="shared" si="12"/>
        <v>0</v>
      </c>
      <c r="K74" s="14">
        <f t="shared" si="9"/>
        <v>0</v>
      </c>
      <c r="L74" s="14">
        <f>BAJIO16643561!C75</f>
        <v>0</v>
      </c>
      <c r="M74" s="90">
        <f t="shared" si="10"/>
        <v>106124.22500000009</v>
      </c>
      <c r="N74" s="15"/>
    </row>
    <row r="75" spans="1:14" x14ac:dyDescent="0.25">
      <c r="A75" s="12">
        <f>BAJIO16643561!A76</f>
        <v>44788</v>
      </c>
      <c r="B75" s="13"/>
      <c r="C75" s="13" t="str">
        <f>BAJIO16643561!B76</f>
        <v>SECRETARIA DE FIANZAS Y TESORE  Concepto del Pago: 010000000000194300480835812205</v>
      </c>
      <c r="D75" s="85"/>
      <c r="E75" s="80">
        <f>BAJIO16643561!I76</f>
        <v>0</v>
      </c>
      <c r="F75" s="149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5925</v>
      </c>
      <c r="K75" s="14">
        <f t="shared" si="9"/>
        <v>948</v>
      </c>
      <c r="L75" s="14">
        <f>BAJIO16643561!C76</f>
        <v>6873</v>
      </c>
      <c r="M75" s="90">
        <f t="shared" si="10"/>
        <v>99251.225000000093</v>
      </c>
      <c r="N75" s="15"/>
    </row>
    <row r="76" spans="1:14" x14ac:dyDescent="0.25">
      <c r="A76" s="12">
        <f>BAJIO16643561!A77</f>
        <v>44788</v>
      </c>
      <c r="B76" s="13"/>
      <c r="C76" s="13" t="str">
        <f>BAJIO16643561!B77</f>
        <v>Pago de Servicios  Tel.Celular-TELCEL reforma-15ago2022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4562.9310344827591</v>
      </c>
      <c r="K76" s="14">
        <f t="shared" si="9"/>
        <v>730.06896551724151</v>
      </c>
      <c r="L76" s="14">
        <f>BAJIO16643561!C77</f>
        <v>5293</v>
      </c>
      <c r="M76" s="90">
        <f t="shared" si="10"/>
        <v>93958.225000000093</v>
      </c>
      <c r="N76" s="15"/>
    </row>
    <row r="77" spans="1:14" x14ac:dyDescent="0.25">
      <c r="A77" s="12">
        <f>BAJIO16643561!A78</f>
        <v>44788</v>
      </c>
      <c r="B77" s="13"/>
      <c r="C77" s="13" t="str">
        <f>BAJIO16643561!B78</f>
        <v>PALACIOS USCANGA ALFREDO  Concepto del Pago: PRESTAMO GENERAL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1293.1034482758621</v>
      </c>
      <c r="K77" s="14">
        <f t="shared" si="9"/>
        <v>206.89655172413794</v>
      </c>
      <c r="L77" s="14">
        <f>BAJIO16643561!C78</f>
        <v>1500</v>
      </c>
      <c r="M77" s="90">
        <f t="shared" si="10"/>
        <v>92458.225000000093</v>
      </c>
      <c r="N77" s="15"/>
    </row>
    <row r="78" spans="1:14" x14ac:dyDescent="0.25">
      <c r="A78" s="12">
        <f>BAJIO16643561!A79</f>
        <v>44788</v>
      </c>
      <c r="B78" s="13"/>
      <c r="C78" s="13" t="str">
        <f>BAJIO16643561!B79</f>
        <v>TECNO MAIZ SA DE CV  Concepto del Pago: 665050000083102022001</v>
      </c>
      <c r="D78" s="85"/>
      <c r="E78" s="80" t="str">
        <f>BAJIO16643561!I79</f>
        <v>F4073-F4093-F4230-F4231-F4232</v>
      </c>
      <c r="F78" s="149">
        <f>BAJIO16643561!H79</f>
        <v>2026</v>
      </c>
      <c r="G78" s="14">
        <f t="shared" si="11"/>
        <v>267610</v>
      </c>
      <c r="H78" s="14">
        <f t="shared" si="6"/>
        <v>42817.599999999999</v>
      </c>
      <c r="I78" s="90">
        <f>BAJIO16643561!D79</f>
        <v>310427.59999999998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402885.82500000007</v>
      </c>
      <c r="N78" s="15"/>
    </row>
    <row r="79" spans="1:14" x14ac:dyDescent="0.25">
      <c r="A79" s="12">
        <f>BAJIO16643561!A80</f>
        <v>44788</v>
      </c>
      <c r="B79" s="13"/>
      <c r="C79" s="13" t="str">
        <f>BAJIO16643561!B80</f>
        <v>PACCAR FINANCIAL MEXICO SA DE  Concepto del Pago: 3170740025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79668.715517241391</v>
      </c>
      <c r="K79" s="14">
        <f t="shared" si="9"/>
        <v>12746.994482758622</v>
      </c>
      <c r="L79" s="14">
        <f>BAJIO16643561!C80</f>
        <v>92415.71</v>
      </c>
      <c r="M79" s="90">
        <f t="shared" si="10"/>
        <v>310470.11500000005</v>
      </c>
      <c r="N79" s="15"/>
    </row>
    <row r="80" spans="1:14" x14ac:dyDescent="0.25">
      <c r="A80" s="12">
        <f>BAJIO16643561!A81</f>
        <v>0</v>
      </c>
      <c r="B80" s="13"/>
      <c r="C80" s="13" t="str">
        <f>BAJIO16643561!B81</f>
        <v>NAVARRETE MEZA KAREN JANETH  Concepto del Pago: NOMINA 15 AGTO</v>
      </c>
      <c r="D80" s="85"/>
      <c r="E80" s="80">
        <f>BAJIO16643561!I81</f>
        <v>0</v>
      </c>
      <c r="F80" s="149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1147.5862068965519</v>
      </c>
      <c r="K80" s="14">
        <f t="shared" si="9"/>
        <v>183.6137931034483</v>
      </c>
      <c r="L80" s="14">
        <f>BAJIO16643561!C81</f>
        <v>1331.2</v>
      </c>
      <c r="M80" s="90">
        <f t="shared" si="10"/>
        <v>309138.91500000004</v>
      </c>
      <c r="N80" s="15"/>
    </row>
    <row r="81" spans="1:14" ht="30" x14ac:dyDescent="0.25">
      <c r="A81" s="12">
        <f>BAJIO16643561!A82</f>
        <v>44788</v>
      </c>
      <c r="B81" s="13"/>
      <c r="C81" s="13" t="str">
        <f>BAJIO16643561!B82</f>
        <v>PAPELES Y CONVERSIONES DE MEXI  Concepto del Pago: Pago de Facturas PCM</v>
      </c>
      <c r="D81" s="85"/>
      <c r="E81" s="80" t="str">
        <f>BAJIO16643561!I82</f>
        <v>F4108</v>
      </c>
      <c r="F81" s="149">
        <f>BAJIO16643561!H82</f>
        <v>2027</v>
      </c>
      <c r="G81" s="14">
        <f t="shared" si="11"/>
        <v>6400</v>
      </c>
      <c r="H81" s="14">
        <f t="shared" si="6"/>
        <v>1024</v>
      </c>
      <c r="I81" s="90">
        <f>BAJIO16643561!D82</f>
        <v>7424</v>
      </c>
      <c r="J81" s="14">
        <f t="shared" si="12"/>
        <v>0</v>
      </c>
      <c r="K81" s="14">
        <f t="shared" si="9"/>
        <v>0</v>
      </c>
      <c r="L81" s="14">
        <f>BAJIO16643561!C82</f>
        <v>0</v>
      </c>
      <c r="M81" s="90">
        <f t="shared" si="10"/>
        <v>316562.91500000004</v>
      </c>
      <c r="N81" s="15"/>
    </row>
    <row r="82" spans="1:14" x14ac:dyDescent="0.25">
      <c r="A82" s="12">
        <f>BAJIO16643561!A83</f>
        <v>44788</v>
      </c>
      <c r="B82" s="13"/>
      <c r="C82" s="13" t="str">
        <f>BAJIO16643561!B83</f>
        <v>SERV GASOLINEROS DE MEXICO SA  Concepto del Pago: 59114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82878.715517241377</v>
      </c>
      <c r="K82" s="14">
        <f t="shared" si="9"/>
        <v>13260.594482758621</v>
      </c>
      <c r="L82" s="14">
        <f>BAJIO16643561!C83</f>
        <v>96139.31</v>
      </c>
      <c r="M82" s="90">
        <f t="shared" si="10"/>
        <v>220423.60500000004</v>
      </c>
      <c r="N82" s="15"/>
    </row>
    <row r="83" spans="1:14" x14ac:dyDescent="0.25">
      <c r="A83" s="12">
        <f>BAJIO16643561!A84</f>
        <v>44789</v>
      </c>
      <c r="B83" s="13"/>
      <c r="C83" s="13" t="str">
        <f>BAJIO16643561!B84</f>
        <v>Compra - Disposicion por POS en 5161020002592329 SEG INBURSA CE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6561.1379310344837</v>
      </c>
      <c r="K83" s="14">
        <f t="shared" si="9"/>
        <v>1049.7820689655175</v>
      </c>
      <c r="L83" s="14">
        <f>BAJIO16643561!C84</f>
        <v>7610.92</v>
      </c>
      <c r="M83" s="90">
        <f t="shared" si="10"/>
        <v>212812.68500000003</v>
      </c>
      <c r="N83" s="15"/>
    </row>
    <row r="84" spans="1:14" x14ac:dyDescent="0.25">
      <c r="A84" s="12">
        <f>BAJIO16643561!A85</f>
        <v>44789</v>
      </c>
      <c r="B84" s="13"/>
      <c r="C84" s="13" t="str">
        <f>BAJIO16643561!B85</f>
        <v>Compra - Disposicion por POS en FERRETERIAS EL TIBURON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806.04310344827593</v>
      </c>
      <c r="K84" s="14">
        <f t="shared" si="9"/>
        <v>128.96689655172415</v>
      </c>
      <c r="L84" s="14">
        <f>BAJIO16643561!C85</f>
        <v>935.01</v>
      </c>
      <c r="M84" s="90">
        <f t="shared" si="10"/>
        <v>211877.67500000002</v>
      </c>
      <c r="N84" s="15"/>
    </row>
    <row r="85" spans="1:14" x14ac:dyDescent="0.25">
      <c r="A85" s="12">
        <f>BAJIO16643561!A86</f>
        <v>44789</v>
      </c>
      <c r="B85" s="13"/>
      <c r="C85" s="13" t="str">
        <f>BAJIO16643561!B86</f>
        <v>Compra - Disposicion por POS en SISVER CENTRO 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3045.3879310344832</v>
      </c>
      <c r="K85" s="14">
        <f t="shared" si="9"/>
        <v>487.2620689655173</v>
      </c>
      <c r="L85" s="14">
        <f>BAJIO16643561!C86</f>
        <v>3532.65</v>
      </c>
      <c r="M85" s="90">
        <f t="shared" si="10"/>
        <v>208345.02500000002</v>
      </c>
      <c r="N85" s="15"/>
    </row>
    <row r="86" spans="1:14" x14ac:dyDescent="0.25">
      <c r="A86" s="12">
        <f>BAJIO16643561!A87</f>
        <v>44789</v>
      </c>
      <c r="B86" s="13"/>
      <c r="C86" s="13" t="str">
        <f>BAJIO16643561!B87</f>
        <v>Compra - Disposicion por POS en PYLSA GOLFO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480.73275862068965</v>
      </c>
      <c r="K86" s="14">
        <f t="shared" si="9"/>
        <v>76.91724137931034</v>
      </c>
      <c r="L86" s="14">
        <f>BAJIO16643561!C87</f>
        <v>557.65</v>
      </c>
      <c r="M86" s="90">
        <f t="shared" si="10"/>
        <v>207787.37500000003</v>
      </c>
      <c r="N86" s="15"/>
    </row>
    <row r="87" spans="1:14" x14ac:dyDescent="0.25">
      <c r="A87" s="12">
        <f>BAJIO16643561!A88</f>
        <v>44789</v>
      </c>
      <c r="B87" s="13"/>
      <c r="C87" s="13" t="str">
        <f>BAJIO16643561!B88</f>
        <v>Compra - Disposicion por POS en 5161020002057257 VIVA AEROBUS CIB 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1629.8965517241381</v>
      </c>
      <c r="K87" s="14">
        <f t="shared" si="9"/>
        <v>260.7834482758621</v>
      </c>
      <c r="L87" s="14">
        <f>BAJIO16643561!C88</f>
        <v>1890.68</v>
      </c>
      <c r="M87" s="90">
        <f t="shared" si="10"/>
        <v>205896.69500000004</v>
      </c>
      <c r="N87" s="15"/>
    </row>
    <row r="88" spans="1:14" x14ac:dyDescent="0.25">
      <c r="A88" s="12">
        <f>BAJIO16643561!A89</f>
        <v>44789</v>
      </c>
      <c r="B88" s="13"/>
      <c r="C88" s="13" t="str">
        <f>BAJIO16643561!B89</f>
        <v>Compra - Disposicion por POS en AUTO PINTURAS EL CHINO</v>
      </c>
      <c r="D88" s="85"/>
      <c r="E88" s="80">
        <f>BAJIO16643561!I89</f>
        <v>0</v>
      </c>
      <c r="F88" s="149">
        <f>BAJIO16643561!H89</f>
        <v>0</v>
      </c>
      <c r="G88" s="14">
        <f t="shared" si="11"/>
        <v>0</v>
      </c>
      <c r="H88" s="14">
        <f t="shared" si="13"/>
        <v>0</v>
      </c>
      <c r="I88" s="90">
        <f>BAJIO16643561!D89</f>
        <v>0</v>
      </c>
      <c r="J88" s="14">
        <f t="shared" si="12"/>
        <v>9531.0344827586214</v>
      </c>
      <c r="K88" s="14">
        <f t="shared" si="9"/>
        <v>1524.9655172413795</v>
      </c>
      <c r="L88" s="14">
        <f>BAJIO16643561!C89</f>
        <v>11056</v>
      </c>
      <c r="M88" s="90">
        <f t="shared" si="10"/>
        <v>194840.69500000004</v>
      </c>
      <c r="N88" s="15"/>
    </row>
    <row r="89" spans="1:14" x14ac:dyDescent="0.25">
      <c r="A89" s="12">
        <f>BAJIO16643561!A90</f>
        <v>44789</v>
      </c>
      <c r="B89" s="13"/>
      <c r="C89" s="13" t="str">
        <f>BAJIO16643561!B90</f>
        <v>Compra - Disposicion por POS en TONY VERACRUZ NORTE 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190.45689655172416</v>
      </c>
      <c r="K89" s="14">
        <f t="shared" si="9"/>
        <v>30.473103448275864</v>
      </c>
      <c r="L89" s="14">
        <f>BAJIO16643561!C90</f>
        <v>220.93</v>
      </c>
      <c r="M89" s="90">
        <f t="shared" si="10"/>
        <v>194619.76500000004</v>
      </c>
      <c r="N89" s="15"/>
    </row>
    <row r="90" spans="1:14" x14ac:dyDescent="0.25">
      <c r="A90" s="12">
        <f>BAJIO16643561!A91</f>
        <v>44789</v>
      </c>
      <c r="B90" s="13"/>
      <c r="C90" s="13" t="str">
        <f>BAJIO16643561!B91</f>
        <v>BEBIDAS MUNDIALES S DE RL DE CV  Concepto del Pago: DISTRIBUIDORA ARCA CONTINENTAL S DE RL D</v>
      </c>
      <c r="D90" s="85"/>
      <c r="E90" s="80" t="str">
        <f>BAJIO16643561!I91</f>
        <v>F4041-F4042</v>
      </c>
      <c r="F90" s="149">
        <f>BAJIO16643561!H91</f>
        <v>2013</v>
      </c>
      <c r="G90" s="14">
        <f t="shared" si="11"/>
        <v>16400</v>
      </c>
      <c r="H90" s="14">
        <f t="shared" si="13"/>
        <v>2624</v>
      </c>
      <c r="I90" s="90">
        <f>BAJIO16643561!D91</f>
        <v>19024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213643.76500000004</v>
      </c>
      <c r="N90" s="15"/>
    </row>
    <row r="91" spans="1:14" x14ac:dyDescent="0.25">
      <c r="A91" s="12">
        <f>BAJIO16643561!A92</f>
        <v>44789</v>
      </c>
      <c r="B91" s="13"/>
      <c r="C91" s="13" t="str">
        <f>BAJIO16643561!B92</f>
        <v>RED RECOLECTOR,SA DE CV  Concepto del Pago: CONSTRUCTORA INVERMEX SA DE CV Q02</v>
      </c>
      <c r="D91" s="85"/>
      <c r="E91" s="80" t="str">
        <f>BAJIO16643561!I92</f>
        <v>F3980</v>
      </c>
      <c r="F91" s="149">
        <f>BAJIO16643561!H92</f>
        <v>2028</v>
      </c>
      <c r="G91" s="14">
        <f t="shared" si="11"/>
        <v>22400</v>
      </c>
      <c r="H91" s="14">
        <f t="shared" si="13"/>
        <v>3584</v>
      </c>
      <c r="I91" s="90">
        <f>BAJIO16643561!D92</f>
        <v>25984</v>
      </c>
      <c r="J91" s="14">
        <f t="shared" si="12"/>
        <v>0</v>
      </c>
      <c r="K91" s="14">
        <f t="shared" si="9"/>
        <v>0</v>
      </c>
      <c r="L91" s="14">
        <f>BAJIO16643561!C92</f>
        <v>0</v>
      </c>
      <c r="M91" s="90">
        <f t="shared" si="10"/>
        <v>239627.76500000004</v>
      </c>
      <c r="N91" s="15"/>
    </row>
    <row r="92" spans="1:14" x14ac:dyDescent="0.25">
      <c r="A92" s="12">
        <f>BAJIO16643561!A93</f>
        <v>44789</v>
      </c>
      <c r="B92" s="13"/>
      <c r="C92" s="13" t="str">
        <f>BAJIO16643561!B93</f>
        <v>TRANQUILIDAS INTEGRAL EN RESID  Concepto del Pago: F16816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10452</v>
      </c>
      <c r="K92" s="14">
        <f t="shared" si="9"/>
        <v>1672.32</v>
      </c>
      <c r="L92" s="14">
        <f>BAJIO16643561!C93</f>
        <v>12124.32</v>
      </c>
      <c r="M92" s="90">
        <f t="shared" si="10"/>
        <v>227503.44500000004</v>
      </c>
      <c r="N92" s="15"/>
    </row>
    <row r="93" spans="1:14" x14ac:dyDescent="0.25">
      <c r="A93" s="12">
        <f>BAJIO16643561!A94</f>
        <v>44789</v>
      </c>
      <c r="B93" s="13"/>
      <c r="C93" s="13" t="str">
        <f>BAJIO16643561!B94</f>
        <v>ROSA ELVA MONTEMAYOR QUIROGA  Concepto del Pago: F33958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3612.1034482758623</v>
      </c>
      <c r="K93" s="14">
        <f t="shared" si="9"/>
        <v>577.93655172413798</v>
      </c>
      <c r="L93" s="14">
        <f>BAJIO16643561!C94</f>
        <v>4190.04</v>
      </c>
      <c r="M93" s="90">
        <f t="shared" si="10"/>
        <v>223313.40500000003</v>
      </c>
      <c r="N93" s="15"/>
    </row>
    <row r="94" spans="1:14" x14ac:dyDescent="0.25">
      <c r="A94" s="12">
        <f>BAJIO16643561!A95</f>
        <v>44789</v>
      </c>
      <c r="B94" s="13"/>
      <c r="C94" s="13" t="str">
        <f>BAJIO16643561!B95</f>
        <v>JG FERRETERA SA DE CV   Concepto del Pago: F39434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1800.0000000000002</v>
      </c>
      <c r="K94" s="14">
        <f t="shared" si="9"/>
        <v>288.00000000000006</v>
      </c>
      <c r="L94" s="14">
        <f>BAJIO16643561!C95</f>
        <v>2088</v>
      </c>
      <c r="M94" s="90">
        <f t="shared" si="10"/>
        <v>221225.40500000003</v>
      </c>
      <c r="N94" s="15"/>
    </row>
    <row r="95" spans="1:14" x14ac:dyDescent="0.25">
      <c r="A95" s="12">
        <f>BAJIO16643561!A96</f>
        <v>44789</v>
      </c>
      <c r="B95" s="13"/>
      <c r="C95" s="13" t="str">
        <f>BAJIO16643561!B96</f>
        <v>SANIVAC DEL NORTE SA DE CV  Concepto del Pago: F24966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1800.0000000000002</v>
      </c>
      <c r="K95" s="14">
        <f t="shared" si="9"/>
        <v>288.00000000000006</v>
      </c>
      <c r="L95" s="14">
        <f>BAJIO16643561!C96</f>
        <v>2088</v>
      </c>
      <c r="M95" s="90">
        <f t="shared" si="10"/>
        <v>219137.40500000003</v>
      </c>
      <c r="N95" s="15"/>
    </row>
    <row r="96" spans="1:14" x14ac:dyDescent="0.25">
      <c r="A96" s="12">
        <f>BAJIO16643561!A97</f>
        <v>44790</v>
      </c>
      <c r="B96" s="13"/>
      <c r="C96" s="13" t="str">
        <f>BAJIO16643561!B97</f>
        <v>Compra - Disposicion por POS en CE TAMPICO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1253.1637931034484</v>
      </c>
      <c r="K96" s="14">
        <f t="shared" si="9"/>
        <v>200.50620689655173</v>
      </c>
      <c r="L96" s="14">
        <f>BAJIO16643561!C97</f>
        <v>1453.67</v>
      </c>
      <c r="M96" s="90">
        <f t="shared" si="10"/>
        <v>217683.73500000002</v>
      </c>
      <c r="N96" s="15"/>
    </row>
    <row r="97" spans="1:14" x14ac:dyDescent="0.25">
      <c r="A97" s="12">
        <f>BAJIO16643561!A98</f>
        <v>44790</v>
      </c>
      <c r="B97" s="13"/>
      <c r="C97" s="13" t="str">
        <f>BAJIO16643561!B98</f>
        <v>Compra - Disposicion por POS en INFRA PLTA NOGALAR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335.73275862068965</v>
      </c>
      <c r="K97" s="14">
        <f t="shared" si="9"/>
        <v>53.717241379310344</v>
      </c>
      <c r="L97" s="14">
        <f>BAJIO16643561!C98</f>
        <v>389.45</v>
      </c>
      <c r="M97" s="90">
        <f t="shared" si="10"/>
        <v>217294.285</v>
      </c>
      <c r="N97" s="15"/>
    </row>
    <row r="98" spans="1:14" x14ac:dyDescent="0.25">
      <c r="A98" s="12">
        <f>BAJIO16643561!A99</f>
        <v>44790</v>
      </c>
      <c r="B98" s="13"/>
      <c r="C98" s="13" t="str">
        <f>BAJIO16643561!B99</f>
        <v>Compra - Disposicion por POS en LLANTAS Y RINES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11224.137931034484</v>
      </c>
      <c r="K98" s="14">
        <f t="shared" si="9"/>
        <v>1795.8620689655174</v>
      </c>
      <c r="L98" s="14">
        <f>BAJIO16643561!C99</f>
        <v>13020</v>
      </c>
      <c r="M98" s="90">
        <f t="shared" si="10"/>
        <v>204274.285</v>
      </c>
      <c r="N98" s="15"/>
    </row>
    <row r="99" spans="1:14" x14ac:dyDescent="0.25">
      <c r="A99" s="12">
        <f>BAJIO16643561!A100</f>
        <v>44790</v>
      </c>
      <c r="B99" s="13"/>
      <c r="C99" s="13" t="str">
        <f>BAJIO16643561!B100</f>
        <v>MINDLINK SA DE CV   Concepto del Pago: EXAMENES MEDICOS RDZ RDZ RAMON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1500</v>
      </c>
      <c r="K99" s="14">
        <f t="shared" si="9"/>
        <v>240</v>
      </c>
      <c r="L99" s="14">
        <f>BAJIO16643561!C100</f>
        <v>1740</v>
      </c>
      <c r="M99" s="90">
        <f t="shared" si="10"/>
        <v>202534.285</v>
      </c>
      <c r="N99" s="15"/>
    </row>
    <row r="100" spans="1:14" x14ac:dyDescent="0.25">
      <c r="A100" s="12">
        <f>BAJIO16643561!A101</f>
        <v>44791</v>
      </c>
      <c r="B100" s="13"/>
      <c r="C100" s="13" t="str">
        <f>BAJIO16643561!B101</f>
        <v>ZAMUDIO CELIS ALBERTO  Concepto del Pago: PRESTAMO GENERAL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517.24137931034488</v>
      </c>
      <c r="K100" s="14">
        <f t="shared" si="9"/>
        <v>82.758620689655189</v>
      </c>
      <c r="L100" s="14">
        <f>BAJIO16643561!C101</f>
        <v>600</v>
      </c>
      <c r="M100" s="90">
        <f t="shared" si="10"/>
        <v>201934.285</v>
      </c>
      <c r="N100" s="15"/>
    </row>
    <row r="101" spans="1:14" x14ac:dyDescent="0.25">
      <c r="A101" s="12">
        <f>BAJIO16643561!A102</f>
        <v>44791</v>
      </c>
      <c r="B101" s="13"/>
      <c r="C101" s="13" t="str">
        <f>BAJIO16643561!B102</f>
        <v>JOSE LUIS GONZALEZ CORREA   Concepto del Pago: RENTA 284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36160.793103448275</v>
      </c>
      <c r="K101" s="14">
        <f t="shared" si="9"/>
        <v>5785.7268965517242</v>
      </c>
      <c r="L101" s="14">
        <f>BAJIO16643561!C102</f>
        <v>41946.52</v>
      </c>
      <c r="M101" s="90">
        <f t="shared" si="10"/>
        <v>159987.76500000001</v>
      </c>
      <c r="N101" s="15"/>
    </row>
    <row r="102" spans="1:14" x14ac:dyDescent="0.25">
      <c r="A102" s="12">
        <f>BAJIO16643561!A103</f>
        <v>44791</v>
      </c>
      <c r="B102" s="13"/>
      <c r="C102" s="13" t="str">
        <f>BAJIO16643561!B103</f>
        <v>LIVETT CONSTRUCCIONES Y SUM  Concepto del Pago: LIQUIDACION DE POLIZA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62931.034482758623</v>
      </c>
      <c r="K102" s="14">
        <f t="shared" si="9"/>
        <v>10068.96551724138</v>
      </c>
      <c r="L102" s="14">
        <f>BAJIO16643561!C103</f>
        <v>73000</v>
      </c>
      <c r="M102" s="90">
        <f t="shared" si="10"/>
        <v>86987.765000000014</v>
      </c>
      <c r="N102" s="15"/>
    </row>
    <row r="103" spans="1:14" x14ac:dyDescent="0.25">
      <c r="A103" s="12">
        <f>BAJIO16643561!A104</f>
        <v>44791</v>
      </c>
      <c r="B103" s="13"/>
      <c r="C103" s="13" t="str">
        <f>BAJIO16643561!B104</f>
        <v>CENTRAL DE RADIADORES DE MTY Concepto del Pago: COTIZ 894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7950.0000000000009</v>
      </c>
      <c r="K103" s="14">
        <f t="shared" si="9"/>
        <v>1272.0000000000002</v>
      </c>
      <c r="L103" s="14">
        <f>BAJIO16643561!C104</f>
        <v>9222</v>
      </c>
      <c r="M103" s="90">
        <f t="shared" si="10"/>
        <v>77765.765000000014</v>
      </c>
      <c r="N103" s="15"/>
    </row>
    <row r="104" spans="1:14" x14ac:dyDescent="0.25">
      <c r="A104" s="12">
        <f>BAJIO16643561!A105</f>
        <v>44791</v>
      </c>
      <c r="B104" s="13"/>
      <c r="C104" s="13">
        <f>BAJIO16643561!B105</f>
        <v>0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21551.724137931036</v>
      </c>
      <c r="H104" s="14">
        <f t="shared" si="13"/>
        <v>3448.275862068966</v>
      </c>
      <c r="I104" s="90">
        <f>BAJIO16643561!D105</f>
        <v>25000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102765.76500000001</v>
      </c>
      <c r="N104" s="15"/>
    </row>
    <row r="105" spans="1:14" x14ac:dyDescent="0.25">
      <c r="A105" s="12">
        <f>BAJIO16643561!A106</f>
        <v>44791</v>
      </c>
      <c r="B105" s="13"/>
      <c r="C105" s="13" t="str">
        <f>BAJIO16643561!B106</f>
        <v>BACHOCO SA DE CV  Concepto del Pago: 1500525904</v>
      </c>
      <c r="D105" s="85"/>
      <c r="E105" s="80" t="str">
        <f>BAJIO16643561!I106</f>
        <v>F4025</v>
      </c>
      <c r="F105" s="149">
        <f>BAJIO16643561!H106</f>
        <v>2016</v>
      </c>
      <c r="G105" s="14">
        <f t="shared" si="11"/>
        <v>50750</v>
      </c>
      <c r="H105" s="14">
        <f t="shared" si="13"/>
        <v>8120</v>
      </c>
      <c r="I105" s="90">
        <f>BAJIO16643561!D106</f>
        <v>58870</v>
      </c>
      <c r="J105" s="14">
        <f t="shared" si="12"/>
        <v>0</v>
      </c>
      <c r="K105" s="14">
        <f t="shared" si="9"/>
        <v>0</v>
      </c>
      <c r="L105" s="14">
        <f>BAJIO16643561!C106</f>
        <v>0</v>
      </c>
      <c r="M105" s="90">
        <f t="shared" si="10"/>
        <v>161635.76500000001</v>
      </c>
      <c r="N105" s="15"/>
    </row>
    <row r="106" spans="1:14" x14ac:dyDescent="0.25">
      <c r="A106" s="12">
        <f>BAJIO16643561!A107</f>
        <v>44791</v>
      </c>
      <c r="B106" s="13"/>
      <c r="C106" s="13" t="str">
        <f>BAJIO16643561!B107</f>
        <v>ALEN DEL NORTE SA DE CV  Concepto del Pago: 0020021581CONSTRUCTORA INVERME</v>
      </c>
      <c r="D106" s="85"/>
      <c r="E106" s="80" t="str">
        <f>BAJIO16643561!I107</f>
        <v>F3997</v>
      </c>
      <c r="F106" s="149">
        <f>BAJIO16643561!H107</f>
        <v>2017</v>
      </c>
      <c r="G106" s="14">
        <f t="shared" si="11"/>
        <v>16600</v>
      </c>
      <c r="H106" s="14">
        <f t="shared" si="13"/>
        <v>2656</v>
      </c>
      <c r="I106" s="90">
        <f>BAJIO16643561!D107</f>
        <v>19256</v>
      </c>
      <c r="J106" s="14">
        <f t="shared" si="12"/>
        <v>0</v>
      </c>
      <c r="K106" s="14">
        <f t="shared" si="9"/>
        <v>0</v>
      </c>
      <c r="L106" s="14">
        <f>BAJIO16643561!C107</f>
        <v>0</v>
      </c>
      <c r="M106" s="90">
        <f t="shared" si="10"/>
        <v>180891.76500000001</v>
      </c>
      <c r="N106" s="15"/>
    </row>
    <row r="107" spans="1:14" x14ac:dyDescent="0.25">
      <c r="A107" s="12">
        <f>BAJIO16643561!A108</f>
        <v>44791</v>
      </c>
      <c r="B107" s="13"/>
      <c r="C107" s="13" t="str">
        <f>BAJIO16643561!B108</f>
        <v>RAGASA INDUSTRIAS SA DE CV  Concepto del Pago: 160565</v>
      </c>
      <c r="D107" s="85"/>
      <c r="E107" s="80" t="str">
        <f>BAJIO16643561!I108</f>
        <v>F4292</v>
      </c>
      <c r="F107" s="149">
        <f>BAJIO16643561!H108</f>
        <v>2018</v>
      </c>
      <c r="G107" s="14">
        <f t="shared" si="11"/>
        <v>11200</v>
      </c>
      <c r="H107" s="14">
        <f t="shared" si="13"/>
        <v>1792</v>
      </c>
      <c r="I107" s="90">
        <f>BAJIO16643561!D108</f>
        <v>12992</v>
      </c>
      <c r="J107" s="14">
        <f t="shared" si="12"/>
        <v>0</v>
      </c>
      <c r="K107" s="14">
        <f t="shared" si="9"/>
        <v>0</v>
      </c>
      <c r="L107" s="14">
        <f>BAJIO16643561!C108</f>
        <v>0</v>
      </c>
      <c r="M107" s="90">
        <f t="shared" si="10"/>
        <v>193883.76500000001</v>
      </c>
      <c r="N107" s="15"/>
    </row>
    <row r="108" spans="1:14" x14ac:dyDescent="0.25">
      <c r="A108" s="12">
        <f>BAJIO16643561!A109</f>
        <v>44791</v>
      </c>
      <c r="B108" s="13"/>
      <c r="C108" s="13" t="str">
        <f>BAJIO16643561!B109</f>
        <v xml:space="preserve">TESOFE INGRESOS FEDERALES RECAUDADOS Pago de impuestos RFC Pago Referenciado Folio: 13525006303 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21217.241379310348</v>
      </c>
      <c r="K108" s="14">
        <f t="shared" si="9"/>
        <v>3394.7586206896558</v>
      </c>
      <c r="L108" s="14">
        <f>BAJIO16643561!C109</f>
        <v>24612</v>
      </c>
      <c r="M108" s="90">
        <f t="shared" si="10"/>
        <v>169271.76500000001</v>
      </c>
      <c r="N108" s="15"/>
    </row>
    <row r="109" spans="1:14" x14ac:dyDescent="0.25">
      <c r="A109" s="12">
        <f>BAJIO16643561!A110</f>
        <v>0</v>
      </c>
      <c r="B109" s="13"/>
      <c r="C109" s="13" t="str">
        <f>BAJIO16643561!B110</f>
        <v xml:space="preserve">TESOFE INGRESOS FEDERALES RECAUDADOS Pago de impuestos RFC Pago Referenciado Folio: 13536006218 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43671.551724137935</v>
      </c>
      <c r="K109" s="14">
        <f t="shared" si="9"/>
        <v>6987.4482758620697</v>
      </c>
      <c r="L109" s="14">
        <f>BAJIO16643561!C110</f>
        <v>50659</v>
      </c>
      <c r="M109" s="90">
        <f t="shared" si="10"/>
        <v>118612.76500000001</v>
      </c>
      <c r="N109" s="15"/>
    </row>
    <row r="110" spans="1:14" x14ac:dyDescent="0.25">
      <c r="A110" s="12">
        <f>BAJIO16643561!A111</f>
        <v>44791</v>
      </c>
      <c r="B110" s="13"/>
      <c r="C110" s="13" t="str">
        <f>BAJIO16643561!B111</f>
        <v>GRUPO MAPUCHE SA DE CV  Concepto del Pago: F 4265 ART DE LIMPIEZA</v>
      </c>
      <c r="D110" s="85"/>
      <c r="E110" s="80" t="str">
        <f>BAJIO16643561!I111</f>
        <v>F4265</v>
      </c>
      <c r="F110" s="149">
        <f>BAJIO16643561!H111</f>
        <v>2019</v>
      </c>
      <c r="G110" s="14">
        <f t="shared" si="11"/>
        <v>9810.0000000000018</v>
      </c>
      <c r="H110" s="14">
        <f t="shared" si="13"/>
        <v>1569.6000000000004</v>
      </c>
      <c r="I110" s="90">
        <f>BAJIO16643561!D111</f>
        <v>11379.6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129992.36500000002</v>
      </c>
      <c r="N110" s="15"/>
    </row>
    <row r="111" spans="1:14" x14ac:dyDescent="0.25">
      <c r="A111" s="12">
        <f>BAJIO16643561!A112</f>
        <v>44792</v>
      </c>
      <c r="B111" s="13"/>
      <c r="C111" s="13" t="str">
        <f>BAJIO16643561!B112</f>
        <v>OPERADORA DE RELLENOS SANITARI Concepto del Pago: F10849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16689.75</v>
      </c>
      <c r="K111" s="14">
        <f t="shared" si="9"/>
        <v>2670.36</v>
      </c>
      <c r="L111" s="14">
        <f>BAJIO16643561!C112</f>
        <v>19360.11</v>
      </c>
      <c r="M111" s="90">
        <f t="shared" si="10"/>
        <v>110632.25500000002</v>
      </c>
      <c r="N111" s="15"/>
    </row>
    <row r="112" spans="1:14" x14ac:dyDescent="0.25">
      <c r="A112" s="12">
        <f>BAJIO16643561!A113</f>
        <v>44792</v>
      </c>
      <c r="B112" s="13"/>
      <c r="C112" s="13" t="str">
        <f>BAJIO16643561!B113</f>
        <v> IMPORT EXPORT AIII SA DE CV  Concepto del Pago: F5756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15000.000000000002</v>
      </c>
      <c r="K112" s="14">
        <f t="shared" si="9"/>
        <v>2400.0000000000005</v>
      </c>
      <c r="L112" s="14">
        <f>BAJIO16643561!C113</f>
        <v>17400</v>
      </c>
      <c r="M112" s="90">
        <f t="shared" si="10"/>
        <v>93232.255000000019</v>
      </c>
      <c r="N112" s="15"/>
    </row>
    <row r="113" spans="1:14" x14ac:dyDescent="0.25">
      <c r="A113" s="12">
        <f>BAJIO16643561!A114</f>
        <v>44792</v>
      </c>
      <c r="B113" s="13"/>
      <c r="C113" s="13" t="str">
        <f>BAJIO16643561!B114</f>
        <v>MEGA ALIMENTOS SA DE CV </v>
      </c>
      <c r="D113" s="85"/>
      <c r="E113" s="80" t="str">
        <f>BAJIO16643561!I114</f>
        <v>F4369</v>
      </c>
      <c r="F113" s="149">
        <f>BAJIO16643561!H114</f>
        <v>2021</v>
      </c>
      <c r="G113" s="14">
        <f t="shared" si="11"/>
        <v>8064</v>
      </c>
      <c r="H113" s="14">
        <f t="shared" si="13"/>
        <v>1290.24</v>
      </c>
      <c r="I113" s="90">
        <f>BAJIO16643561!D114</f>
        <v>9354.24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102586.49500000002</v>
      </c>
      <c r="N113" s="15"/>
    </row>
    <row r="114" spans="1:14" x14ac:dyDescent="0.25">
      <c r="A114" s="12">
        <f>BAJIO16643561!A115</f>
        <v>44792</v>
      </c>
      <c r="B114" s="13"/>
      <c r="C114" s="13" t="str">
        <f>BAJIO16643561!B115</f>
        <v>VALVULAS DE CALIDAD DE MONTERREY SA DE C  Concepto del Pago: PAGO FACTURAS INV4356 4416</v>
      </c>
      <c r="D114" s="85"/>
      <c r="E114" s="80" t="str">
        <f>BAJIO16643561!I115</f>
        <v>F4356-F4416</v>
      </c>
      <c r="F114" s="149">
        <f>BAJIO16643561!H115</f>
        <v>2023</v>
      </c>
      <c r="G114" s="14">
        <f t="shared" si="11"/>
        <v>5985.0000000000009</v>
      </c>
      <c r="H114" s="14">
        <f t="shared" si="13"/>
        <v>957.60000000000014</v>
      </c>
      <c r="I114" s="90">
        <f>BAJIO16643561!D115</f>
        <v>6942.6</v>
      </c>
      <c r="J114" s="14">
        <f t="shared" si="12"/>
        <v>0</v>
      </c>
      <c r="K114" s="14">
        <f t="shared" si="9"/>
        <v>0</v>
      </c>
      <c r="L114" s="14">
        <f>BAJIO16643561!C115</f>
        <v>0</v>
      </c>
      <c r="M114" s="90">
        <f t="shared" si="10"/>
        <v>109529.09500000003</v>
      </c>
      <c r="N114" s="15"/>
    </row>
    <row r="115" spans="1:14" x14ac:dyDescent="0.25">
      <c r="A115" s="12">
        <f>BAJIO16643561!A116</f>
        <v>44792</v>
      </c>
      <c r="B115" s="13"/>
      <c r="C115" s="13" t="str">
        <f>BAJIO16643561!B116</f>
        <v>OSORIO GOMEZ RUBEN Concepto del Pago: NOMINA VACACIONES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2666.8965517241381</v>
      </c>
      <c r="K115" s="14">
        <f t="shared" si="9"/>
        <v>426.70344827586212</v>
      </c>
      <c r="L115" s="14">
        <f>BAJIO16643561!C116</f>
        <v>3093.6</v>
      </c>
      <c r="M115" s="90">
        <f t="shared" si="10"/>
        <v>106435.49500000002</v>
      </c>
      <c r="N115" s="15"/>
    </row>
    <row r="116" spans="1:14" x14ac:dyDescent="0.25">
      <c r="A116" s="12">
        <f>BAJIO16643561!A117</f>
        <v>44792</v>
      </c>
      <c r="B116" s="13"/>
      <c r="C116" s="13" t="str">
        <f>BAJIO16643561!B117</f>
        <v>PROCESADORA DE RESIDUOS VERACR  Concepto del Pago: PAGO DE FACTURAS FEB MZO ABRIL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12324.000000000002</v>
      </c>
      <c r="K116" s="14">
        <f t="shared" si="9"/>
        <v>1971.8400000000004</v>
      </c>
      <c r="L116" s="14">
        <f>BAJIO16643561!C117</f>
        <v>14295.84</v>
      </c>
      <c r="M116" s="90">
        <f t="shared" si="10"/>
        <v>92139.655000000028</v>
      </c>
      <c r="N116" s="15"/>
    </row>
    <row r="117" spans="1:14" x14ac:dyDescent="0.25">
      <c r="A117" s="12">
        <f>BAJIO16643561!A118</f>
        <v>44792</v>
      </c>
      <c r="B117" s="13"/>
      <c r="C117" s="13" t="str">
        <f>BAJIO16643561!B118</f>
        <v>UNIFORMES DE TAMPICO SA DE CV  Concepto del Pago: CONSTRUCTORA INVERMEX COTIZ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1797.4137931034484</v>
      </c>
      <c r="K117" s="14">
        <f t="shared" si="9"/>
        <v>287.58620689655174</v>
      </c>
      <c r="L117" s="14">
        <f>BAJIO16643561!C118</f>
        <v>2085</v>
      </c>
      <c r="M117" s="90">
        <f t="shared" si="10"/>
        <v>90054.655000000028</v>
      </c>
      <c r="N117" s="15"/>
    </row>
    <row r="118" spans="1:14" x14ac:dyDescent="0.25">
      <c r="A118" s="12">
        <f>BAJIO16643561!A119</f>
        <v>44792</v>
      </c>
      <c r="B118" s="13"/>
      <c r="C118" s="13" t="str">
        <f>BAJIO16643561!B119</f>
        <v>GEMTRON DE MEXICO SA DE CV  Concepto del Pago: 1200101193</v>
      </c>
      <c r="D118" s="85"/>
      <c r="E118" s="80" t="str">
        <f>BAJIO16643561!I119</f>
        <v>F4242</v>
      </c>
      <c r="F118" s="149">
        <f>BAJIO16643561!H119</f>
        <v>2022</v>
      </c>
      <c r="G118" s="14">
        <f t="shared" si="11"/>
        <v>20704</v>
      </c>
      <c r="H118" s="14">
        <f t="shared" si="13"/>
        <v>3312.64</v>
      </c>
      <c r="I118" s="90">
        <f>BAJIO16643561!D119</f>
        <v>24016.639999999999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114071.29500000003</v>
      </c>
      <c r="N118" s="15"/>
    </row>
    <row r="119" spans="1:14" x14ac:dyDescent="0.25">
      <c r="A119" s="12">
        <f>BAJIO16643561!A120</f>
        <v>44792</v>
      </c>
      <c r="B119" s="13"/>
      <c r="C119" s="13" t="str">
        <f>BAJIO16643561!B120</f>
        <v>Compra - Disposicion por POS en ARMANDO LOZANO PAULIN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775.87931034482767</v>
      </c>
      <c r="K119" s="14">
        <f t="shared" si="9"/>
        <v>124.14068965517244</v>
      </c>
      <c r="L119" s="14">
        <f>BAJIO16643561!C120</f>
        <v>900.02</v>
      </c>
      <c r="M119" s="90">
        <f t="shared" si="10"/>
        <v>113171.27500000002</v>
      </c>
      <c r="N119" s="15"/>
    </row>
    <row r="120" spans="1:14" x14ac:dyDescent="0.25">
      <c r="A120" s="12">
        <f>BAJIO16643561!A121</f>
        <v>44792</v>
      </c>
      <c r="B120" s="13"/>
      <c r="C120" s="13" t="str">
        <f>BAJIO16643561!B121</f>
        <v>Compra - Disposicion por POS en MUELLES Y SUSP FABIAN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5290.1034482758632</v>
      </c>
      <c r="K120" s="14">
        <f t="shared" si="9"/>
        <v>846.41655172413812</v>
      </c>
      <c r="L120" s="14">
        <f>BAJIO16643561!C121</f>
        <v>6136.52</v>
      </c>
      <c r="M120" s="90">
        <f t="shared" si="10"/>
        <v>107034.75500000002</v>
      </c>
      <c r="N120" s="15"/>
    </row>
    <row r="121" spans="1:14" x14ac:dyDescent="0.25">
      <c r="A121" s="12">
        <f>BAJIO16643561!A122</f>
        <v>44792</v>
      </c>
      <c r="B121" s="13"/>
      <c r="C121" s="13" t="str">
        <f>BAJIO16643561!B122</f>
        <v>Compra - Disposicion por POS en FERRETERIA EL TIBURON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2264.6551724137935</v>
      </c>
      <c r="K121" s="14">
        <f t="shared" si="9"/>
        <v>362.34482758620697</v>
      </c>
      <c r="L121" s="14">
        <f>BAJIO16643561!C122</f>
        <v>2627</v>
      </c>
      <c r="M121" s="90">
        <f t="shared" si="10"/>
        <v>104407.75500000002</v>
      </c>
      <c r="N121" s="15"/>
    </row>
    <row r="122" spans="1:14" x14ac:dyDescent="0.25">
      <c r="A122" s="12">
        <f>BAJIO16643561!A123</f>
        <v>44792</v>
      </c>
      <c r="B122" s="13"/>
      <c r="C122" s="13" t="str">
        <f>BAJIO16643561!B123</f>
        <v>Compra - Disposicion por POS en CENTRAL MANGUERAS ACC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105.30172413793105</v>
      </c>
      <c r="K122" s="14">
        <f t="shared" si="9"/>
        <v>16.848275862068967</v>
      </c>
      <c r="L122" s="14">
        <f>BAJIO16643561!C123</f>
        <v>122.15</v>
      </c>
      <c r="M122" s="90">
        <f t="shared" si="10"/>
        <v>104285.60500000003</v>
      </c>
      <c r="N122" s="15"/>
    </row>
    <row r="123" spans="1:14" ht="150" x14ac:dyDescent="0.25">
      <c r="A123" s="12">
        <f>BAJIO16643561!A124</f>
        <v>44792</v>
      </c>
      <c r="B123" s="13"/>
      <c r="C123" s="13" t="str">
        <f>BAJIO16643561!B124</f>
        <v>OES ENCLOSURES MANUFACTURING MEXIC  Concepto del Pago: 4363 TO 4481</v>
      </c>
      <c r="D123" s="85"/>
      <c r="E123" s="80" t="str">
        <f>BAJIO16643561!I124</f>
        <v>F4363-F4388-F4389-F4396-F4397-F4417-F4418-F4439-F4440-F4441-F4442-F4453-F4454-F4462-F4463-F4469-F4479-F4480-F4481</v>
      </c>
      <c r="F123" s="149">
        <f>BAJIO16643561!H124</f>
        <v>2025</v>
      </c>
      <c r="G123" s="14">
        <f t="shared" si="14"/>
        <v>63840</v>
      </c>
      <c r="H123" s="14">
        <f t="shared" si="13"/>
        <v>10214.4</v>
      </c>
      <c r="I123" s="90">
        <f>BAJIO16643561!D124</f>
        <v>74054.399999999994</v>
      </c>
      <c r="J123" s="14">
        <f t="shared" si="15"/>
        <v>0</v>
      </c>
      <c r="K123" s="14">
        <f t="shared" si="9"/>
        <v>0</v>
      </c>
      <c r="L123" s="14">
        <f>BAJIO16643561!C124</f>
        <v>0</v>
      </c>
      <c r="M123" s="90">
        <f t="shared" si="10"/>
        <v>178340.005</v>
      </c>
      <c r="N123" s="15"/>
    </row>
    <row r="124" spans="1:14" x14ac:dyDescent="0.25">
      <c r="A124" s="12">
        <f>BAJIO16643561!A125</f>
        <v>44793</v>
      </c>
      <c r="B124" s="13"/>
      <c r="C124" s="13" t="str">
        <f>BAJIO16643561!B125</f>
        <v>Compra - Disposicion por POS en ARMANDO LOZANO PAULIN</v>
      </c>
      <c r="D124" s="85"/>
      <c r="E124" s="80">
        <f>BAJIO16643561!I125</f>
        <v>0</v>
      </c>
      <c r="F124" s="149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1024.2327586206895</v>
      </c>
      <c r="K124" s="14">
        <f t="shared" si="9"/>
        <v>163.87724137931033</v>
      </c>
      <c r="L124" s="14">
        <f>BAJIO16643561!C125</f>
        <v>1188.1099999999999</v>
      </c>
      <c r="M124" s="90">
        <f t="shared" si="10"/>
        <v>177151.89500000002</v>
      </c>
      <c r="N124" s="15"/>
    </row>
    <row r="125" spans="1:14" x14ac:dyDescent="0.25">
      <c r="A125" s="12">
        <f>BAJIO16643561!A126</f>
        <v>44793</v>
      </c>
      <c r="B125" s="13"/>
      <c r="C125" s="13" t="str">
        <f>BAJIO16643561!B126</f>
        <v>Compra - Disposicion por POS en NETPAY*ROLCAR </v>
      </c>
      <c r="D125" s="85"/>
      <c r="E125" s="80">
        <f>BAJIO16643561!I126</f>
        <v>0</v>
      </c>
      <c r="F125" s="149">
        <f>BAJIO16643561!H126</f>
        <v>0</v>
      </c>
      <c r="G125" s="14">
        <f t="shared" si="14"/>
        <v>0</v>
      </c>
      <c r="H125" s="14">
        <f t="shared" si="13"/>
        <v>0</v>
      </c>
      <c r="I125" s="90">
        <f>BAJIO16643561!D126</f>
        <v>0</v>
      </c>
      <c r="J125" s="14">
        <f t="shared" si="15"/>
        <v>564.51724137931046</v>
      </c>
      <c r="K125" s="14">
        <f t="shared" si="9"/>
        <v>90.322758620689669</v>
      </c>
      <c r="L125" s="14">
        <f>BAJIO16643561!C126</f>
        <v>654.84</v>
      </c>
      <c r="M125" s="90">
        <f t="shared" si="10"/>
        <v>176497.05500000002</v>
      </c>
      <c r="N125" s="15"/>
    </row>
    <row r="126" spans="1:14" x14ac:dyDescent="0.25">
      <c r="A126" s="12">
        <f>BAJIO16643561!A127</f>
        <v>44793</v>
      </c>
      <c r="B126" s="13"/>
      <c r="C126" s="13" t="str">
        <f>BAJIO16643561!B127</f>
        <v>GALVAN DOMINGO  Concepto del Pago: F3383</v>
      </c>
      <c r="D126" s="85"/>
      <c r="E126" s="80">
        <f>BAJIO16643561!I127</f>
        <v>0</v>
      </c>
      <c r="F126" s="149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1870</v>
      </c>
      <c r="K126" s="14">
        <f t="shared" si="9"/>
        <v>299.2</v>
      </c>
      <c r="L126" s="14">
        <f>BAJIO16643561!C127</f>
        <v>2169.1999999999998</v>
      </c>
      <c r="M126" s="90">
        <f t="shared" si="10"/>
        <v>174327.85500000001</v>
      </c>
      <c r="N126" s="15"/>
    </row>
    <row r="127" spans="1:14" x14ac:dyDescent="0.25">
      <c r="A127" s="12">
        <f>BAJIO16643561!A128</f>
        <v>44793</v>
      </c>
      <c r="B127" s="13"/>
      <c r="C127" s="13" t="str">
        <f>BAJIO16643561!B128</f>
        <v> JUAN PABLO TREVINO BARRERA   Concepto del Pago: F586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0</v>
      </c>
      <c r="H127" s="14">
        <f t="shared" si="13"/>
        <v>0</v>
      </c>
      <c r="I127" s="90">
        <f>BAJIO16643561!D128</f>
        <v>0</v>
      </c>
      <c r="J127" s="14">
        <f t="shared" si="15"/>
        <v>6700.0000000000009</v>
      </c>
      <c r="K127" s="14">
        <f t="shared" si="9"/>
        <v>1072.0000000000002</v>
      </c>
      <c r="L127" s="14">
        <f>BAJIO16643561!C128</f>
        <v>7772</v>
      </c>
      <c r="M127" s="90">
        <f t="shared" si="10"/>
        <v>166555.85500000001</v>
      </c>
      <c r="N127" s="15"/>
    </row>
    <row r="128" spans="1:14" x14ac:dyDescent="0.25">
      <c r="A128" s="12">
        <f>BAJIO16643561!A129</f>
        <v>44794</v>
      </c>
      <c r="B128" s="13"/>
      <c r="C128" s="13" t="str">
        <f>BAJIO16643561!B129</f>
        <v>Compra - Disposicion por POS en CENTRAL MANGUERAS ACC </v>
      </c>
      <c r="D128" s="85"/>
      <c r="E128" s="80">
        <f>BAJIO16643561!I129</f>
        <v>0</v>
      </c>
      <c r="F128" s="149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1410.4051724137933</v>
      </c>
      <c r="K128" s="14">
        <f t="shared" si="9"/>
        <v>225.66482758620691</v>
      </c>
      <c r="L128" s="14">
        <f>BAJIO16643561!C129</f>
        <v>1636.07</v>
      </c>
      <c r="M128" s="90">
        <f t="shared" si="10"/>
        <v>164919.785</v>
      </c>
      <c r="N128" s="15"/>
    </row>
    <row r="129" spans="1:14" x14ac:dyDescent="0.25">
      <c r="A129" s="12">
        <f>BAJIO16643561!A130</f>
        <v>44794</v>
      </c>
      <c r="B129" s="13"/>
      <c r="C129" s="13" t="str">
        <f>BAJIO16643561!B130</f>
        <v>Compra - Disposicion por POS en J G FERRETERA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233.83620689655174</v>
      </c>
      <c r="K129" s="14">
        <f t="shared" si="9"/>
        <v>37.413793103448278</v>
      </c>
      <c r="L129" s="14">
        <f>BAJIO16643561!C130</f>
        <v>271.25</v>
      </c>
      <c r="M129" s="90">
        <f t="shared" si="10"/>
        <v>164648.535</v>
      </c>
      <c r="N129" s="15"/>
    </row>
    <row r="130" spans="1:14" x14ac:dyDescent="0.25">
      <c r="A130" s="12">
        <f>BAJIO16643561!A131</f>
        <v>44795</v>
      </c>
      <c r="B130" s="13"/>
      <c r="C130" s="13" t="str">
        <f>BAJIO16643561!B131</f>
        <v>CARNES FINAS SAN JUA N SEND</v>
      </c>
      <c r="D130" s="85"/>
      <c r="E130" s="80" t="str">
        <f>BAJIO16643561!I131</f>
        <v>F4387</v>
      </c>
      <c r="F130" s="149">
        <f>BAJIO16643561!H131</f>
        <v>2030</v>
      </c>
      <c r="G130" s="14">
        <f t="shared" si="14"/>
        <v>17800</v>
      </c>
      <c r="H130" s="14">
        <f t="shared" si="13"/>
        <v>2848</v>
      </c>
      <c r="I130" s="90">
        <f>BAJIO16643561!D131</f>
        <v>20648</v>
      </c>
      <c r="J130" s="14">
        <f t="shared" si="15"/>
        <v>0</v>
      </c>
      <c r="K130" s="14">
        <f t="shared" si="9"/>
        <v>0</v>
      </c>
      <c r="L130" s="14">
        <f>BAJIO16643561!C131</f>
        <v>0</v>
      </c>
      <c r="M130" s="90">
        <f t="shared" si="10"/>
        <v>185296.535</v>
      </c>
      <c r="N130" s="15"/>
    </row>
    <row r="131" spans="1:14" x14ac:dyDescent="0.25">
      <c r="A131" s="12">
        <f>BAJIO16643561!A132</f>
        <v>44795</v>
      </c>
      <c r="B131" s="13"/>
      <c r="C131" s="13" t="str">
        <f>BAJIO16643561!B132</f>
        <v>KANDELIUM MEXICO S D E RL D</v>
      </c>
      <c r="D131" s="85"/>
      <c r="E131" s="80" t="str">
        <f>BAJIO16643561!I132</f>
        <v>F4281</v>
      </c>
      <c r="F131" s="149">
        <f>BAJIO16643561!H132</f>
        <v>2031</v>
      </c>
      <c r="G131" s="14">
        <f t="shared" si="14"/>
        <v>3000</v>
      </c>
      <c r="H131" s="14">
        <f t="shared" si="13"/>
        <v>480</v>
      </c>
      <c r="I131" s="90">
        <f>BAJIO16643561!D132</f>
        <v>3480</v>
      </c>
      <c r="J131" s="14">
        <f t="shared" si="15"/>
        <v>0</v>
      </c>
      <c r="K131" s="14">
        <f t="shared" si="9"/>
        <v>0</v>
      </c>
      <c r="L131" s="14">
        <f>BAJIO16643561!C132</f>
        <v>0</v>
      </c>
      <c r="M131" s="90">
        <f t="shared" si="10"/>
        <v>188776.535</v>
      </c>
      <c r="N131" s="15"/>
    </row>
    <row r="132" spans="1:14" x14ac:dyDescent="0.25">
      <c r="A132" s="12">
        <f>BAJIO16643561!A133</f>
        <v>44795</v>
      </c>
      <c r="B132" s="13"/>
      <c r="C132" s="13" t="str">
        <f>BAJIO16643561!B133</f>
        <v>TECNO MAIZ SA DE CV  Concepto del Pago: 665050000084472022001</v>
      </c>
      <c r="D132" s="85"/>
      <c r="E132" s="80" t="str">
        <f>BAJIO16643561!I133</f>
        <v>F4262</v>
      </c>
      <c r="F132" s="149">
        <f>BAJIO16643561!H133</f>
        <v>2032</v>
      </c>
      <c r="G132" s="14">
        <f t="shared" si="14"/>
        <v>5616.0000000000009</v>
      </c>
      <c r="H132" s="14">
        <f t="shared" si="13"/>
        <v>898.56000000000017</v>
      </c>
      <c r="I132" s="90">
        <f>BAJIO16643561!D133</f>
        <v>6514.56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195291.095</v>
      </c>
      <c r="N132" s="15"/>
    </row>
    <row r="133" spans="1:14" x14ac:dyDescent="0.25">
      <c r="A133" s="12">
        <f>BAJIO16643561!A134</f>
        <v>44796</v>
      </c>
      <c r="B133" s="13"/>
      <c r="C133" s="13" t="str">
        <f>BAJIO16643561!B134</f>
        <v>SERV GASOLINEROS DE MEXICO SA  Concepto del Pago: 59114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70492.629310344826</v>
      </c>
      <c r="K133" s="14">
        <f t="shared" si="16"/>
        <v>11278.820689655173</v>
      </c>
      <c r="L133" s="14">
        <f>BAJIO16643561!C134</f>
        <v>81771.45</v>
      </c>
      <c r="M133" s="90">
        <f t="shared" ref="M133:M196" si="17">M132+I133-L133</f>
        <v>113519.645</v>
      </c>
      <c r="N133" s="15"/>
    </row>
    <row r="134" spans="1:14" x14ac:dyDescent="0.25">
      <c r="A134" s="12">
        <f>BAJIO16643561!A135</f>
        <v>44796</v>
      </c>
      <c r="B134" s="13"/>
      <c r="C134" s="13" t="str">
        <f>BAJIO16643561!B135</f>
        <v>Compra - Disposicion por POS en AUTOP JOMAR SUC GP2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2571.0000000000005</v>
      </c>
      <c r="K134" s="14">
        <f t="shared" si="16"/>
        <v>411.36000000000007</v>
      </c>
      <c r="L134" s="14">
        <f>BAJIO16643561!C135</f>
        <v>2982.36</v>
      </c>
      <c r="M134" s="90">
        <f t="shared" si="17"/>
        <v>110537.285</v>
      </c>
      <c r="N134" s="15"/>
    </row>
    <row r="135" spans="1:14" x14ac:dyDescent="0.25">
      <c r="A135" s="12">
        <f>BAJIO16643561!A136</f>
        <v>44796</v>
      </c>
      <c r="B135" s="13"/>
      <c r="C135" s="13" t="str">
        <f>BAJIO16643561!B136</f>
        <v>CENTRO LLANTERO RAGA SA DE CV  Concepto del Pago: F23346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24900</v>
      </c>
      <c r="K135" s="14">
        <f t="shared" si="16"/>
        <v>3984</v>
      </c>
      <c r="L135" s="14">
        <f>BAJIO16643561!C136</f>
        <v>28884</v>
      </c>
      <c r="M135" s="90">
        <f t="shared" si="17"/>
        <v>81653.285000000003</v>
      </c>
      <c r="N135" s="15"/>
    </row>
    <row r="136" spans="1:14" x14ac:dyDescent="0.25">
      <c r="A136" s="12">
        <f>BAJIO16643561!A137</f>
        <v>44796</v>
      </c>
      <c r="B136" s="13"/>
      <c r="C136" s="13" t="str">
        <f>BAJIO16643561!B137</f>
        <v>VEHICULAR INTEGRAL MIGAIM SACV  Concepto del Pago: F312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28401.293103448279</v>
      </c>
      <c r="K136" s="14">
        <f t="shared" si="16"/>
        <v>4544.2068965517246</v>
      </c>
      <c r="L136" s="14">
        <f>BAJIO16643561!C137</f>
        <v>32945.5</v>
      </c>
      <c r="M136" s="90">
        <f t="shared" si="17"/>
        <v>48707.785000000003</v>
      </c>
      <c r="N136" s="15"/>
    </row>
    <row r="137" spans="1:14" x14ac:dyDescent="0.25">
      <c r="A137" s="12">
        <f>BAJIO16643561!A138</f>
        <v>44796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7795.1810344827591</v>
      </c>
      <c r="K137" s="14">
        <f t="shared" si="16"/>
        <v>1247.2289655172415</v>
      </c>
      <c r="L137" s="14">
        <f>BAJIO16643561!C138</f>
        <v>9042.41</v>
      </c>
      <c r="M137" s="90">
        <f t="shared" si="17"/>
        <v>39665.375</v>
      </c>
      <c r="N137" s="15"/>
    </row>
    <row r="138" spans="1:14" x14ac:dyDescent="0.25">
      <c r="A138" s="12">
        <f>BAJIO16643561!A139</f>
        <v>44797</v>
      </c>
      <c r="B138" s="13"/>
      <c r="C138" s="13" t="str">
        <f>BAJIO16643561!B139</f>
        <v>UNIFORMES DE TAMPICO SA DE CV  Concepto del Pago: CONSTRUCTORA INVERMEX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1797.4137931034484</v>
      </c>
      <c r="K138" s="14">
        <f t="shared" si="16"/>
        <v>287.58620689655174</v>
      </c>
      <c r="L138" s="14">
        <f>BAJIO16643561!C139</f>
        <v>2085</v>
      </c>
      <c r="M138" s="90">
        <f t="shared" si="17"/>
        <v>37580.375</v>
      </c>
      <c r="N138" s="15"/>
    </row>
    <row r="139" spans="1:14" x14ac:dyDescent="0.25">
      <c r="A139" s="12">
        <f>BAJIO16643561!A140</f>
        <v>44797</v>
      </c>
      <c r="B139" s="13"/>
      <c r="C139" s="13" t="str">
        <f>BAJIO16643561!B140</f>
        <v>Compra - Disposicion por POS en EQ COM SELLOS CAPITAL 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1264</v>
      </c>
      <c r="K139" s="14">
        <f t="shared" si="16"/>
        <v>202.24</v>
      </c>
      <c r="L139" s="14">
        <f>BAJIO16643561!C140</f>
        <v>1466.24</v>
      </c>
      <c r="M139" s="90">
        <f t="shared" si="17"/>
        <v>36114.135000000002</v>
      </c>
      <c r="N139" s="15"/>
    </row>
    <row r="140" spans="1:14" x14ac:dyDescent="0.25">
      <c r="A140" s="12">
        <f>BAJIO16643561!A141</f>
        <v>44797</v>
      </c>
      <c r="B140" s="13"/>
      <c r="C140" s="13" t="str">
        <f>BAJIO16643561!B141</f>
        <v>RECUPERACIONES IND AGUIRRE Concepto del Pago: F1855 LIQUIDACION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24325</v>
      </c>
      <c r="K140" s="14">
        <f t="shared" si="16"/>
        <v>3892</v>
      </c>
      <c r="L140" s="14">
        <f>BAJIO16643561!C141</f>
        <v>28217</v>
      </c>
      <c r="M140" s="90">
        <f t="shared" si="17"/>
        <v>7897.135000000002</v>
      </c>
      <c r="N140" s="15"/>
    </row>
    <row r="141" spans="1:14" x14ac:dyDescent="0.25">
      <c r="A141" s="12">
        <f>BAJIO16643561!A142</f>
        <v>44798</v>
      </c>
      <c r="B141" s="13"/>
      <c r="C141" s="13" t="str">
        <f>BAJIO16643561!B142</f>
        <v>Compra - Disposicion por POS en AUTOELECTRICA FIRO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463.12931034482762</v>
      </c>
      <c r="K141" s="14">
        <f t="shared" si="16"/>
        <v>74.100689655172417</v>
      </c>
      <c r="L141" s="14">
        <f>BAJIO16643561!C142</f>
        <v>537.23</v>
      </c>
      <c r="M141" s="90">
        <f t="shared" si="17"/>
        <v>7359.9050000000025</v>
      </c>
      <c r="N141" s="15"/>
    </row>
    <row r="142" spans="1:14" x14ac:dyDescent="0.25">
      <c r="A142" s="12">
        <f>BAJIO16643561!A143</f>
        <v>44798</v>
      </c>
      <c r="B142" s="13"/>
      <c r="C142" s="13" t="str">
        <f>BAJIO16643561!B143</f>
        <v>Compra - Disposicion por POS en AUTOELECTRICA FIRO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262.18103448275866</v>
      </c>
      <c r="K142" s="14">
        <f t="shared" si="16"/>
        <v>41.948965517241383</v>
      </c>
      <c r="L142" s="14">
        <f>BAJIO16643561!C143</f>
        <v>304.13</v>
      </c>
      <c r="M142" s="90">
        <f t="shared" si="17"/>
        <v>7055.7750000000024</v>
      </c>
      <c r="N142" s="15"/>
    </row>
    <row r="143" spans="1:14" x14ac:dyDescent="0.25">
      <c r="A143" s="12">
        <f>BAJIO16643561!A144</f>
        <v>44798</v>
      </c>
      <c r="B143" s="13"/>
      <c r="C143" s="13" t="str">
        <f>BAJIO16643561!B144</f>
        <v>Compra - Disposicion por POS en SUTORSA COMERCIAL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311.54310344827587</v>
      </c>
      <c r="K143" s="14">
        <f t="shared" si="16"/>
        <v>49.846896551724143</v>
      </c>
      <c r="L143" s="14">
        <f>BAJIO16643561!C144</f>
        <v>361.39</v>
      </c>
      <c r="M143" s="90">
        <f t="shared" si="17"/>
        <v>6694.385000000002</v>
      </c>
      <c r="N143" s="15"/>
    </row>
    <row r="144" spans="1:14" x14ac:dyDescent="0.25">
      <c r="A144" s="12">
        <f>BAJIO16643561!A145</f>
        <v>44798</v>
      </c>
      <c r="B144" s="13"/>
      <c r="C144" s="13" t="str">
        <f>BAJIO16643561!B145</f>
        <v>Compra - Disposicion por POS en 5161020002592329 VIVA AEROBUS CIB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1502.7500000000002</v>
      </c>
      <c r="K144" s="14">
        <f t="shared" si="16"/>
        <v>240.44000000000005</v>
      </c>
      <c r="L144" s="14">
        <f>BAJIO16643561!C145</f>
        <v>1743.19</v>
      </c>
      <c r="M144" s="90">
        <f t="shared" si="17"/>
        <v>4951.1950000000015</v>
      </c>
      <c r="N144" s="15"/>
    </row>
    <row r="145" spans="1:14" x14ac:dyDescent="0.25">
      <c r="A145" s="12">
        <f>BAJIO16643561!A146</f>
        <v>44798</v>
      </c>
      <c r="B145" s="13"/>
      <c r="C145" s="13" t="str">
        <f>BAJIO16643561!B146</f>
        <v>Compra - Disposicion por POS en CENTRAL MANGUERAS ACC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728.51724137931046</v>
      </c>
      <c r="K145" s="14">
        <f t="shared" si="16"/>
        <v>116.56275862068968</v>
      </c>
      <c r="L145" s="14">
        <f>BAJIO16643561!C146</f>
        <v>845.08</v>
      </c>
      <c r="M145" s="90">
        <f t="shared" si="17"/>
        <v>4106.1150000000016</v>
      </c>
      <c r="N145" s="15"/>
    </row>
    <row r="146" spans="1:14" x14ac:dyDescent="0.25">
      <c r="A146" s="12">
        <f>BAJIO16643561!A147</f>
        <v>44798</v>
      </c>
      <c r="B146" s="13"/>
      <c r="C146" s="13" t="str">
        <f>BAJIO16643561!B147</f>
        <v>PACCAR FINANCIAL MEXICO SA DE  Concepto del Pago: 3170740025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1251.5</v>
      </c>
      <c r="K146" s="14">
        <f t="shared" si="16"/>
        <v>200.24</v>
      </c>
      <c r="L146" s="14">
        <f>BAJIO16643561!C147</f>
        <v>1451.74</v>
      </c>
      <c r="M146" s="90">
        <f t="shared" si="17"/>
        <v>2654.3750000000018</v>
      </c>
      <c r="N146" s="15"/>
    </row>
    <row r="147" spans="1:14" x14ac:dyDescent="0.25">
      <c r="A147" s="12">
        <f>BAJIO16643561!A148</f>
        <v>44798</v>
      </c>
      <c r="B147" s="13"/>
      <c r="C147" s="13" t="str">
        <f>BAJIO16643561!B148</f>
        <v>RELEVANCIA MOTRIZ SA DE CV  Concepto del Pago: INV4131</v>
      </c>
      <c r="D147" s="85"/>
      <c r="E147" s="80" t="str">
        <f>BAJIO16643561!I148</f>
        <v>F4131</v>
      </c>
      <c r="F147" s="149">
        <f>BAJIO16643561!H148</f>
        <v>2048</v>
      </c>
      <c r="G147" s="14">
        <f t="shared" si="14"/>
        <v>26300</v>
      </c>
      <c r="H147" s="14">
        <f t="shared" si="13"/>
        <v>4208</v>
      </c>
      <c r="I147" s="90">
        <f>BAJIO16643561!D148</f>
        <v>30508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33162.375</v>
      </c>
      <c r="N147" s="15"/>
    </row>
    <row r="148" spans="1:14" x14ac:dyDescent="0.25">
      <c r="A148" s="12">
        <f>BAJIO16643561!A149</f>
        <v>44798</v>
      </c>
      <c r="B148" s="13"/>
      <c r="C148" s="13" t="str">
        <f>BAJIO16643561!B149</f>
        <v>FOCA EQUIPOS CONTRA INCENDIOS   Concepto del Pago: F8226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1080</v>
      </c>
      <c r="K148" s="14">
        <f t="shared" si="16"/>
        <v>172.8</v>
      </c>
      <c r="L148" s="14">
        <f>BAJIO16643561!C149</f>
        <v>1252.8</v>
      </c>
      <c r="M148" s="90">
        <f t="shared" si="17"/>
        <v>31909.575000000001</v>
      </c>
      <c r="N148" s="15"/>
    </row>
    <row r="149" spans="1:14" ht="60" x14ac:dyDescent="0.25">
      <c r="A149" s="12">
        <f>BAJIO16643561!A150</f>
        <v>44799</v>
      </c>
      <c r="B149" s="13"/>
      <c r="C149" s="13" t="str">
        <f>BAJIO16643561!B150</f>
        <v> MEGA ALIMENTOS SA DE CV   TEF Recibido CONSTRUCTORA INVERMEX SA DECV</v>
      </c>
      <c r="D149" s="85"/>
      <c r="E149" s="80" t="str">
        <f>BAJIO16643561!I150</f>
        <v>F4408-F4409-F4410-F4411-F4412-F4414-F4452</v>
      </c>
      <c r="F149" s="149">
        <f>BAJIO16643561!H150</f>
        <v>2044</v>
      </c>
      <c r="G149" s="14">
        <f t="shared" si="14"/>
        <v>74891.250000000015</v>
      </c>
      <c r="H149" s="14">
        <f t="shared" si="18"/>
        <v>11982.600000000002</v>
      </c>
      <c r="I149" s="90">
        <f>BAJIO16643561!D150</f>
        <v>86873.85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118783.425</v>
      </c>
      <c r="N149" s="15"/>
    </row>
    <row r="150" spans="1:14" ht="30" x14ac:dyDescent="0.25">
      <c r="A150" s="12">
        <f>BAJIO16643561!A151</f>
        <v>44799</v>
      </c>
      <c r="B150" s="13"/>
      <c r="C150" s="13" t="str">
        <f>BAJIO16643561!B151</f>
        <v>ZONE COMPRA S DE R L DE C V Concepto del Pago: AUTOZONE DE MEXICO S DE RL DE CV</v>
      </c>
      <c r="D150" s="85"/>
      <c r="E150" s="80" t="str">
        <f>BAJIO16643561!I151</f>
        <v>F4291-F4380-F4381-F4382</v>
      </c>
      <c r="F150" s="149">
        <f>BAJIO16643561!H151</f>
        <v>2036</v>
      </c>
      <c r="G150" s="14">
        <f t="shared" si="14"/>
        <v>42300</v>
      </c>
      <c r="H150" s="14">
        <f t="shared" si="18"/>
        <v>6768</v>
      </c>
      <c r="I150" s="90">
        <f>BAJIO16643561!D151</f>
        <v>49068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167851.42499999999</v>
      </c>
      <c r="N150" s="15"/>
    </row>
    <row r="151" spans="1:14" x14ac:dyDescent="0.25">
      <c r="A151" s="12">
        <f>BAJIO16643561!A152</f>
        <v>44799</v>
      </c>
      <c r="B151" s="13"/>
      <c r="C151" s="13" t="str">
        <f>BAJIO16643561!B152</f>
        <v>VALVULAS DE CALIDAD DE MONTERREY SA DE C  Concepto del Pago: PAGO FACTURA INV4443</v>
      </c>
      <c r="D151" s="85"/>
      <c r="E151" s="80">
        <f>BAJIO16643561!I153</f>
        <v>0</v>
      </c>
      <c r="F151" s="149">
        <f>BAJIO16643561!H152</f>
        <v>2038</v>
      </c>
      <c r="G151" s="14">
        <f t="shared" si="14"/>
        <v>2992.5000000000005</v>
      </c>
      <c r="H151" s="14">
        <f t="shared" si="18"/>
        <v>478.80000000000007</v>
      </c>
      <c r="I151" s="90">
        <f>BAJIO16643561!D152</f>
        <v>3471.3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171322.72499999998</v>
      </c>
      <c r="N151" s="15"/>
    </row>
    <row r="152" spans="1:14" x14ac:dyDescent="0.25">
      <c r="A152" s="12">
        <f>BAJIO16643561!A153</f>
        <v>44799</v>
      </c>
      <c r="B152" s="13"/>
      <c r="C152" s="13" t="str">
        <f>BAJIO16643561!B153</f>
        <v>LIVETT CONSTRUCCIONES Y SUM  Concepto del Pago: LIQUIDACION DE FACTURA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50000</v>
      </c>
      <c r="K152" s="14">
        <f t="shared" si="16"/>
        <v>8000</v>
      </c>
      <c r="L152" s="14">
        <f>BAJIO16643561!C153</f>
        <v>58000</v>
      </c>
      <c r="M152" s="90">
        <f t="shared" si="17"/>
        <v>113322.72499999998</v>
      </c>
      <c r="N152" s="15"/>
    </row>
    <row r="153" spans="1:14" x14ac:dyDescent="0.25">
      <c r="A153" s="12">
        <f>BAJIO16643561!A154</f>
        <v>44799</v>
      </c>
      <c r="B153" s="13"/>
      <c r="C153" s="13" t="str">
        <f>BAJIO16643561!B154</f>
        <v>Compra - Disposicion por POS en CLIP MX*TEO BURGER UNO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381.76724137931041</v>
      </c>
      <c r="K153" s="14">
        <f t="shared" si="16"/>
        <v>61.082758620689667</v>
      </c>
      <c r="L153" s="14">
        <f>BAJIO16643561!C154</f>
        <v>442.85</v>
      </c>
      <c r="M153" s="90">
        <f t="shared" si="17"/>
        <v>112879.87499999997</v>
      </c>
      <c r="N153" s="15"/>
    </row>
    <row r="154" spans="1:14" x14ac:dyDescent="0.25">
      <c r="A154" s="12">
        <f>BAJIO16643561!A155</f>
        <v>44799</v>
      </c>
      <c r="B154" s="13"/>
      <c r="C154" s="13" t="str">
        <f>BAJIO16643561!B155</f>
        <v>Compra - Disposicion por POS en J G FERRETERA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554.67241379310349</v>
      </c>
      <c r="K154" s="14">
        <f t="shared" si="16"/>
        <v>88.747586206896557</v>
      </c>
      <c r="L154" s="14">
        <f>BAJIO16643561!C155</f>
        <v>643.41999999999996</v>
      </c>
      <c r="M154" s="90">
        <f t="shared" si="17"/>
        <v>112236.45499999997</v>
      </c>
      <c r="N154" s="15"/>
    </row>
    <row r="155" spans="1:14" x14ac:dyDescent="0.25">
      <c r="A155" s="12">
        <f>BAJIO16643561!A156</f>
        <v>44799</v>
      </c>
      <c r="B155" s="13"/>
      <c r="C155" s="13" t="str">
        <f>BAJIO16643561!B156</f>
        <v>QUALITAS CIA DE SEGURO  Concepto del Pago: 7050039497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4814.6034482758623</v>
      </c>
      <c r="K155" s="14">
        <f t="shared" si="16"/>
        <v>770.33655172413796</v>
      </c>
      <c r="L155" s="14">
        <f>BAJIO16643561!C156</f>
        <v>5584.94</v>
      </c>
      <c r="M155" s="90">
        <f t="shared" si="17"/>
        <v>106651.51499999997</v>
      </c>
      <c r="N155" s="15"/>
    </row>
    <row r="156" spans="1:14" x14ac:dyDescent="0.25">
      <c r="A156" s="12">
        <f>BAJIO16643561!A157</f>
        <v>44799</v>
      </c>
      <c r="B156" s="13"/>
      <c r="C156" s="13" t="str">
        <f>BAJIO16643561!B157</f>
        <v>OPERADORA DE RELLENOS SANITARI Concepto del Pago: F10857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6230.5000000000009</v>
      </c>
      <c r="K156" s="14">
        <f t="shared" si="16"/>
        <v>996.88000000000022</v>
      </c>
      <c r="L156" s="14">
        <f>BAJIO16643561!C157</f>
        <v>7227.38</v>
      </c>
      <c r="M156" s="90">
        <f t="shared" si="17"/>
        <v>99424.134999999966</v>
      </c>
      <c r="N156" s="15"/>
    </row>
    <row r="157" spans="1:14" x14ac:dyDescent="0.25">
      <c r="A157" s="12">
        <f>BAJIO16643561!A158</f>
        <v>44799</v>
      </c>
      <c r="B157" s="13"/>
      <c r="C157" s="13" t="str">
        <f>BAJIO16643561!B158</f>
        <v>JG FERRETERA SA DE CV  Concepto del Pago: F39578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1221.7931034482758</v>
      </c>
      <c r="K157" s="14">
        <f t="shared" si="16"/>
        <v>195.48689655172413</v>
      </c>
      <c r="L157" s="14">
        <f>BAJIO16643561!C158</f>
        <v>1417.28</v>
      </c>
      <c r="M157" s="90">
        <f t="shared" si="17"/>
        <v>98006.854999999967</v>
      </c>
      <c r="N157" s="15"/>
    </row>
    <row r="158" spans="1:14" x14ac:dyDescent="0.25">
      <c r="A158" s="12">
        <f>BAJIO16643561!A159</f>
        <v>44799</v>
      </c>
      <c r="B158" s="13"/>
      <c r="C158" s="13" t="str">
        <f>BAJIO16643561!B159</f>
        <v>ROSA ELVA MONTEMAYOR QUIROGA  Concepto del Pago: F33958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3612.1034482758623</v>
      </c>
      <c r="K158" s="14">
        <f t="shared" si="16"/>
        <v>577.93655172413798</v>
      </c>
      <c r="L158" s="14">
        <f>BAJIO16643561!C159</f>
        <v>4190.04</v>
      </c>
      <c r="M158" s="90">
        <f t="shared" si="17"/>
        <v>93816.814999999973</v>
      </c>
      <c r="N158" s="15"/>
    </row>
    <row r="159" spans="1:14" x14ac:dyDescent="0.25">
      <c r="A159" s="12">
        <f>BAJIO16643561!A160</f>
        <v>44799</v>
      </c>
      <c r="B159" s="13"/>
      <c r="C159" s="13" t="str">
        <f>BAJIO16643561!B160</f>
        <v>RED AMBIENTAL CIPRES S.A. DE C.V.  Concepto del Pago: CONSTRUCTORA INVERMEX SA DE CV Q02</v>
      </c>
      <c r="D159" s="85"/>
      <c r="E159" s="80" t="str">
        <f>BAJIO16643561!I160</f>
        <v>F4115</v>
      </c>
      <c r="F159" s="149">
        <f>BAJIO16643561!H160</f>
        <v>2039</v>
      </c>
      <c r="G159" s="14">
        <f t="shared" si="14"/>
        <v>3000</v>
      </c>
      <c r="H159" s="14">
        <f t="shared" si="18"/>
        <v>480</v>
      </c>
      <c r="I159" s="90">
        <f>BAJIO16643561!D160</f>
        <v>3480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97296.814999999973</v>
      </c>
      <c r="N159" s="15"/>
    </row>
    <row r="160" spans="1:14" x14ac:dyDescent="0.25">
      <c r="A160" s="12">
        <f>BAJIO16643561!A161</f>
        <v>44799</v>
      </c>
      <c r="B160" s="13"/>
      <c r="C160" s="13" t="str">
        <f>BAJIO16643561!B161</f>
        <v>UNIFORMES DE TAMPICO SA DE CV   Concepto del Pago: COTIZ 29125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9822.5948275862065</v>
      </c>
      <c r="K160" s="14">
        <f t="shared" si="16"/>
        <v>1571.6151724137931</v>
      </c>
      <c r="L160" s="14">
        <f>BAJIO16643561!C161</f>
        <v>11394.21</v>
      </c>
      <c r="M160" s="90">
        <f t="shared" si="17"/>
        <v>85902.604999999981</v>
      </c>
      <c r="N160" s="15"/>
    </row>
    <row r="161" spans="1:14" ht="30" x14ac:dyDescent="0.25">
      <c r="A161" s="12">
        <f>BAJIO16643561!A162</f>
        <v>44799</v>
      </c>
      <c r="B161" s="13"/>
      <c r="C161" s="13" t="str">
        <f>BAJIO16643561!B162</f>
        <v>PRESAJET S A P I DE CV  Concepto del Pago: PRESAJET SAPI DE CV</v>
      </c>
      <c r="D161" s="85"/>
      <c r="E161" s="80" t="str">
        <f>BAJIO16643561!I162</f>
        <v>F4266-F4398-F4504</v>
      </c>
      <c r="F161" s="149">
        <f>BAJIO16643561!H162</f>
        <v>2037</v>
      </c>
      <c r="G161" s="14">
        <f t="shared" si="14"/>
        <v>9600</v>
      </c>
      <c r="H161" s="14">
        <f t="shared" si="18"/>
        <v>1536</v>
      </c>
      <c r="I161" s="90">
        <f>BAJIO16643561!D162</f>
        <v>11136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97038.604999999981</v>
      </c>
      <c r="N161" s="15"/>
    </row>
    <row r="162" spans="1:14" x14ac:dyDescent="0.25">
      <c r="A162" s="12">
        <f>BAJIO16643561!A163</f>
        <v>44799</v>
      </c>
      <c r="B162" s="13"/>
      <c r="C162" s="13" t="str">
        <f>BAJIO16643561!B163</f>
        <v>PALACIOS USCANGA ALFREDO  Concepto del Pago: PRESTAMO GENERAL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2586.2068965517242</v>
      </c>
      <c r="K162" s="14">
        <f t="shared" si="16"/>
        <v>413.79310344827587</v>
      </c>
      <c r="L162" s="14">
        <f>BAJIO16643561!C163</f>
        <v>3000</v>
      </c>
      <c r="M162" s="90">
        <f t="shared" si="17"/>
        <v>94038.604999999981</v>
      </c>
      <c r="N162" s="15"/>
    </row>
    <row r="163" spans="1:14" x14ac:dyDescent="0.25">
      <c r="A163" s="12">
        <f>BAJIO16643561!A164</f>
        <v>44799</v>
      </c>
      <c r="B163" s="13"/>
      <c r="C163" s="13" t="str">
        <f>BAJIO16643561!B164</f>
        <v>ZAMUDIO CELIS ALBERTO Concepto del Pago: PRESTAMO GENERAL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1293.1034482758621</v>
      </c>
      <c r="K163" s="14">
        <f t="shared" si="16"/>
        <v>206.89655172413794</v>
      </c>
      <c r="L163" s="14">
        <f>BAJIO16643561!C164</f>
        <v>1500</v>
      </c>
      <c r="M163" s="90">
        <f t="shared" si="17"/>
        <v>92538.604999999981</v>
      </c>
      <c r="N163" s="15"/>
    </row>
    <row r="164" spans="1:14" x14ac:dyDescent="0.25">
      <c r="A164" s="12">
        <f>BAJIO16643561!A165</f>
        <v>44801</v>
      </c>
      <c r="B164" s="13"/>
      <c r="C164" s="13" t="str">
        <f>BAJIO16643561!B165</f>
        <v>Compra - Disposicion por POS en ARMANDO LOZANO PAULIN 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370.39655172413796</v>
      </c>
      <c r="K164" s="14">
        <f t="shared" si="16"/>
        <v>59.263448275862075</v>
      </c>
      <c r="L164" s="14">
        <f>BAJIO16643561!C165</f>
        <v>429.66</v>
      </c>
      <c r="M164" s="90">
        <f t="shared" si="17"/>
        <v>92108.944999999978</v>
      </c>
      <c r="N164" s="15"/>
    </row>
    <row r="165" spans="1:14" x14ac:dyDescent="0.25">
      <c r="A165" s="12">
        <f>BAJIO16643561!A166</f>
        <v>44801</v>
      </c>
      <c r="B165" s="13"/>
      <c r="C165" s="13" t="str">
        <f>BAJIO16643561!B166</f>
        <v>Compra - Disposicion por POS en JOMAR GP2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4000.0000000000005</v>
      </c>
      <c r="K165" s="14">
        <f t="shared" si="16"/>
        <v>640.00000000000011</v>
      </c>
      <c r="L165" s="14">
        <f>BAJIO16643561!C166</f>
        <v>4640</v>
      </c>
      <c r="M165" s="90">
        <f t="shared" si="17"/>
        <v>87468.944999999978</v>
      </c>
      <c r="N165" s="15"/>
    </row>
    <row r="166" spans="1:14" x14ac:dyDescent="0.25">
      <c r="A166" s="12">
        <f>BAJIO16643561!A167</f>
        <v>44801</v>
      </c>
      <c r="B166" s="13"/>
      <c r="C166" s="13" t="str">
        <f>BAJIO16643561!B167</f>
        <v>Compra - Disposicion por POS en 5161020002592329 PORTAL CFE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14795.689655172415</v>
      </c>
      <c r="K166" s="14">
        <f t="shared" si="16"/>
        <v>2367.3103448275865</v>
      </c>
      <c r="L166" s="14">
        <f>BAJIO16643561!C167</f>
        <v>17163</v>
      </c>
      <c r="M166" s="90">
        <f t="shared" si="17"/>
        <v>70305.944999999978</v>
      </c>
      <c r="N166" s="15"/>
    </row>
    <row r="167" spans="1:14" x14ac:dyDescent="0.25">
      <c r="A167" s="12">
        <f>BAJIO16643561!A168</f>
        <v>44802</v>
      </c>
      <c r="B167" s="13"/>
      <c r="C167" s="13" t="str">
        <f>BAJIO16643561!B168</f>
        <v>MAGOTTEAUX SA DE CV   TEF Recibido REF</v>
      </c>
      <c r="D167" s="85"/>
      <c r="E167" s="80" t="str">
        <f>BAJIO16643561!I168</f>
        <v>F4338</v>
      </c>
      <c r="F167" s="149">
        <f>BAJIO16643561!H168</f>
        <v>2040</v>
      </c>
      <c r="G167" s="14">
        <f t="shared" si="19"/>
        <v>23300</v>
      </c>
      <c r="H167" s="14">
        <f t="shared" si="18"/>
        <v>3728</v>
      </c>
      <c r="I167" s="90">
        <f>BAJIO16643561!D168</f>
        <v>27028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97333.944999999978</v>
      </c>
      <c r="N167" s="15"/>
    </row>
    <row r="168" spans="1:14" x14ac:dyDescent="0.25">
      <c r="A168" s="12">
        <f>BAJIO16643561!A169</f>
        <v>44802</v>
      </c>
      <c r="B168" s="13"/>
      <c r="C168" s="13" t="str">
        <f>BAJIO16643561!B169</f>
        <v>CARNES FINAS SAN JUA N SEND  TEF Recibido TEF, BCO: 030, BENEFICIARIO: C</v>
      </c>
      <c r="D168" s="85"/>
      <c r="E168" s="80" t="str">
        <f>BAJIO16643561!I169</f>
        <v>F4429</v>
      </c>
      <c r="F168" s="149">
        <f>BAJIO16643561!H169</f>
        <v>2041</v>
      </c>
      <c r="G168" s="14">
        <f t="shared" si="19"/>
        <v>17800</v>
      </c>
      <c r="H168" s="14">
        <f t="shared" si="18"/>
        <v>2848</v>
      </c>
      <c r="I168" s="90">
        <f>BAJIO16643561!D169</f>
        <v>20648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117981.94499999998</v>
      </c>
      <c r="N168" s="15"/>
    </row>
    <row r="169" spans="1:14" x14ac:dyDescent="0.25">
      <c r="A169" s="12">
        <f>BAJIO16643561!A170</f>
        <v>44802</v>
      </c>
      <c r="B169" s="13"/>
      <c r="C169" s="13" t="str">
        <f>BAJIO16643561!B170</f>
        <v>CONSTRUCTORA INVERME X SA DE CV  Concepto del Pago: TRASPASO A CUENTA DE INVERMEX BAJIO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43103.448275862072</v>
      </c>
      <c r="H169" s="14">
        <f t="shared" si="18"/>
        <v>6896.5517241379321</v>
      </c>
      <c r="I169" s="90">
        <f>BAJIO16643561!D170</f>
        <v>50000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167981.94499999998</v>
      </c>
      <c r="N169" s="15"/>
    </row>
    <row r="170" spans="1:14" x14ac:dyDescent="0.25">
      <c r="A170" s="12">
        <f>BAJIO16643561!A171</f>
        <v>44802</v>
      </c>
      <c r="B170" s="13"/>
      <c r="C170" s="13" t="str">
        <f>BAJIO16643561!B171</f>
        <v>OPERADORA DE RELLENOS SANITARI  Concepto del Pago: F10866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14399.000000000002</v>
      </c>
      <c r="K170" s="14">
        <f t="shared" si="16"/>
        <v>2303.84</v>
      </c>
      <c r="L170" s="14">
        <f>BAJIO16643561!C171</f>
        <v>16702.84</v>
      </c>
      <c r="M170" s="90">
        <f t="shared" si="17"/>
        <v>151279.10499999998</v>
      </c>
      <c r="N170" s="15"/>
    </row>
    <row r="171" spans="1:14" x14ac:dyDescent="0.25">
      <c r="A171" s="12">
        <f>BAJIO16643561!A172</f>
        <v>44802</v>
      </c>
      <c r="B171" s="13"/>
      <c r="C171" s="13" t="str">
        <f>BAJIO16643561!B172</f>
        <v>Compra - Disposicion por POS en MALDONADO PARTES Y S 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3141</v>
      </c>
      <c r="K171" s="14">
        <f t="shared" si="16"/>
        <v>502.56</v>
      </c>
      <c r="L171" s="14">
        <f>BAJIO16643561!C172</f>
        <v>3643.56</v>
      </c>
      <c r="M171" s="90">
        <f t="shared" si="17"/>
        <v>147635.54499999998</v>
      </c>
      <c r="N171" s="15"/>
    </row>
    <row r="172" spans="1:14" x14ac:dyDescent="0.25">
      <c r="A172" s="12">
        <f>BAJIO16643561!A173</f>
        <v>44802</v>
      </c>
      <c r="B172" s="13"/>
      <c r="C172" s="13" t="str">
        <f>BAJIO16643561!B173</f>
        <v>Compra - Disposicion por POS en REFACCIONES TAMPICO SA 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1972.7241379310346</v>
      </c>
      <c r="K172" s="14">
        <f t="shared" si="16"/>
        <v>315.63586206896554</v>
      </c>
      <c r="L172" s="14">
        <f>BAJIO16643561!C173</f>
        <v>2288.36</v>
      </c>
      <c r="M172" s="90">
        <f t="shared" si="17"/>
        <v>145347.185</v>
      </c>
      <c r="N172" s="15"/>
    </row>
    <row r="173" spans="1:14" x14ac:dyDescent="0.25">
      <c r="A173" s="12">
        <f>BAJIO16643561!A174</f>
        <v>44802</v>
      </c>
      <c r="B173" s="13"/>
      <c r="C173" s="13" t="str">
        <f>BAJIO16643561!B174</f>
        <v>LIVETT CONSTRUCCIONES Y SUM  Concepto del Pago: LIQUIDACION DE FACTURA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93284.482758620696</v>
      </c>
      <c r="K173" s="14">
        <f t="shared" si="16"/>
        <v>14925.517241379312</v>
      </c>
      <c r="L173" s="14">
        <f>BAJIO16643561!C174</f>
        <v>108210</v>
      </c>
      <c r="M173" s="90">
        <f t="shared" si="17"/>
        <v>37137.184999999998</v>
      </c>
      <c r="N173" s="15"/>
    </row>
    <row r="174" spans="1:14" x14ac:dyDescent="0.25">
      <c r="A174" s="12">
        <f>BAJIO16643561!A175</f>
        <v>44802</v>
      </c>
      <c r="B174" s="13"/>
      <c r="C174" s="13" t="str">
        <f>BAJIO16643561!B175</f>
        <v>CONSTRUCTORA INVERME X SA DE CV  Concepto del Pago: TRASPASO A CUENTA DE INVERMEX BAJIO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86206.896551724145</v>
      </c>
      <c r="H174" s="14">
        <f t="shared" si="18"/>
        <v>13793.103448275864</v>
      </c>
      <c r="I174" s="90">
        <f>BAJIO16643561!D175</f>
        <v>100000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137137.185</v>
      </c>
      <c r="N174" s="15"/>
    </row>
    <row r="175" spans="1:14" x14ac:dyDescent="0.25">
      <c r="A175" s="12">
        <f>BAJIO16643561!A176</f>
        <v>44802</v>
      </c>
      <c r="B175" s="13"/>
      <c r="C175" s="13" t="str">
        <f>BAJIO16643561!B176</f>
        <v>GALVAN DOMINGO  Concepto del Pago: F3454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1800.0000000000002</v>
      </c>
      <c r="K175" s="14">
        <f t="shared" si="16"/>
        <v>288.00000000000006</v>
      </c>
      <c r="L175" s="14">
        <f>BAJIO16643561!C176</f>
        <v>2088</v>
      </c>
      <c r="M175" s="90">
        <f t="shared" si="17"/>
        <v>135049.185</v>
      </c>
      <c r="N175" s="15"/>
    </row>
    <row r="176" spans="1:14" x14ac:dyDescent="0.25">
      <c r="A176" s="12">
        <f>BAJIO16643561!A177</f>
        <v>44802</v>
      </c>
      <c r="B176" s="13"/>
      <c r="C176" s="13" t="str">
        <f>BAJIO16643561!B177</f>
        <v>GASOLINERA LAS PALMAS SA DE CV  Concepto del Pago: LIQUIDACION DE FACTURA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2155.1724137931037</v>
      </c>
      <c r="K176" s="14">
        <f t="shared" si="16"/>
        <v>344.82758620689663</v>
      </c>
      <c r="L176" s="14">
        <f>BAJIO16643561!C177</f>
        <v>2500</v>
      </c>
      <c r="M176" s="90">
        <f t="shared" si="17"/>
        <v>132549.185</v>
      </c>
      <c r="N176" s="15"/>
    </row>
    <row r="177" spans="1:14" x14ac:dyDescent="0.25">
      <c r="A177" s="12">
        <f>BAJIO16643561!A178</f>
        <v>44803</v>
      </c>
      <c r="B177" s="13"/>
      <c r="C177" s="13" t="str">
        <f>BAJIO16643561!B178</f>
        <v>Compra - Disposicion por POS en 5161020002592329 SEG INBUR CALL CENTER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572.32758620689663</v>
      </c>
      <c r="K177" s="14">
        <f t="shared" si="16"/>
        <v>91.572413793103465</v>
      </c>
      <c r="L177" s="14">
        <f>BAJIO16643561!C178</f>
        <v>663.9</v>
      </c>
      <c r="M177" s="90">
        <f t="shared" si="17"/>
        <v>131885.285</v>
      </c>
      <c r="N177" s="15"/>
    </row>
    <row r="178" spans="1:14" x14ac:dyDescent="0.25">
      <c r="A178" s="12">
        <f>BAJIO16643561!A179</f>
        <v>44803</v>
      </c>
      <c r="B178" s="13"/>
      <c r="C178" s="13" t="str">
        <f>BAJIO16643561!B179</f>
        <v> CONSTRUCTORA INVERME X SA DE CV  Concepto del Pago: TRASPASO A CUENTA DE INVERMEX BAJIO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129310.34482758622</v>
      </c>
      <c r="H178" s="14">
        <f t="shared" si="18"/>
        <v>20689.655172413793</v>
      </c>
      <c r="I178" s="90">
        <f>BAJIO16643561!D179</f>
        <v>150000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281885.28500000003</v>
      </c>
      <c r="N178" s="15"/>
    </row>
    <row r="179" spans="1:14" x14ac:dyDescent="0.25">
      <c r="A179" s="12">
        <f>BAJIO16643561!A180</f>
        <v>44803</v>
      </c>
      <c r="B179" s="13"/>
      <c r="C179" s="13" t="str">
        <f>BAJIO16643561!B180</f>
        <v> SERVICIOS DE AGUA Y DRENAJE DE   Concepto del Pago: NIS 6059770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200543.10344827588</v>
      </c>
      <c r="K179" s="14">
        <f t="shared" si="16"/>
        <v>32086.896551724141</v>
      </c>
      <c r="L179" s="14">
        <f>BAJIO16643561!C180</f>
        <v>232630</v>
      </c>
      <c r="M179" s="90">
        <f t="shared" si="17"/>
        <v>49255.285000000033</v>
      </c>
      <c r="N179" s="15"/>
    </row>
    <row r="180" spans="1:14" x14ac:dyDescent="0.25">
      <c r="A180" s="12">
        <f>BAJIO16643561!A181</f>
        <v>44803</v>
      </c>
      <c r="B180" s="13"/>
      <c r="C180" s="13" t="str">
        <f>BAJIO16643561!B181</f>
        <v>UNIFORMES DE TAMPICO SA DE CV   Concepto del Pago: LIQUIDACION DE FACTURA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9822.5948275862065</v>
      </c>
      <c r="K180" s="14">
        <f t="shared" si="16"/>
        <v>1571.6151724137931</v>
      </c>
      <c r="L180" s="14">
        <f>BAJIO16643561!C181</f>
        <v>11394.21</v>
      </c>
      <c r="M180" s="90">
        <f t="shared" si="17"/>
        <v>37861.075000000033</v>
      </c>
      <c r="N180" s="15"/>
    </row>
    <row r="181" spans="1:14" x14ac:dyDescent="0.25">
      <c r="A181" s="12">
        <f>BAJIO16643561!A182</f>
        <v>44803</v>
      </c>
      <c r="B181" s="13"/>
      <c r="C181" s="13" t="str">
        <f>BAJIO16643561!B182</f>
        <v>Retiros miscelaneoscargo (acl imp) f/335644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4310.3448275862074</v>
      </c>
      <c r="K181" s="14">
        <f t="shared" si="16"/>
        <v>689.65517241379325</v>
      </c>
      <c r="L181" s="14">
        <f>BAJIO16643561!C182</f>
        <v>5000</v>
      </c>
      <c r="M181" s="90">
        <f t="shared" si="17"/>
        <v>32861.075000000033</v>
      </c>
      <c r="N181" s="15"/>
    </row>
    <row r="182" spans="1:14" x14ac:dyDescent="0.25">
      <c r="A182" s="12">
        <f>BAJIO16643561!A183</f>
        <v>44803</v>
      </c>
      <c r="B182" s="13"/>
      <c r="C182" s="13" t="str">
        <f>BAJIO16643561!B183</f>
        <v>GUILLERMO GUTIERREZ AGUIRRE  Concepto del Pago: pago</v>
      </c>
      <c r="D182" s="85"/>
      <c r="E182" s="80" t="str">
        <f>BAJIO16643561!I183</f>
        <v>F4582</v>
      </c>
      <c r="F182" s="149" t="str">
        <f>BAJIO16643561!H183</f>
        <v>PUE</v>
      </c>
      <c r="G182" s="14">
        <f t="shared" si="14"/>
        <v>3200</v>
      </c>
      <c r="H182" s="14">
        <f t="shared" si="18"/>
        <v>512</v>
      </c>
      <c r="I182" s="90">
        <f>BAJIO16643561!D183</f>
        <v>3712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36573.075000000033</v>
      </c>
      <c r="N182" s="15"/>
    </row>
    <row r="183" spans="1:14" x14ac:dyDescent="0.25">
      <c r="A183" s="12">
        <f>BAJIO16643561!A184</f>
        <v>44803</v>
      </c>
      <c r="B183" s="13"/>
      <c r="C183" s="13" t="str">
        <f>BAJIO16643561!B184</f>
        <v>GM FINANCIAL DE MEXICO SA DE CV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15460.025862068967</v>
      </c>
      <c r="K183" s="14">
        <f t="shared" si="16"/>
        <v>2473.604137931035</v>
      </c>
      <c r="L183" s="14">
        <f>BAJIO16643561!C184</f>
        <v>17933.63</v>
      </c>
      <c r="M183" s="90">
        <f t="shared" si="17"/>
        <v>18639.445000000032</v>
      </c>
      <c r="N183" s="15"/>
    </row>
    <row r="184" spans="1:14" x14ac:dyDescent="0.25">
      <c r="A184" s="12">
        <f>BAJIO16643561!A185</f>
        <v>44804</v>
      </c>
      <c r="B184" s="13"/>
      <c r="C184" s="13" t="str">
        <f>BAJIO16643561!B185</f>
        <v>Compra - Disposicion por POS en EL SINFIN AUTOPAR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540</v>
      </c>
      <c r="K184" s="14">
        <f t="shared" si="16"/>
        <v>86.4</v>
      </c>
      <c r="L184" s="14">
        <f>BAJIO16643561!C185</f>
        <v>626.4</v>
      </c>
      <c r="M184" s="90">
        <f t="shared" si="17"/>
        <v>18013.045000000031</v>
      </c>
      <c r="N184" s="15"/>
    </row>
    <row r="185" spans="1:14" x14ac:dyDescent="0.25">
      <c r="A185" s="12">
        <f>BAJIO16643561!A186</f>
        <v>44804</v>
      </c>
      <c r="B185" s="13"/>
      <c r="C185" s="13" t="str">
        <f>BAJIO16643561!B186</f>
        <v>Compra - Disposicion por POS en CENTRAL MANGUERAS ACC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111.23275862068967</v>
      </c>
      <c r="K185" s="14">
        <f t="shared" si="16"/>
        <v>17.797241379310346</v>
      </c>
      <c r="L185" s="14">
        <f>BAJIO16643561!C186</f>
        <v>129.03</v>
      </c>
      <c r="M185" s="90">
        <f t="shared" si="17"/>
        <v>17884.015000000032</v>
      </c>
      <c r="N185" s="15"/>
    </row>
    <row r="186" spans="1:14" x14ac:dyDescent="0.25">
      <c r="A186" s="12">
        <f>BAJIO16643561!A187</f>
        <v>44804</v>
      </c>
      <c r="B186" s="13"/>
      <c r="C186" s="13" t="str">
        <f>BAJIO16643561!B187</f>
        <v>Compra - Disposicion por POS en 5161020002057257 VIVA AEROBUS CIB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1838.5086206896553</v>
      </c>
      <c r="K186" s="14">
        <f t="shared" si="16"/>
        <v>294.16137931034484</v>
      </c>
      <c r="L186" s="14">
        <f>BAJIO16643561!C187</f>
        <v>2132.67</v>
      </c>
      <c r="M186" s="90">
        <f t="shared" si="17"/>
        <v>15751.345000000032</v>
      </c>
      <c r="N186" s="15"/>
    </row>
    <row r="187" spans="1:14" x14ac:dyDescent="0.25">
      <c r="A187" s="12">
        <f>BAJIO16643561!A188</f>
        <v>44804</v>
      </c>
      <c r="B187" s="13"/>
      <c r="C187" s="13" t="str">
        <f>BAJIO16643561!B188</f>
        <v> VALVULAS DE CALIDAD DE MONTERREY SA DE C Concepto del Pago: PAGO FACTURAS VACAMSA</v>
      </c>
      <c r="D187" s="85"/>
      <c r="E187" s="80" t="str">
        <f>BAJIO16643561!I188</f>
        <v>F4478-F4502</v>
      </c>
      <c r="F187" s="149">
        <f>BAJIO16643561!H188</f>
        <v>2046</v>
      </c>
      <c r="G187" s="14">
        <f t="shared" si="21"/>
        <v>5985.0000000000009</v>
      </c>
      <c r="H187" s="14">
        <f t="shared" si="18"/>
        <v>957.60000000000014</v>
      </c>
      <c r="I187" s="90">
        <f>BAJIO16643561!D188</f>
        <v>6942.6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22693.945000000032</v>
      </c>
      <c r="N187" s="15"/>
    </row>
    <row r="188" spans="1:14" x14ac:dyDescent="0.25">
      <c r="A188" s="12">
        <f>BAJIO16643561!A189</f>
        <v>44804</v>
      </c>
      <c r="B188" s="13"/>
      <c r="C188" s="13" t="str">
        <f>BAJIO16643561!B189</f>
        <v>SOSA MONTERO IGNACIO  Concepto del Pago: LIQUIDACION DE FACTURA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2500</v>
      </c>
      <c r="K188" s="14">
        <f t="shared" si="16"/>
        <v>400</v>
      </c>
      <c r="L188" s="14">
        <f>BAJIO16643561!C189</f>
        <v>2900</v>
      </c>
      <c r="M188" s="90">
        <f t="shared" si="17"/>
        <v>19793.945000000032</v>
      </c>
      <c r="N188" s="15"/>
    </row>
    <row r="189" spans="1:14" x14ac:dyDescent="0.25">
      <c r="A189" s="12">
        <f>BAJIO16643561!A190</f>
        <v>44804</v>
      </c>
      <c r="B189" s="13"/>
      <c r="C189" s="13" t="str">
        <f>BAJIO16643561!B190</f>
        <v> MONTEMAYOR MARTINEZ JUAN C   Concepto del Pago: NOMINA 31 AGTO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373.27586206896552</v>
      </c>
      <c r="K189" s="14">
        <f t="shared" si="16"/>
        <v>59.724137931034484</v>
      </c>
      <c r="L189" s="14">
        <f>BAJIO16643561!C190</f>
        <v>433</v>
      </c>
      <c r="M189" s="90">
        <f t="shared" si="17"/>
        <v>19360.945000000032</v>
      </c>
      <c r="N189" s="15"/>
    </row>
    <row r="190" spans="1:14" x14ac:dyDescent="0.25">
      <c r="A190" s="12">
        <f>BAJIO16643561!A191</f>
        <v>44804</v>
      </c>
      <c r="B190" s="13"/>
      <c r="C190" s="13" t="str">
        <f>BAJIO16643561!B191</f>
        <v>CONSTRUCTORA INVERMEX SA DE CV  Concepto del Pago: TRASPASO A CUENTA DEL BAJIO INVERMEX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56034.482758620696</v>
      </c>
      <c r="H190" s="14">
        <f t="shared" si="18"/>
        <v>8965.5172413793116</v>
      </c>
      <c r="I190" s="90">
        <f>BAJIO16643561!D191</f>
        <v>65000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84360.945000000036</v>
      </c>
      <c r="N190" s="15"/>
    </row>
    <row r="191" spans="1:14" x14ac:dyDescent="0.25">
      <c r="A191" s="12">
        <f>BAJIO16643561!A192</f>
        <v>44804</v>
      </c>
      <c r="B191" s="13"/>
      <c r="C191" s="13" t="str">
        <f>BAJIO16643561!B192</f>
        <v> TESOFE INGRESOS FEDERALES RECAUDADOS  Pago de impuestos RFC Pago Referenciado Folio: 13029004440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56492.241379310348</v>
      </c>
      <c r="K191" s="14">
        <f t="shared" si="16"/>
        <v>9038.7586206896558</v>
      </c>
      <c r="L191" s="14">
        <f>BAJIO16643561!C192</f>
        <v>65531</v>
      </c>
      <c r="M191" s="90">
        <f t="shared" si="17"/>
        <v>18829.945000000036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18829.945000000036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18829.945000000036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18829.945000000036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18829.945000000036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18829.945000000036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18829.945000000036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18829.945000000036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18829.945000000036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18829.945000000036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18829.945000000036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18829.945000000036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18829.945000000036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18829.945000000036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18829.945000000036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18829.945000000036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18829.945000000036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18829.945000000036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18829.945000000036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18829.945000000036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18829.945000000036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18829.945000000036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18829.945000000036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18829.945000000036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18829.945000000036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42" activePane="bottomLeft" state="frozenSplit"/>
      <selection pane="bottomLeft" activeCell="I48" sqref="I48"/>
    </sheetView>
  </sheetViews>
  <sheetFormatPr baseColWidth="10" defaultColWidth="13.5703125" defaultRowHeight="15" x14ac:dyDescent="0.25"/>
  <cols>
    <col min="1" max="1" width="10.7109375" style="6" bestFit="1" customWidth="1"/>
    <col min="2" max="2" width="76.5703125" style="6" bestFit="1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37" t="s">
        <v>33</v>
      </c>
      <c r="B1" s="238"/>
      <c r="C1" s="238"/>
      <c r="D1" s="238"/>
      <c r="E1" s="238"/>
      <c r="F1" s="238"/>
      <c r="G1" s="238"/>
      <c r="H1" s="238"/>
      <c r="I1" s="238"/>
    </row>
    <row r="2" spans="1:10" s="8" customFormat="1" x14ac:dyDescent="0.25">
      <c r="A2" s="237" t="s">
        <v>12</v>
      </c>
      <c r="B2" s="238"/>
      <c r="C2" s="238"/>
      <c r="D2" s="238"/>
      <c r="E2" s="238"/>
      <c r="F2" s="238"/>
      <c r="G2" s="238"/>
      <c r="H2" s="238"/>
      <c r="I2" s="238"/>
      <c r="J2" s="8">
        <v>230549.45</v>
      </c>
    </row>
    <row r="3" spans="1:10" s="8" customFormat="1" x14ac:dyDescent="0.25">
      <c r="A3" s="239" t="s">
        <v>58</v>
      </c>
      <c r="B3" s="240"/>
      <c r="C3" s="240"/>
      <c r="D3" s="240"/>
      <c r="E3" s="240"/>
      <c r="F3" s="240"/>
      <c r="G3" s="240"/>
      <c r="H3" s="240"/>
      <c r="I3" s="240"/>
    </row>
    <row r="4" spans="1:10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0" ht="15.75" x14ac:dyDescent="0.25">
      <c r="A5" s="57" t="s">
        <v>32</v>
      </c>
      <c r="B5" s="58" t="s">
        <v>15</v>
      </c>
      <c r="C5" s="177" t="s">
        <v>30</v>
      </c>
      <c r="D5" s="177" t="s">
        <v>30</v>
      </c>
      <c r="E5" s="166">
        <v>230549.45</v>
      </c>
      <c r="F5" s="167"/>
      <c r="G5" s="168"/>
      <c r="H5" s="169"/>
      <c r="I5" s="169"/>
      <c r="J5" s="169"/>
    </row>
    <row r="6" spans="1:10" ht="30" x14ac:dyDescent="0.25">
      <c r="A6" s="164">
        <v>44774</v>
      </c>
      <c r="B6" s="218" t="s">
        <v>86</v>
      </c>
      <c r="C6" s="166">
        <v>0</v>
      </c>
      <c r="D6" s="198">
        <v>45994</v>
      </c>
      <c r="E6" s="191">
        <f>E5-C6+D6</f>
        <v>276543.45</v>
      </c>
      <c r="F6" s="167" t="s">
        <v>122</v>
      </c>
      <c r="G6" s="168">
        <v>44774</v>
      </c>
      <c r="H6" s="169">
        <v>1977</v>
      </c>
      <c r="I6" s="170" t="s">
        <v>124</v>
      </c>
      <c r="J6" s="219" t="s">
        <v>110</v>
      </c>
    </row>
    <row r="7" spans="1:10" ht="15.75" x14ac:dyDescent="0.25">
      <c r="A7" s="164">
        <v>44774</v>
      </c>
      <c r="B7" s="165" t="s">
        <v>87</v>
      </c>
      <c r="C7" s="166">
        <v>225000</v>
      </c>
      <c r="D7" s="166">
        <v>0</v>
      </c>
      <c r="E7" s="191">
        <f>E6-C7+D7</f>
        <v>51543.450000000012</v>
      </c>
      <c r="F7" s="167"/>
      <c r="G7" s="168"/>
      <c r="H7" s="169"/>
      <c r="I7" s="170"/>
      <c r="J7" s="168"/>
    </row>
    <row r="8" spans="1:10" ht="30" x14ac:dyDescent="0.25">
      <c r="A8" s="164">
        <v>44774</v>
      </c>
      <c r="B8" s="165" t="s">
        <v>88</v>
      </c>
      <c r="C8" s="166">
        <v>30000</v>
      </c>
      <c r="D8" s="166">
        <v>0</v>
      </c>
      <c r="E8" s="191">
        <f>E7-C8+D8</f>
        <v>21543.450000000012</v>
      </c>
      <c r="F8" s="200"/>
      <c r="G8" s="168"/>
      <c r="H8" s="169"/>
      <c r="I8" s="169"/>
      <c r="J8" s="168"/>
    </row>
    <row r="9" spans="1:10" ht="15.75" x14ac:dyDescent="0.25">
      <c r="A9" s="164">
        <v>44774</v>
      </c>
      <c r="B9" s="218" t="s">
        <v>89</v>
      </c>
      <c r="C9" s="166">
        <v>0</v>
      </c>
      <c r="D9" s="198">
        <v>13920</v>
      </c>
      <c r="E9" s="191">
        <f>E8-C9+D9</f>
        <v>35463.450000000012</v>
      </c>
      <c r="F9" s="167">
        <v>282</v>
      </c>
      <c r="G9" s="168">
        <v>44774</v>
      </c>
      <c r="H9" s="169">
        <v>1978</v>
      </c>
      <c r="I9" s="169" t="s">
        <v>133</v>
      </c>
      <c r="J9" s="219" t="s">
        <v>132</v>
      </c>
    </row>
    <row r="10" spans="1:10" ht="30" x14ac:dyDescent="0.25">
      <c r="A10" s="164">
        <v>44774</v>
      </c>
      <c r="B10" s="165" t="s">
        <v>90</v>
      </c>
      <c r="C10" s="166">
        <v>10000</v>
      </c>
      <c r="D10" s="166">
        <v>0</v>
      </c>
      <c r="E10" s="191">
        <f t="shared" ref="E10:E52" si="0">E9-C10+D10</f>
        <v>25463.450000000012</v>
      </c>
      <c r="F10" s="167"/>
      <c r="G10" s="168"/>
      <c r="H10" s="169"/>
      <c r="I10" s="169"/>
      <c r="J10" s="168"/>
    </row>
    <row r="11" spans="1:10" ht="15.75" x14ac:dyDescent="0.25">
      <c r="A11" s="164">
        <v>44775</v>
      </c>
      <c r="B11" s="165" t="s">
        <v>57</v>
      </c>
      <c r="C11" s="166">
        <v>8000</v>
      </c>
      <c r="D11" s="166">
        <v>0</v>
      </c>
      <c r="E11" s="191">
        <f t="shared" si="0"/>
        <v>17463.450000000012</v>
      </c>
      <c r="F11" s="167"/>
      <c r="G11" s="168"/>
      <c r="H11" s="169"/>
      <c r="I11" s="170"/>
      <c r="J11" s="168"/>
    </row>
    <row r="12" spans="1:10" ht="15.75" x14ac:dyDescent="0.25">
      <c r="A12" s="164">
        <v>44776</v>
      </c>
      <c r="B12" s="165" t="s">
        <v>91</v>
      </c>
      <c r="C12" s="166">
        <v>4571.0600000000004</v>
      </c>
      <c r="D12" s="166">
        <v>0</v>
      </c>
      <c r="E12" s="191">
        <f t="shared" si="0"/>
        <v>12892.39000000001</v>
      </c>
      <c r="F12" s="167"/>
      <c r="G12" s="168"/>
      <c r="H12" s="169"/>
      <c r="I12" s="169"/>
      <c r="J12" s="168"/>
    </row>
    <row r="13" spans="1:10" ht="15.75" x14ac:dyDescent="0.25">
      <c r="A13" s="164">
        <v>44777</v>
      </c>
      <c r="B13" s="165" t="s">
        <v>92</v>
      </c>
      <c r="C13" s="166">
        <v>1740</v>
      </c>
      <c r="D13" s="166">
        <v>0</v>
      </c>
      <c r="E13" s="191">
        <f t="shared" si="0"/>
        <v>11152.39000000001</v>
      </c>
      <c r="F13" s="167"/>
      <c r="G13" s="168"/>
      <c r="H13" s="169"/>
      <c r="I13" s="169"/>
      <c r="J13" s="168"/>
    </row>
    <row r="14" spans="1:10" ht="75" x14ac:dyDescent="0.25">
      <c r="A14" s="164">
        <v>44778</v>
      </c>
      <c r="B14" s="218" t="s">
        <v>93</v>
      </c>
      <c r="C14" s="166">
        <v>0</v>
      </c>
      <c r="D14" s="198">
        <v>135567.67999999999</v>
      </c>
      <c r="E14" s="191">
        <f t="shared" si="0"/>
        <v>146720.07</v>
      </c>
      <c r="F14" s="167" t="s">
        <v>122</v>
      </c>
      <c r="G14" s="168">
        <v>44778</v>
      </c>
      <c r="H14" s="169">
        <v>1988</v>
      </c>
      <c r="I14" s="170" t="s">
        <v>123</v>
      </c>
      <c r="J14" s="219" t="s">
        <v>110</v>
      </c>
    </row>
    <row r="15" spans="1:10" ht="30" x14ac:dyDescent="0.25">
      <c r="A15" s="164">
        <v>44778</v>
      </c>
      <c r="B15" s="165" t="s">
        <v>94</v>
      </c>
      <c r="C15" s="166">
        <v>100000</v>
      </c>
      <c r="D15" s="166">
        <v>0</v>
      </c>
      <c r="E15" s="191">
        <f t="shared" si="0"/>
        <v>46720.070000000007</v>
      </c>
      <c r="F15" s="167"/>
      <c r="G15" s="168"/>
      <c r="H15" s="169"/>
      <c r="I15" s="170"/>
      <c r="J15" s="168"/>
    </row>
    <row r="16" spans="1:10" ht="15.75" x14ac:dyDescent="0.25">
      <c r="A16" s="164">
        <v>44778</v>
      </c>
      <c r="B16" s="165" t="s">
        <v>95</v>
      </c>
      <c r="C16" s="166">
        <v>2331.6</v>
      </c>
      <c r="D16" s="166">
        <v>0</v>
      </c>
      <c r="E16" s="191">
        <f t="shared" si="0"/>
        <v>44388.470000000008</v>
      </c>
      <c r="F16" s="167"/>
      <c r="G16" s="168"/>
      <c r="H16" s="169"/>
      <c r="I16" s="169"/>
      <c r="J16" s="168"/>
    </row>
    <row r="17" spans="1:10" ht="15.75" x14ac:dyDescent="0.25">
      <c r="A17" s="164">
        <v>44778</v>
      </c>
      <c r="B17" s="216" t="s">
        <v>55</v>
      </c>
      <c r="C17" s="166">
        <v>0</v>
      </c>
      <c r="D17" s="198">
        <v>93960</v>
      </c>
      <c r="E17" s="191">
        <f t="shared" si="0"/>
        <v>138348.47</v>
      </c>
      <c r="F17" s="167">
        <v>304</v>
      </c>
      <c r="G17" s="168">
        <v>44778</v>
      </c>
      <c r="H17" s="169">
        <v>1987</v>
      </c>
      <c r="I17" s="169" t="s">
        <v>125</v>
      </c>
      <c r="J17" s="217" t="s">
        <v>126</v>
      </c>
    </row>
    <row r="18" spans="1:10" ht="15.75" x14ac:dyDescent="0.25">
      <c r="A18" s="164">
        <v>44781</v>
      </c>
      <c r="B18" s="165" t="s">
        <v>96</v>
      </c>
      <c r="C18" s="166">
        <v>4821.6000000000004</v>
      </c>
      <c r="D18" s="166">
        <v>0</v>
      </c>
      <c r="E18" s="191">
        <f t="shared" si="0"/>
        <v>133526.87</v>
      </c>
      <c r="F18" s="167"/>
      <c r="G18" s="168"/>
      <c r="H18" s="169"/>
      <c r="I18" s="169"/>
      <c r="J18" s="168"/>
    </row>
    <row r="19" spans="1:10" ht="15.75" x14ac:dyDescent="0.25">
      <c r="A19" s="164">
        <v>44781</v>
      </c>
      <c r="B19" s="165" t="s">
        <v>43</v>
      </c>
      <c r="C19" s="166">
        <v>6700</v>
      </c>
      <c r="D19" s="166">
        <v>0</v>
      </c>
      <c r="E19" s="191">
        <f t="shared" si="0"/>
        <v>126826.87</v>
      </c>
      <c r="F19" s="167"/>
      <c r="G19" s="168"/>
      <c r="H19" s="169"/>
      <c r="I19" s="170"/>
      <c r="J19" s="168"/>
    </row>
    <row r="20" spans="1:10" ht="15.75" x14ac:dyDescent="0.25">
      <c r="A20" s="164">
        <v>44781</v>
      </c>
      <c r="B20" s="165" t="s">
        <v>97</v>
      </c>
      <c r="C20" s="166">
        <v>8700</v>
      </c>
      <c r="D20" s="166">
        <v>0</v>
      </c>
      <c r="E20" s="191">
        <f t="shared" si="0"/>
        <v>118126.87</v>
      </c>
      <c r="F20" s="167"/>
      <c r="G20" s="168"/>
      <c r="H20" s="169"/>
      <c r="I20" s="169"/>
      <c r="J20" s="168"/>
    </row>
    <row r="21" spans="1:10" ht="30" x14ac:dyDescent="0.25">
      <c r="A21" s="164">
        <v>44781</v>
      </c>
      <c r="B21" s="165" t="s">
        <v>98</v>
      </c>
      <c r="C21" s="166">
        <v>348</v>
      </c>
      <c r="D21" s="166">
        <v>0</v>
      </c>
      <c r="E21" s="191">
        <f t="shared" si="0"/>
        <v>117778.87</v>
      </c>
      <c r="F21" s="167"/>
      <c r="G21" s="168"/>
      <c r="H21" s="169"/>
      <c r="I21" s="170"/>
      <c r="J21" s="168"/>
    </row>
    <row r="22" spans="1:10" ht="30" x14ac:dyDescent="0.25">
      <c r="A22" s="164">
        <v>44781</v>
      </c>
      <c r="B22" s="165" t="s">
        <v>99</v>
      </c>
      <c r="C22" s="166">
        <v>7360.53</v>
      </c>
      <c r="D22" s="166">
        <v>0</v>
      </c>
      <c r="E22" s="191">
        <f t="shared" si="0"/>
        <v>110418.34</v>
      </c>
      <c r="F22" s="167"/>
      <c r="G22" s="168"/>
      <c r="H22" s="169"/>
      <c r="I22" s="170"/>
      <c r="J22" s="168"/>
    </row>
    <row r="23" spans="1:10" ht="15.75" x14ac:dyDescent="0.25">
      <c r="A23" s="164">
        <v>44781</v>
      </c>
      <c r="B23" s="165" t="s">
        <v>100</v>
      </c>
      <c r="C23" s="166">
        <v>3500</v>
      </c>
      <c r="D23" s="166">
        <v>0</v>
      </c>
      <c r="E23" s="191">
        <f t="shared" si="0"/>
        <v>106918.34</v>
      </c>
      <c r="F23" s="167"/>
      <c r="G23" s="168"/>
      <c r="H23" s="169"/>
      <c r="I23" s="169"/>
      <c r="J23" s="168"/>
    </row>
    <row r="24" spans="1:10" ht="15.75" x14ac:dyDescent="0.25">
      <c r="A24" s="164">
        <v>44781</v>
      </c>
      <c r="B24" s="216" t="s">
        <v>101</v>
      </c>
      <c r="C24" s="166">
        <v>0</v>
      </c>
      <c r="D24" s="198">
        <v>29580</v>
      </c>
      <c r="E24" s="191">
        <f t="shared" si="0"/>
        <v>136498.34</v>
      </c>
      <c r="F24" s="167">
        <v>317</v>
      </c>
      <c r="G24" s="168">
        <v>44783</v>
      </c>
      <c r="H24" s="169">
        <v>1993</v>
      </c>
      <c r="I24" s="169" t="s">
        <v>134</v>
      </c>
      <c r="J24" s="217" t="s">
        <v>126</v>
      </c>
    </row>
    <row r="25" spans="1:10" ht="15.75" x14ac:dyDescent="0.25">
      <c r="A25" s="164">
        <v>44781</v>
      </c>
      <c r="B25" s="165" t="s">
        <v>102</v>
      </c>
      <c r="C25" s="166">
        <v>76263.03</v>
      </c>
      <c r="D25" s="166">
        <v>0</v>
      </c>
      <c r="E25" s="191">
        <f t="shared" si="0"/>
        <v>60235.31</v>
      </c>
      <c r="F25" s="200"/>
      <c r="G25" s="168"/>
      <c r="H25" s="169"/>
      <c r="I25" s="169"/>
      <c r="J25" s="168"/>
    </row>
    <row r="26" spans="1:10" ht="15.75" x14ac:dyDescent="0.25">
      <c r="A26" s="164">
        <v>44782</v>
      </c>
      <c r="B26" s="165" t="s">
        <v>103</v>
      </c>
      <c r="C26" s="166">
        <v>12951.49</v>
      </c>
      <c r="D26" s="166">
        <v>0</v>
      </c>
      <c r="E26" s="191">
        <f t="shared" si="0"/>
        <v>47283.82</v>
      </c>
      <c r="F26" s="167"/>
      <c r="G26" s="168"/>
      <c r="H26" s="169"/>
      <c r="I26" s="170"/>
      <c r="J26" s="168"/>
    </row>
    <row r="27" spans="1:10" ht="30" x14ac:dyDescent="0.25">
      <c r="A27" s="164">
        <v>44783</v>
      </c>
      <c r="B27" s="218" t="s">
        <v>131</v>
      </c>
      <c r="C27" s="166">
        <v>0</v>
      </c>
      <c r="D27" s="198">
        <v>96119.96</v>
      </c>
      <c r="E27" s="191">
        <f t="shared" si="0"/>
        <v>143403.78</v>
      </c>
      <c r="F27" s="167" t="s">
        <v>122</v>
      </c>
      <c r="G27" s="168">
        <v>44783</v>
      </c>
      <c r="H27" s="169">
        <v>1999</v>
      </c>
      <c r="I27" s="170" t="s">
        <v>147</v>
      </c>
      <c r="J27" s="219" t="s">
        <v>110</v>
      </c>
    </row>
    <row r="28" spans="1:10" ht="15.75" x14ac:dyDescent="0.25">
      <c r="A28" s="164">
        <v>44783</v>
      </c>
      <c r="B28" s="165" t="s">
        <v>325</v>
      </c>
      <c r="C28" s="166">
        <v>13877.95</v>
      </c>
      <c r="D28" s="166">
        <v>0</v>
      </c>
      <c r="E28" s="191">
        <f t="shared" si="0"/>
        <v>129525.83</v>
      </c>
      <c r="F28" s="167"/>
      <c r="G28" s="168"/>
      <c r="H28" s="169"/>
      <c r="I28" s="169"/>
      <c r="J28" s="168"/>
    </row>
    <row r="29" spans="1:10" ht="15.75" x14ac:dyDescent="0.25">
      <c r="A29" s="164">
        <v>44783</v>
      </c>
      <c r="B29" s="165" t="s">
        <v>326</v>
      </c>
      <c r="C29" s="166">
        <v>19604</v>
      </c>
      <c r="D29" s="166">
        <v>0</v>
      </c>
      <c r="E29" s="191">
        <f t="shared" si="0"/>
        <v>109921.83</v>
      </c>
      <c r="F29" s="167"/>
      <c r="G29" s="168"/>
      <c r="H29" s="169"/>
      <c r="I29" s="169"/>
      <c r="J29" s="168"/>
    </row>
    <row r="30" spans="1:10" ht="15.75" x14ac:dyDescent="0.25">
      <c r="A30" s="164">
        <v>44783</v>
      </c>
      <c r="B30" s="165" t="s">
        <v>328</v>
      </c>
      <c r="C30" s="166">
        <v>39672</v>
      </c>
      <c r="D30" s="166">
        <v>0</v>
      </c>
      <c r="E30" s="191">
        <f t="shared" si="0"/>
        <v>70249.83</v>
      </c>
      <c r="F30" s="167"/>
      <c r="G30" s="168"/>
      <c r="H30" s="169"/>
      <c r="I30" s="169"/>
      <c r="J30" s="168"/>
    </row>
    <row r="31" spans="1:10" ht="15.75" x14ac:dyDescent="0.25">
      <c r="A31" s="164">
        <v>44784</v>
      </c>
      <c r="B31" s="165" t="s">
        <v>327</v>
      </c>
      <c r="C31" s="166">
        <v>3340.8</v>
      </c>
      <c r="D31" s="166">
        <v>0</v>
      </c>
      <c r="E31" s="191">
        <f t="shared" si="0"/>
        <v>66909.03</v>
      </c>
      <c r="F31" s="167"/>
      <c r="G31" s="168"/>
      <c r="H31" s="169"/>
      <c r="I31" s="169"/>
      <c r="J31" s="168"/>
    </row>
    <row r="32" spans="1:10" ht="15.75" x14ac:dyDescent="0.25">
      <c r="A32" s="164">
        <v>44784</v>
      </c>
      <c r="B32" s="206" t="s">
        <v>170</v>
      </c>
      <c r="C32" s="166">
        <v>0</v>
      </c>
      <c r="D32" s="198">
        <v>36256.800000000003</v>
      </c>
      <c r="E32" s="191">
        <f t="shared" si="0"/>
        <v>103165.83</v>
      </c>
      <c r="F32" s="167">
        <v>131</v>
      </c>
      <c r="G32" s="168">
        <v>44784</v>
      </c>
      <c r="H32" s="169">
        <v>2001</v>
      </c>
      <c r="I32" s="169" t="s">
        <v>204</v>
      </c>
      <c r="J32" s="168" t="s">
        <v>129</v>
      </c>
    </row>
    <row r="33" spans="1:10" ht="30" x14ac:dyDescent="0.25">
      <c r="A33" s="164">
        <v>44784</v>
      </c>
      <c r="B33" s="165" t="s">
        <v>329</v>
      </c>
      <c r="C33" s="166">
        <v>7360.53</v>
      </c>
      <c r="D33" s="166">
        <v>0</v>
      </c>
      <c r="E33" s="191">
        <f t="shared" si="0"/>
        <v>95805.3</v>
      </c>
      <c r="F33" s="167"/>
      <c r="G33" s="168"/>
      <c r="H33" s="169"/>
      <c r="I33" s="169"/>
      <c r="J33" s="168"/>
    </row>
    <row r="34" spans="1:10" ht="30" x14ac:dyDescent="0.25">
      <c r="A34" s="164">
        <v>44784</v>
      </c>
      <c r="B34" s="165" t="s">
        <v>330</v>
      </c>
      <c r="C34" s="166">
        <v>42000</v>
      </c>
      <c r="D34" s="166">
        <v>0</v>
      </c>
      <c r="E34" s="191">
        <f t="shared" si="0"/>
        <v>53805.3</v>
      </c>
      <c r="F34" s="167"/>
      <c r="G34" s="168"/>
      <c r="H34" s="169"/>
      <c r="I34" s="170"/>
      <c r="J34" s="168"/>
    </row>
    <row r="35" spans="1:10" ht="15.75" x14ac:dyDescent="0.25">
      <c r="A35" s="164">
        <v>44785</v>
      </c>
      <c r="B35" s="165" t="s">
        <v>331</v>
      </c>
      <c r="C35" s="166">
        <v>4060</v>
      </c>
      <c r="D35" s="166">
        <v>0</v>
      </c>
      <c r="E35" s="191">
        <f t="shared" si="0"/>
        <v>49745.3</v>
      </c>
      <c r="F35" s="200"/>
      <c r="G35" s="168"/>
      <c r="H35" s="169"/>
      <c r="I35" s="169"/>
      <c r="J35" s="168"/>
    </row>
    <row r="36" spans="1:10" ht="15.75" x14ac:dyDescent="0.25">
      <c r="A36" s="164">
        <v>44785</v>
      </c>
      <c r="B36" s="165" t="s">
        <v>332</v>
      </c>
      <c r="C36" s="166">
        <v>36033.370000000003</v>
      </c>
      <c r="D36" s="166">
        <v>0</v>
      </c>
      <c r="E36" s="191">
        <f t="shared" si="0"/>
        <v>13711.93</v>
      </c>
      <c r="F36" s="167"/>
      <c r="G36" s="168"/>
      <c r="H36" s="169"/>
      <c r="I36" s="169"/>
      <c r="J36" s="168"/>
    </row>
    <row r="37" spans="1:10" ht="15.75" x14ac:dyDescent="0.25">
      <c r="A37" s="164">
        <v>44785</v>
      </c>
      <c r="B37" s="165" t="s">
        <v>333</v>
      </c>
      <c r="C37" s="166">
        <v>3879.55</v>
      </c>
      <c r="D37" s="166">
        <v>0</v>
      </c>
      <c r="E37" s="191">
        <f t="shared" si="0"/>
        <v>9832.380000000001</v>
      </c>
      <c r="F37" s="200"/>
      <c r="G37" s="168"/>
      <c r="H37" s="169"/>
      <c r="I37" s="170"/>
      <c r="J37" s="168"/>
    </row>
    <row r="38" spans="1:10" ht="15.75" x14ac:dyDescent="0.25">
      <c r="A38" s="164">
        <v>44785</v>
      </c>
      <c r="B38" s="165" t="s">
        <v>334</v>
      </c>
      <c r="C38" s="166">
        <v>854.92</v>
      </c>
      <c r="D38" s="166">
        <v>0</v>
      </c>
      <c r="E38" s="191">
        <f t="shared" si="0"/>
        <v>8977.4600000000009</v>
      </c>
      <c r="F38" s="167"/>
      <c r="G38" s="168"/>
      <c r="H38" s="169"/>
      <c r="I38" s="170"/>
      <c r="J38" s="168"/>
    </row>
    <row r="39" spans="1:10" ht="15.75" x14ac:dyDescent="0.25">
      <c r="A39" s="164">
        <v>44785</v>
      </c>
      <c r="B39" s="165" t="s">
        <v>335</v>
      </c>
      <c r="C39" s="166">
        <v>6960</v>
      </c>
      <c r="D39" s="166">
        <v>0</v>
      </c>
      <c r="E39" s="191">
        <f t="shared" si="0"/>
        <v>2017.4600000000009</v>
      </c>
      <c r="F39" s="167"/>
      <c r="G39" s="168"/>
      <c r="H39" s="169"/>
      <c r="I39" s="169"/>
      <c r="J39" s="168"/>
    </row>
    <row r="40" spans="1:10" ht="15.75" x14ac:dyDescent="0.25">
      <c r="A40" s="164">
        <v>44791</v>
      </c>
      <c r="B40" s="203" t="s">
        <v>171</v>
      </c>
      <c r="C40" s="166">
        <v>0</v>
      </c>
      <c r="D40" s="198">
        <v>14182.16</v>
      </c>
      <c r="E40" s="191">
        <f t="shared" si="0"/>
        <v>16199.62</v>
      </c>
      <c r="F40" s="167">
        <v>131</v>
      </c>
      <c r="G40" s="168">
        <v>44791</v>
      </c>
      <c r="H40" s="169">
        <v>2020</v>
      </c>
      <c r="I40" s="169" t="s">
        <v>203</v>
      </c>
      <c r="J40" s="168" t="s">
        <v>129</v>
      </c>
    </row>
    <row r="41" spans="1:10" ht="15.75" x14ac:dyDescent="0.25">
      <c r="A41" s="164">
        <v>44795</v>
      </c>
      <c r="B41" s="165" t="s">
        <v>336</v>
      </c>
      <c r="C41" s="166">
        <v>8199.2000000000007</v>
      </c>
      <c r="D41" s="166">
        <v>0</v>
      </c>
      <c r="E41" s="191">
        <f t="shared" si="0"/>
        <v>8000.42</v>
      </c>
      <c r="F41" s="167"/>
      <c r="G41" s="168"/>
      <c r="H41" s="169"/>
      <c r="I41" s="169"/>
      <c r="J41" s="168"/>
    </row>
    <row r="42" spans="1:10" ht="15.75" x14ac:dyDescent="0.25">
      <c r="A42" s="164">
        <v>44796</v>
      </c>
      <c r="B42" s="165" t="s">
        <v>337</v>
      </c>
      <c r="C42" s="166">
        <v>1500</v>
      </c>
      <c r="D42" s="166">
        <v>0</v>
      </c>
      <c r="E42" s="191">
        <f t="shared" si="0"/>
        <v>6500.42</v>
      </c>
      <c r="F42" s="167"/>
      <c r="G42" s="168"/>
      <c r="H42" s="169"/>
      <c r="I42" s="169"/>
      <c r="J42" s="168"/>
    </row>
    <row r="43" spans="1:10" ht="15.75" x14ac:dyDescent="0.25">
      <c r="A43" s="164">
        <v>44797</v>
      </c>
      <c r="B43" s="165" t="s">
        <v>338</v>
      </c>
      <c r="C43" s="166">
        <v>0</v>
      </c>
      <c r="D43" s="198">
        <v>8120</v>
      </c>
      <c r="E43" s="191">
        <f t="shared" si="0"/>
        <v>14620.42</v>
      </c>
      <c r="F43" s="167">
        <v>248</v>
      </c>
      <c r="G43" s="168">
        <v>44798</v>
      </c>
      <c r="H43" s="169">
        <v>2035</v>
      </c>
      <c r="I43" s="169" t="s">
        <v>347</v>
      </c>
      <c r="J43" s="168" t="s">
        <v>129</v>
      </c>
    </row>
    <row r="44" spans="1:10" ht="15.75" x14ac:dyDescent="0.25">
      <c r="A44" s="164">
        <v>44797</v>
      </c>
      <c r="B44" s="165" t="s">
        <v>339</v>
      </c>
      <c r="C44" s="166">
        <v>2663.45</v>
      </c>
      <c r="D44" s="166">
        <v>0</v>
      </c>
      <c r="E44" s="191">
        <f t="shared" si="0"/>
        <v>11956.970000000001</v>
      </c>
      <c r="F44" s="167"/>
      <c r="G44" s="168"/>
      <c r="H44" s="169"/>
      <c r="I44" s="169"/>
      <c r="J44" s="168"/>
    </row>
    <row r="45" spans="1:10" ht="15.75" x14ac:dyDescent="0.25">
      <c r="A45" s="164">
        <v>44797</v>
      </c>
      <c r="B45" s="165" t="s">
        <v>340</v>
      </c>
      <c r="C45" s="166">
        <v>1450</v>
      </c>
      <c r="D45" s="166">
        <v>0</v>
      </c>
      <c r="E45" s="191">
        <f t="shared" si="0"/>
        <v>10506.970000000001</v>
      </c>
      <c r="F45" s="167"/>
      <c r="G45" s="168"/>
      <c r="H45" s="169"/>
      <c r="I45" s="169"/>
      <c r="J45" s="168"/>
    </row>
    <row r="46" spans="1:10" ht="15.75" x14ac:dyDescent="0.25">
      <c r="A46" s="164">
        <v>44798</v>
      </c>
      <c r="B46" s="165" t="s">
        <v>341</v>
      </c>
      <c r="C46" s="166">
        <v>4000</v>
      </c>
      <c r="D46" s="166">
        <v>0</v>
      </c>
      <c r="E46" s="191">
        <f t="shared" si="0"/>
        <v>6506.9700000000012</v>
      </c>
      <c r="F46" s="167"/>
      <c r="G46" s="168"/>
      <c r="H46" s="169"/>
      <c r="I46" s="170"/>
      <c r="J46" s="168"/>
    </row>
    <row r="47" spans="1:10" ht="15.75" x14ac:dyDescent="0.25">
      <c r="A47" s="164">
        <v>44800</v>
      </c>
      <c r="B47" s="165" t="s">
        <v>342</v>
      </c>
      <c r="C47" s="166">
        <v>672.8</v>
      </c>
      <c r="D47" s="166">
        <v>0</v>
      </c>
      <c r="E47" s="191">
        <f t="shared" si="0"/>
        <v>5834.170000000001</v>
      </c>
      <c r="F47" s="167"/>
      <c r="G47" s="168"/>
      <c r="H47" s="169"/>
      <c r="I47" s="169"/>
      <c r="J47" s="168"/>
    </row>
    <row r="48" spans="1:10" ht="75" x14ac:dyDescent="0.25">
      <c r="A48" s="164">
        <v>44802</v>
      </c>
      <c r="B48" s="228" t="s">
        <v>343</v>
      </c>
      <c r="C48" s="166">
        <v>0</v>
      </c>
      <c r="D48" s="198">
        <v>157045.12</v>
      </c>
      <c r="E48" s="191">
        <f t="shared" si="0"/>
        <v>162879.29</v>
      </c>
      <c r="F48" s="167">
        <v>213</v>
      </c>
      <c r="G48" s="168">
        <v>44802</v>
      </c>
      <c r="H48" s="169">
        <v>2042</v>
      </c>
      <c r="I48" s="170" t="s">
        <v>346</v>
      </c>
      <c r="J48" s="219" t="s">
        <v>149</v>
      </c>
    </row>
    <row r="49" spans="1:10" ht="15.75" x14ac:dyDescent="0.25">
      <c r="A49" s="164">
        <v>44802</v>
      </c>
      <c r="B49" s="165" t="s">
        <v>344</v>
      </c>
      <c r="C49" s="166">
        <v>77475.360000000001</v>
      </c>
      <c r="D49" s="166"/>
      <c r="E49" s="191">
        <f t="shared" si="0"/>
        <v>85403.930000000008</v>
      </c>
      <c r="F49" s="167"/>
      <c r="G49" s="168"/>
      <c r="H49" s="169"/>
      <c r="I49" s="169"/>
      <c r="J49" s="168"/>
    </row>
    <row r="50" spans="1:10" ht="30" x14ac:dyDescent="0.25">
      <c r="A50" s="164">
        <v>44803</v>
      </c>
      <c r="B50" s="165" t="s">
        <v>44</v>
      </c>
      <c r="C50" s="166">
        <v>0</v>
      </c>
      <c r="D50" s="166">
        <v>150000</v>
      </c>
      <c r="E50" s="191">
        <f t="shared" si="0"/>
        <v>235403.93</v>
      </c>
      <c r="F50" s="167"/>
      <c r="G50" s="168"/>
      <c r="H50" s="169"/>
      <c r="I50" s="169"/>
      <c r="J50" s="168"/>
    </row>
    <row r="51" spans="1:10" ht="15.75" x14ac:dyDescent="0.25">
      <c r="A51" s="164">
        <v>44803</v>
      </c>
      <c r="B51" s="165" t="s">
        <v>345</v>
      </c>
      <c r="C51" s="166">
        <v>230000</v>
      </c>
      <c r="D51" s="166"/>
      <c r="E51" s="191">
        <f t="shared" si="0"/>
        <v>5403.929999999993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/>
      <c r="E52" s="191">
        <f t="shared" si="0"/>
        <v>5403.929999999993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/>
      <c r="E53" s="191">
        <f>E52-C53+D53</f>
        <v>5403.929999999993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/>
      <c r="E54" s="191">
        <f>E53-C54+D54</f>
        <v>5403.929999999993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/>
      <c r="E55" s="191">
        <f t="shared" ref="E55:E86" si="1">E54-C55+D55</f>
        <v>5403.929999999993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/>
      <c r="E56" s="191">
        <f t="shared" si="1"/>
        <v>5403.929999999993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/>
      <c r="E57" s="191">
        <f t="shared" si="1"/>
        <v>5403.929999999993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/>
      <c r="E58" s="191">
        <f t="shared" si="1"/>
        <v>5403.929999999993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/>
      <c r="E59" s="191">
        <f t="shared" si="1"/>
        <v>5403.929999999993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/>
      <c r="E60" s="191">
        <f t="shared" si="1"/>
        <v>5403.929999999993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77">
        <v>0</v>
      </c>
      <c r="D61" s="166">
        <v>0</v>
      </c>
      <c r="E61" s="191">
        <f t="shared" si="1"/>
        <v>5403.929999999993</v>
      </c>
      <c r="F61" s="200"/>
      <c r="G61" s="168"/>
      <c r="H61" s="169"/>
      <c r="I61" s="169"/>
      <c r="J61" s="168"/>
    </row>
    <row r="62" spans="1:10" ht="15.75" x14ac:dyDescent="0.25">
      <c r="A62" s="164"/>
      <c r="B62" s="165"/>
      <c r="C62" s="177">
        <v>0</v>
      </c>
      <c r="D62" s="166"/>
      <c r="E62" s="191">
        <f t="shared" si="1"/>
        <v>5403.929999999993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91">
        <f t="shared" si="1"/>
        <v>5403.929999999993</v>
      </c>
      <c r="F63" s="200"/>
      <c r="G63" s="168"/>
      <c r="H63" s="169"/>
      <c r="I63" s="169"/>
      <c r="J63" s="168"/>
    </row>
    <row r="64" spans="1:10" ht="15.75" x14ac:dyDescent="0.25">
      <c r="A64" s="164"/>
      <c r="B64" s="165"/>
      <c r="C64" s="166"/>
      <c r="D64" s="166"/>
      <c r="E64" s="191">
        <f t="shared" si="1"/>
        <v>5403.929999999993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/>
      <c r="D65" s="166"/>
      <c r="E65" s="191">
        <f t="shared" si="1"/>
        <v>5403.929999999993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/>
      <c r="D66" s="166"/>
      <c r="E66" s="191">
        <f t="shared" si="1"/>
        <v>5403.929999999993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77"/>
      <c r="D67" s="166"/>
      <c r="E67" s="191">
        <f t="shared" si="1"/>
        <v>5403.929999999993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77"/>
      <c r="D68" s="166"/>
      <c r="E68" s="191">
        <f t="shared" si="1"/>
        <v>5403.929999999993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77"/>
      <c r="D69" s="166"/>
      <c r="E69" s="191">
        <f t="shared" si="1"/>
        <v>5403.929999999993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77"/>
      <c r="D70" s="166"/>
      <c r="E70" s="191">
        <f t="shared" si="1"/>
        <v>5403.929999999993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/>
      <c r="D71" s="166"/>
      <c r="E71" s="191">
        <f t="shared" si="1"/>
        <v>5403.929999999993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/>
      <c r="D72" s="166"/>
      <c r="E72" s="191">
        <f t="shared" si="1"/>
        <v>5403.929999999993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/>
      <c r="D73" s="166"/>
      <c r="E73" s="191">
        <f t="shared" si="1"/>
        <v>5403.929999999993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/>
      <c r="D74" s="166"/>
      <c r="E74" s="191">
        <f t="shared" si="1"/>
        <v>5403.929999999993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77"/>
      <c r="D75" s="166"/>
      <c r="E75" s="191">
        <f t="shared" si="1"/>
        <v>5403.929999999993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77"/>
      <c r="D76" s="166"/>
      <c r="E76" s="191">
        <f t="shared" si="1"/>
        <v>5403.929999999993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77"/>
      <c r="D77" s="166"/>
      <c r="E77" s="191">
        <f t="shared" si="1"/>
        <v>5403.929999999993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77"/>
      <c r="D78" s="166"/>
      <c r="E78" s="191">
        <f t="shared" si="1"/>
        <v>5403.929999999993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/>
      <c r="D79" s="166"/>
      <c r="E79" s="191">
        <f t="shared" si="1"/>
        <v>5403.929999999993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/>
      <c r="D80" s="166"/>
      <c r="E80" s="191">
        <f t="shared" si="1"/>
        <v>5403.929999999993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91">
        <f t="shared" si="1"/>
        <v>5403.929999999993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91">
        <f t="shared" si="1"/>
        <v>5403.929999999993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91">
        <f t="shared" si="1"/>
        <v>5403.929999999993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91">
        <f t="shared" si="1"/>
        <v>5403.929999999993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91">
        <f t="shared" si="1"/>
        <v>5403.929999999993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91">
        <f t="shared" si="1"/>
        <v>5403.929999999993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41" t="s">
        <v>24</v>
      </c>
      <c r="H1" s="241"/>
      <c r="I1" s="241"/>
      <c r="J1" s="241"/>
      <c r="K1" s="242" t="s">
        <v>23</v>
      </c>
      <c r="L1" s="242"/>
      <c r="M1" s="242"/>
      <c r="N1" s="242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230549.45</v>
      </c>
      <c r="P3" s="37"/>
      <c r="Q3" s="38"/>
    </row>
    <row r="4" spans="1:17" ht="25.5" x14ac:dyDescent="0.25">
      <c r="A4" s="39">
        <f>BAJIO14350722!A6</f>
        <v>44774</v>
      </c>
      <c r="C4" s="41" t="str">
        <f>BAJIO14350722!B6</f>
        <v> ARRENDADORA Y FACTOR BANORTE SA DE CV SO  Concepto del Pago: Pago SPEI 12054158071</v>
      </c>
      <c r="E4" s="154" t="str">
        <f>BAJIO14350722!I6</f>
        <v>F4077-F4184-F4186-F4192</v>
      </c>
      <c r="F4" s="40">
        <f>BAJIO14350722!H6</f>
        <v>1977</v>
      </c>
      <c r="G4" s="42">
        <f t="shared" ref="G4:G46" si="0">J4/1.16</f>
        <v>39650</v>
      </c>
      <c r="I4" s="42">
        <f t="shared" ref="I4:I46" si="1">G4*0.16</f>
        <v>6344</v>
      </c>
      <c r="J4" s="153">
        <f>BAJIO14350722!D6</f>
        <v>45994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276543.45</v>
      </c>
    </row>
    <row r="5" spans="1:17" ht="25.5" x14ac:dyDescent="0.25">
      <c r="A5" s="39">
        <f>BAJIO14350722!A7</f>
        <v>44774</v>
      </c>
      <c r="C5" s="41" t="str">
        <f>BAJIO14350722!B7</f>
        <v>VERSUS SERVMEX SA DE CV  Concepto del Pago: LIQUIDACION DE FACTURA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193965.51724137933</v>
      </c>
      <c r="M5" s="42">
        <f t="shared" si="3"/>
        <v>31034.482758620696</v>
      </c>
      <c r="N5" s="42">
        <f>BAJIO14350722!C7</f>
        <v>225000</v>
      </c>
      <c r="O5" s="62">
        <f t="shared" ref="O5:O24" si="4">O4+J5-N5</f>
        <v>51543.450000000012</v>
      </c>
    </row>
    <row r="6" spans="1:17" ht="38.25" x14ac:dyDescent="0.25">
      <c r="A6" s="39">
        <f>BAJIO14350722!A9</f>
        <v>44774</v>
      </c>
      <c r="C6" s="41" t="str">
        <f>BAJIO14350722!B9</f>
        <v>PINTURAS OSEL SA DE CV  Concepto del Pago: PD22080009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0</v>
      </c>
      <c r="M6" s="42">
        <f t="shared" si="3"/>
        <v>0</v>
      </c>
      <c r="N6" s="42">
        <f>BAJIO14350722!C9</f>
        <v>0</v>
      </c>
      <c r="O6" s="62">
        <f t="shared" si="4"/>
        <v>51543.450000000012</v>
      </c>
    </row>
    <row r="7" spans="1:17" ht="25.5" x14ac:dyDescent="0.25">
      <c r="A7" s="39">
        <f>BAJIO14350722!A10</f>
        <v>44774</v>
      </c>
      <c r="C7" s="41" t="str">
        <f>BAJIO14350722!B10</f>
        <v>CONSTRUCTORA INVERMEX SA DE CV  Retiro de Recursos para depósito en la cuenta 16643561</v>
      </c>
      <c r="E7" s="154" t="str">
        <f>BAJIO14350722!I9</f>
        <v>F4136</v>
      </c>
      <c r="F7" s="40">
        <f>BAJIO14350722!H9</f>
        <v>1978</v>
      </c>
      <c r="G7" s="42">
        <f t="shared" si="0"/>
        <v>12000</v>
      </c>
      <c r="I7" s="42">
        <f t="shared" si="1"/>
        <v>1920</v>
      </c>
      <c r="J7" s="153">
        <f>BAJIO14350722!D9</f>
        <v>13920</v>
      </c>
      <c r="K7" s="42">
        <f t="shared" si="2"/>
        <v>8620.6896551724149</v>
      </c>
      <c r="M7" s="42">
        <f t="shared" si="3"/>
        <v>1379.3103448275865</v>
      </c>
      <c r="N7" s="42">
        <f>BAJIO14350722!C10</f>
        <v>10000</v>
      </c>
      <c r="O7" s="62">
        <f t="shared" si="4"/>
        <v>55463.450000000012</v>
      </c>
    </row>
    <row r="8" spans="1:17" x14ac:dyDescent="0.25">
      <c r="A8" s="39">
        <f>BAJIO14350722!A11</f>
        <v>44775</v>
      </c>
      <c r="C8" s="41" t="str">
        <f>BAJIO14350722!B11</f>
        <v>ZAMUDIO CELIS ALBERTO   Concepto del Pago: PRESTAMO GENERAL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6896.5517241379312</v>
      </c>
      <c r="M8" s="42">
        <f t="shared" si="3"/>
        <v>1103.4482758620691</v>
      </c>
      <c r="N8" s="42">
        <f>BAJIO14350722!C11</f>
        <v>8000</v>
      </c>
      <c r="O8" s="62">
        <f t="shared" si="4"/>
        <v>47463.450000000012</v>
      </c>
    </row>
    <row r="9" spans="1:17" x14ac:dyDescent="0.25">
      <c r="A9" s="39">
        <f>BAJIO14350722!A12</f>
        <v>44776</v>
      </c>
      <c r="C9" s="41" t="str">
        <f>BAJIO14350722!B12</f>
        <v>QUALITAS CIA DE SEGURO   Concepto del Pago: POLIZA 7050041468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3940.5689655172418</v>
      </c>
      <c r="M9" s="42">
        <f t="shared" si="3"/>
        <v>630.49103448275866</v>
      </c>
      <c r="N9" s="42">
        <f>BAJIO14350722!C12</f>
        <v>4571.0600000000004</v>
      </c>
      <c r="O9" s="62">
        <f t="shared" si="4"/>
        <v>42892.390000000014</v>
      </c>
    </row>
    <row r="10" spans="1:17" x14ac:dyDescent="0.25">
      <c r="A10" s="39">
        <f>BAJIO14350722!A13</f>
        <v>44777</v>
      </c>
      <c r="C10" s="41" t="str">
        <f>BAJIO14350722!B13</f>
        <v>MINDLINK SA DE CV  Concepto del Pago: CONST INVERMEX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1500</v>
      </c>
      <c r="M10" s="42">
        <f t="shared" si="3"/>
        <v>240</v>
      </c>
      <c r="N10" s="42">
        <f>BAJIO14350722!C13</f>
        <v>1740</v>
      </c>
      <c r="O10" s="62">
        <f t="shared" si="4"/>
        <v>41152.390000000014</v>
      </c>
    </row>
    <row r="11" spans="1:17" ht="25.5" x14ac:dyDescent="0.25">
      <c r="A11" s="39">
        <f>BAJIO14350722!A14</f>
        <v>44778</v>
      </c>
      <c r="C11" s="41" t="str">
        <f>BAJIO14350722!B14</f>
        <v>ARRENDADORA Y FACTOR BANORTE SA DE CV SO  Concepto del Pago: Pago SPEI 12081258071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0</v>
      </c>
      <c r="M11" s="42">
        <f t="shared" si="3"/>
        <v>0</v>
      </c>
      <c r="N11" s="42">
        <f>BAJIO14350722!C14</f>
        <v>0</v>
      </c>
      <c r="O11" s="62">
        <f t="shared" si="4"/>
        <v>41152.390000000014</v>
      </c>
    </row>
    <row r="12" spans="1:17" ht="63.75" x14ac:dyDescent="0.25">
      <c r="A12" s="39">
        <f>BAJIO14350722!A15</f>
        <v>44778</v>
      </c>
      <c r="C12" s="41" t="str">
        <f>BAJIO14350722!B15</f>
        <v> CONSTRUCTORA INVERMEX SA DE CV  Retiro de Recursos para depósito en la cuenta 16643561</v>
      </c>
      <c r="E12" s="154" t="str">
        <f>BAJIO14350722!I14</f>
        <v>F4174-F4175-F4177-F4178-F4180-F4181-F4182-F4183-F4188</v>
      </c>
      <c r="F12" s="40">
        <f>BAJIO14350722!H14</f>
        <v>1988</v>
      </c>
      <c r="G12" s="42">
        <f t="shared" si="0"/>
        <v>116868.68965517242</v>
      </c>
      <c r="I12" s="42">
        <f t="shared" si="1"/>
        <v>18698.990344827587</v>
      </c>
      <c r="J12" s="153">
        <f>BAJIO14350722!D14</f>
        <v>135567.67999999999</v>
      </c>
      <c r="K12" s="42">
        <f t="shared" si="2"/>
        <v>86206.896551724145</v>
      </c>
      <c r="M12" s="42">
        <f t="shared" si="3"/>
        <v>13793.103448275864</v>
      </c>
      <c r="N12" s="42">
        <f>BAJIO14350722!C15</f>
        <v>100000</v>
      </c>
      <c r="O12" s="62">
        <f t="shared" si="4"/>
        <v>76720.070000000007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44778</v>
      </c>
      <c r="C14" s="41" t="str">
        <f>BAJIO14350722!B16</f>
        <v>GALVAN DOMINGO  Concepto del Pago: F3187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2010</v>
      </c>
      <c r="M14" s="42">
        <f t="shared" si="3"/>
        <v>321.60000000000002</v>
      </c>
      <c r="N14" s="42">
        <f>BAJIO14350722!C16</f>
        <v>2331.6</v>
      </c>
      <c r="O14" s="62" t="e">
        <f t="shared" si="4"/>
        <v>#REF!</v>
      </c>
    </row>
    <row r="15" spans="1:17" x14ac:dyDescent="0.25">
      <c r="A15" s="39">
        <f>BAJIO14350722!A17</f>
        <v>44778</v>
      </c>
      <c r="C15" s="41" t="str">
        <f>BAJIO14350722!B17</f>
        <v>PRODUCTORA DE PAPEL SA CV  Concepto del Pago: PAGO GREENPAPER</v>
      </c>
      <c r="E15" s="154" t="str">
        <f>BAJIO14350722!I17</f>
        <v>F4337-F4341</v>
      </c>
      <c r="F15" s="40">
        <f>BAJIO14350722!H17</f>
        <v>1987</v>
      </c>
      <c r="G15" s="42">
        <f t="shared" si="0"/>
        <v>81000</v>
      </c>
      <c r="I15" s="42">
        <f t="shared" si="1"/>
        <v>12960</v>
      </c>
      <c r="J15" s="153">
        <f>BAJIO14350722!D17</f>
        <v>93960</v>
      </c>
      <c r="K15" s="42">
        <f t="shared" si="2"/>
        <v>0</v>
      </c>
      <c r="M15" s="42">
        <f t="shared" si="3"/>
        <v>0</v>
      </c>
      <c r="N15" s="42">
        <f>BAJIO14350722!C17</f>
        <v>0</v>
      </c>
      <c r="O15" s="62" t="e">
        <f t="shared" si="4"/>
        <v>#REF!</v>
      </c>
    </row>
    <row r="16" spans="1:17" x14ac:dyDescent="0.25">
      <c r="A16" s="39">
        <f>BAJIO14350722!A18</f>
        <v>44781</v>
      </c>
      <c r="C16" s="41" t="str">
        <f>BAJIO14350722!B18</f>
        <v>INNOVAMED S DE RL DE CV   Concepto del Pago: ANALISIS CLINICOS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4156.5517241379321</v>
      </c>
      <c r="M16" s="42">
        <f t="shared" si="3"/>
        <v>665.04827586206909</v>
      </c>
      <c r="N16" s="42">
        <f>BAJIO14350722!C18</f>
        <v>4821.6000000000004</v>
      </c>
      <c r="O16" s="62" t="e">
        <f t="shared" si="4"/>
        <v>#REF!</v>
      </c>
    </row>
    <row r="17" spans="1:15" x14ac:dyDescent="0.25">
      <c r="A17" s="39">
        <f>BAJIO14350722!A19</f>
        <v>44781</v>
      </c>
      <c r="C17" s="41" t="str">
        <f>BAJIO14350722!B19</f>
        <v>FLORES SAN VICENTE KARINA  Concepto del Pago: PAGO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5775.8620689655172</v>
      </c>
      <c r="M17" s="42">
        <f t="shared" si="3"/>
        <v>924.13793103448279</v>
      </c>
      <c r="N17" s="42">
        <f>BAJIO14350722!C19</f>
        <v>6700</v>
      </c>
      <c r="O17" s="62" t="e">
        <f t="shared" si="4"/>
        <v>#REF!</v>
      </c>
    </row>
    <row r="18" spans="1:15" x14ac:dyDescent="0.25">
      <c r="A18" s="39">
        <f>BAJIO14350722!A20</f>
        <v>44781</v>
      </c>
      <c r="C18" s="41" t="str">
        <f>BAJIO14350722!B20</f>
        <v>DELFINA CANTU CANTU  Concepto del Pago: LIQUIDACION DE FACTURA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7500.0000000000009</v>
      </c>
      <c r="M18" s="42">
        <f t="shared" si="3"/>
        <v>1200.0000000000002</v>
      </c>
      <c r="N18" s="42">
        <f>BAJIO14350722!C20</f>
        <v>8700</v>
      </c>
      <c r="O18" s="62" t="e">
        <f t="shared" si="4"/>
        <v>#REF!</v>
      </c>
    </row>
    <row r="19" spans="1:15" ht="25.5" x14ac:dyDescent="0.25">
      <c r="A19" s="39">
        <f>BAJIO14350722!A21</f>
        <v>44781</v>
      </c>
      <c r="C19" s="41" t="str">
        <f>BAJIO14350722!B21</f>
        <v> RADIO FRECUENCIAS CONCESIONADA Concepto del Pago: LIQUIDACION DE FACTURA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300</v>
      </c>
      <c r="M19" s="42">
        <f t="shared" si="3"/>
        <v>48</v>
      </c>
      <c r="N19" s="42">
        <f>BAJIO14350722!C21</f>
        <v>348</v>
      </c>
      <c r="O19" s="62" t="e">
        <f t="shared" si="4"/>
        <v>#REF!</v>
      </c>
    </row>
    <row r="20" spans="1:15" x14ac:dyDescent="0.25">
      <c r="A20" s="39">
        <f>BAJIO14350722!A22</f>
        <v>44781</v>
      </c>
      <c r="C20" s="41" t="str">
        <f>BAJIO14350722!B22</f>
        <v>UNIFORMES DE TAMPICO SA DE CV  Concepto del Pago: PEDIDO A0000066793 CODIGO DDD8238B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6345.2844827586205</v>
      </c>
      <c r="M20" s="42">
        <f t="shared" si="3"/>
        <v>1015.2455172413793</v>
      </c>
      <c r="N20" s="42">
        <f>BAJIO14350722!C22</f>
        <v>7360.53</v>
      </c>
      <c r="O20" s="62" t="e">
        <f t="shared" si="4"/>
        <v>#REF!</v>
      </c>
    </row>
    <row r="21" spans="1:15" x14ac:dyDescent="0.25">
      <c r="A21" s="39">
        <f>BAJIO14350722!A23</f>
        <v>44781</v>
      </c>
      <c r="C21" s="41" t="str">
        <f>BAJIO14350722!B23</f>
        <v>ERIK MUNGUIA  Concepto del Pago: PRESTAMO GENERAL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3017.2413793103451</v>
      </c>
      <c r="M21" s="42">
        <f t="shared" si="3"/>
        <v>482.75862068965523</v>
      </c>
      <c r="N21" s="42">
        <f>BAJIO14350722!C23</f>
        <v>3500</v>
      </c>
      <c r="O21" s="62" t="e">
        <f t="shared" si="4"/>
        <v>#REF!</v>
      </c>
    </row>
    <row r="22" spans="1:15" x14ac:dyDescent="0.25">
      <c r="A22" s="39">
        <f>BAJIO14350722!A24</f>
        <v>44781</v>
      </c>
      <c r="C22" s="41" t="str">
        <f>BAJIO14350722!B24</f>
        <v>GRUPO COLLADO SA DE CV  Concepto del Pago: 30382</v>
      </c>
      <c r="E22" s="154" t="str">
        <f>BAJIO14350722!I24</f>
        <v>F4392</v>
      </c>
      <c r="F22" s="40">
        <f>BAJIO14350722!H24</f>
        <v>1993</v>
      </c>
      <c r="G22" s="42">
        <f t="shared" si="0"/>
        <v>25500</v>
      </c>
      <c r="I22" s="42">
        <f t="shared" si="1"/>
        <v>4080</v>
      </c>
      <c r="J22" s="153">
        <f>BAJIO14350722!D24</f>
        <v>29580</v>
      </c>
      <c r="K22" s="42">
        <f t="shared" si="2"/>
        <v>0</v>
      </c>
      <c r="M22" s="42">
        <f t="shared" si="3"/>
        <v>0</v>
      </c>
      <c r="N22" s="42">
        <f>BAJIO14350722!C24</f>
        <v>0</v>
      </c>
      <c r="O22" s="62" t="e">
        <f t="shared" si="4"/>
        <v>#REF!</v>
      </c>
    </row>
    <row r="23" spans="1:15" x14ac:dyDescent="0.25">
      <c r="A23" s="39">
        <f>BAJIO14350722!A25</f>
        <v>44781</v>
      </c>
      <c r="C23" s="41" t="str">
        <f>BAJIO14350722!B25</f>
        <v>Recibo # 226057013028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65743.991379310348</v>
      </c>
      <c r="M23" s="42">
        <f t="shared" si="3"/>
        <v>10519.038620689656</v>
      </c>
      <c r="N23" s="42">
        <f>BAJIO14350722!C25</f>
        <v>76263.03</v>
      </c>
      <c r="O23" s="62" t="e">
        <f t="shared" si="4"/>
        <v>#REF!</v>
      </c>
    </row>
    <row r="24" spans="1:15" ht="25.5" x14ac:dyDescent="0.25">
      <c r="A24" s="39">
        <f>BAJIO14350722!A26</f>
        <v>44782</v>
      </c>
      <c r="C24" s="41" t="str">
        <f>BAJIO14350722!B26</f>
        <v>QUALITAS CIA DE SEGURO  Concepto del Pago: POLIZA 7050041444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11165.077586206897</v>
      </c>
      <c r="M24" s="42">
        <f t="shared" si="3"/>
        <v>1786.4124137931035</v>
      </c>
      <c r="N24" s="42">
        <f>BAJIO14350722!C26</f>
        <v>12951.49</v>
      </c>
      <c r="O24" s="62" t="e">
        <f t="shared" si="4"/>
        <v>#REF!</v>
      </c>
    </row>
    <row r="25" spans="1:15" x14ac:dyDescent="0.25">
      <c r="A25" s="39">
        <f>BAJIO14350722!A27</f>
        <v>44783</v>
      </c>
      <c r="C25" s="41" t="str">
        <f>BAJIO14350722!B27</f>
        <v>ARRENDADORA Y FACTOR BANORTE SA DE CV SO Concepto del Pago: Pago SPEI 12096458071</v>
      </c>
      <c r="E25" s="154" t="str">
        <f>BAJIO14350722!I27</f>
        <v>F4176-4179-4185-4193</v>
      </c>
      <c r="F25" s="40">
        <f>BAJIO14350722!H27</f>
        <v>1999</v>
      </c>
      <c r="G25" s="42">
        <f t="shared" si="0"/>
        <v>82862.034482758638</v>
      </c>
      <c r="I25" s="42">
        <f t="shared" si="1"/>
        <v>13257.925517241383</v>
      </c>
      <c r="J25" s="153">
        <f>BAJIO14350722!D27</f>
        <v>96119.96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x14ac:dyDescent="0.25">
      <c r="A26" s="39">
        <f>BAJIO14350722!A28</f>
        <v>44783</v>
      </c>
      <c r="C26" s="41" t="str">
        <f>BAJIO14350722!B28</f>
        <v>OPERADORA DE RELLENOS SANITARI  Concepto del Pago: F10829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11963.750000000002</v>
      </c>
      <c r="M26" s="42">
        <f t="shared" si="3"/>
        <v>1914.2000000000003</v>
      </c>
      <c r="N26" s="42">
        <f>BAJIO14350722!C28</f>
        <v>13877.95</v>
      </c>
      <c r="O26" s="62" t="e">
        <f t="shared" si="5"/>
        <v>#REF!</v>
      </c>
    </row>
    <row r="27" spans="1:15" x14ac:dyDescent="0.25">
      <c r="A27" s="39">
        <f>BAJIO14350722!A29</f>
        <v>44783</v>
      </c>
      <c r="C27" s="41" t="str">
        <f>BAJIO14350722!B29</f>
        <v>RODRIGUEZ RAMIREZ MANUEL  Concepto del Pago: F404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16900</v>
      </c>
      <c r="M27" s="42">
        <f t="shared" si="3"/>
        <v>2704</v>
      </c>
      <c r="N27" s="42">
        <f>BAJIO14350722!C29</f>
        <v>19604</v>
      </c>
      <c r="O27" s="62" t="e">
        <f t="shared" si="5"/>
        <v>#REF!</v>
      </c>
    </row>
    <row r="28" spans="1:15" x14ac:dyDescent="0.25">
      <c r="A28" s="39">
        <f>BAJIO14350722!A30</f>
        <v>44783</v>
      </c>
      <c r="C28" s="41" t="str">
        <f>BAJIO14350722!B30</f>
        <v>TRACTO PARTES LOS GEMELOS MTY  Concepto del Pago: F31868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34200</v>
      </c>
      <c r="M28" s="42">
        <f t="shared" si="3"/>
        <v>5472</v>
      </c>
      <c r="N28" s="42">
        <f>BAJIO14350722!C30</f>
        <v>39672</v>
      </c>
      <c r="O28" s="62" t="e">
        <f t="shared" si="5"/>
        <v>#REF!</v>
      </c>
    </row>
    <row r="29" spans="1:15" x14ac:dyDescent="0.25">
      <c r="A29" s="39">
        <f>BAJIO14350722!A31</f>
        <v>44784</v>
      </c>
      <c r="C29" s="41" t="str">
        <f>BAJIO14350722!B31</f>
        <v>ABASTECIMIENTOS IND REYMO  Concepto del Pago: F271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2880.0000000000005</v>
      </c>
      <c r="M29" s="42">
        <f t="shared" si="3"/>
        <v>460.80000000000007</v>
      </c>
      <c r="N29" s="42">
        <f>BAJIO14350722!C31</f>
        <v>3340.8</v>
      </c>
      <c r="O29" s="62" t="e">
        <f t="shared" si="5"/>
        <v>#REF!</v>
      </c>
    </row>
    <row r="30" spans="1:15" x14ac:dyDescent="0.25">
      <c r="A30" s="39">
        <f>BAJIO14350722!A32</f>
        <v>44784</v>
      </c>
      <c r="C30" s="41" t="str">
        <f>BAJIO14350722!B32</f>
        <v>EXCELLENCE SEA LAN D LOGISTICS SA DE C  Concepto del Pago: 35926856</v>
      </c>
      <c r="E30" s="154" t="str">
        <f>BAJIO14350722!I32</f>
        <v>F4302</v>
      </c>
      <c r="F30" s="40">
        <f>BAJIO14350722!H32</f>
        <v>2001</v>
      </c>
      <c r="G30" s="42">
        <f t="shared" si="0"/>
        <v>31255.862068965522</v>
      </c>
      <c r="I30" s="42">
        <f t="shared" si="1"/>
        <v>5000.9379310344839</v>
      </c>
      <c r="J30" s="153">
        <f>BAJIO14350722!D32</f>
        <v>36256.800000000003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ht="25.5" x14ac:dyDescent="0.25">
      <c r="A31" s="39">
        <f>BAJIO14350722!A33</f>
        <v>44784</v>
      </c>
      <c r="C31" s="41" t="str">
        <f>BAJIO14350722!B33</f>
        <v>UNIFORMES DE TAMPICO SA DE CV  Concepto del Pago: a00000066793 DDD8238B LIQ DE FACT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6345.2844827586205</v>
      </c>
      <c r="M31" s="42">
        <f t="shared" si="3"/>
        <v>1015.2455172413793</v>
      </c>
      <c r="N31" s="42">
        <f>BAJIO14350722!C33</f>
        <v>7360.53</v>
      </c>
      <c r="O31" s="62" t="e">
        <f t="shared" si="5"/>
        <v>#REF!</v>
      </c>
    </row>
    <row r="32" spans="1:15" x14ac:dyDescent="0.25">
      <c r="A32" s="39">
        <f>BAJIO14350722!A34</f>
        <v>44784</v>
      </c>
      <c r="C32" s="41" t="str">
        <f>BAJIO14350722!B34</f>
        <v>CONSTRUCTURE PLANOS Y DESARROL  Concepto del Pago: LIQUIDACION DE FACTURA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36206.896551724138</v>
      </c>
      <c r="M32" s="42">
        <f t="shared" si="3"/>
        <v>5793.1034482758623</v>
      </c>
      <c r="N32" s="42">
        <f>BAJIO14350722!C34</f>
        <v>42000</v>
      </c>
      <c r="O32" s="62" t="e">
        <f t="shared" si="5"/>
        <v>#REF!</v>
      </c>
    </row>
    <row r="33" spans="1:15" x14ac:dyDescent="0.25">
      <c r="A33" s="39">
        <f>BAJIO14350722!A35</f>
        <v>44785</v>
      </c>
      <c r="C33" s="41" t="str">
        <f>BAJIO14350722!B35</f>
        <v>CENTRAL DE RADIADORES DE MTY Concepto del Pago: F 9414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3500.0000000000005</v>
      </c>
      <c r="M33" s="42">
        <f t="shared" si="3"/>
        <v>560.00000000000011</v>
      </c>
      <c r="N33" s="42">
        <f>BAJIO14350722!C35</f>
        <v>4060</v>
      </c>
      <c r="O33" s="62" t="e">
        <f t="shared" si="5"/>
        <v>#REF!</v>
      </c>
    </row>
    <row r="34" spans="1:15" x14ac:dyDescent="0.25">
      <c r="A34" s="39">
        <f>BAJIO14350722!A36</f>
        <v>44785</v>
      </c>
      <c r="C34" s="41" t="str">
        <f>BAJIO14350722!B36</f>
        <v> OPERADORA DE RELLENOS SANITARI  Concepto del Pago: F10838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31063.250000000004</v>
      </c>
      <c r="M34" s="42">
        <f t="shared" si="3"/>
        <v>4970.1200000000008</v>
      </c>
      <c r="N34" s="42">
        <f>BAJIO14350722!C36</f>
        <v>36033.370000000003</v>
      </c>
      <c r="O34" s="62" t="e">
        <f t="shared" si="5"/>
        <v>#REF!</v>
      </c>
    </row>
    <row r="35" spans="1:15" x14ac:dyDescent="0.25">
      <c r="A35" s="39">
        <f>BAJIO14350722!A37</f>
        <v>44785</v>
      </c>
      <c r="C35" s="41" t="str">
        <f>BAJIO14350722!B37</f>
        <v>ROSA ELVA MONTEMAYOR QUIROGA  Concepto del Pago: F 33656 F 33917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3344.4396551724144</v>
      </c>
      <c r="M35" s="42">
        <f t="shared" si="3"/>
        <v>535.11034482758635</v>
      </c>
      <c r="N35" s="42">
        <f>BAJIO14350722!C37</f>
        <v>3879.55</v>
      </c>
      <c r="O35" s="62" t="e">
        <f t="shared" si="5"/>
        <v>#REF!</v>
      </c>
    </row>
    <row r="36" spans="1:15" x14ac:dyDescent="0.25">
      <c r="A36" s="39">
        <f>BAJIO14350722!A38</f>
        <v>44785</v>
      </c>
      <c r="C36" s="41" t="str">
        <f>BAJIO14350722!B38</f>
        <v> TORRES ZUIGA ALMA DELIA Concepto del Pago: F 1439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737</v>
      </c>
      <c r="M36" s="42">
        <f t="shared" si="3"/>
        <v>117.92</v>
      </c>
      <c r="N36" s="42">
        <f>BAJIO14350722!C38</f>
        <v>854.92</v>
      </c>
      <c r="O36" s="62" t="e">
        <f t="shared" si="5"/>
        <v>#REF!</v>
      </c>
    </row>
    <row r="37" spans="1:15" x14ac:dyDescent="0.25">
      <c r="A37" s="39">
        <f>BAJIO14350722!A39</f>
        <v>44785</v>
      </c>
      <c r="C37" s="41" t="str">
        <f>BAJIO14350722!B39</f>
        <v>IMPORT EXPORT AIII SA DE CV  Concepto del Pago: F5715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6000</v>
      </c>
      <c r="M37" s="42">
        <f t="shared" si="3"/>
        <v>960</v>
      </c>
      <c r="N37" s="42">
        <f>BAJIO14350722!C39</f>
        <v>6960</v>
      </c>
      <c r="O37" s="62" t="e">
        <f t="shared" si="5"/>
        <v>#REF!</v>
      </c>
    </row>
    <row r="38" spans="1:15" x14ac:dyDescent="0.25">
      <c r="A38" s="39">
        <f>BAJIO14350722!A40</f>
        <v>44791</v>
      </c>
      <c r="C38" s="41" t="str">
        <f>BAJIO14350722!B40</f>
        <v>EXCELLENCE SEA LAN D LOGISTICS SA DE C  Concepto del Pago: 35935967</v>
      </c>
      <c r="E38" s="154" t="str">
        <f>BAJIO14350722!I40</f>
        <v>F4225</v>
      </c>
      <c r="F38" s="40">
        <f>BAJIO14350722!H40</f>
        <v>2020</v>
      </c>
      <c r="G38" s="42">
        <f t="shared" si="0"/>
        <v>12226</v>
      </c>
      <c r="I38" s="42">
        <f t="shared" si="1"/>
        <v>1956.16</v>
      </c>
      <c r="J38" s="153">
        <f>BAJIO14350722!D40</f>
        <v>14182.16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44795</v>
      </c>
      <c r="C39" s="41" t="str">
        <f>BAJIO14350722!B41</f>
        <v>VW Leasing  Retiro por domiciliacion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7068.2758620689665</v>
      </c>
      <c r="M39" s="42">
        <f t="shared" si="3"/>
        <v>1130.9241379310347</v>
      </c>
      <c r="N39" s="42">
        <f>BAJIO14350722!C41</f>
        <v>8199.2000000000007</v>
      </c>
      <c r="O39" s="62" t="e">
        <f t="shared" si="5"/>
        <v>#REF!</v>
      </c>
    </row>
    <row r="40" spans="1:15" x14ac:dyDescent="0.25">
      <c r="A40" s="39">
        <f>BAJIO14350722!A42</f>
        <v>44796</v>
      </c>
      <c r="C40" s="41" t="str">
        <f>BAJIO14350722!B42</f>
        <v>PALACIOS USCANGA ALFREDO   Concepto del Pago: PRESTAMO GENERAL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1293.1034482758621</v>
      </c>
      <c r="M40" s="42">
        <f t="shared" si="3"/>
        <v>206.89655172413794</v>
      </c>
      <c r="N40" s="42">
        <f>BAJIO14350722!C42</f>
        <v>1500</v>
      </c>
      <c r="O40" s="62" t="e">
        <f t="shared" si="5"/>
        <v>#REF!</v>
      </c>
    </row>
    <row r="41" spans="1:15" ht="25.5" x14ac:dyDescent="0.25">
      <c r="A41" s="39">
        <f>BAJIO14350722!A43</f>
        <v>44797</v>
      </c>
      <c r="C41" s="41" t="str">
        <f>BAJIO14350722!B43</f>
        <v>CARGILL DE MEXICO SA DE CV  Concepto del Pago: CARGILL DE MEXICO, S.A. DE C.V</v>
      </c>
      <c r="E41" s="154" t="str">
        <f>BAJIO14350722!I43</f>
        <v>F4404</v>
      </c>
      <c r="F41" s="40">
        <f>BAJIO14350722!H43</f>
        <v>2035</v>
      </c>
      <c r="G41" s="42">
        <f t="shared" si="0"/>
        <v>7000.0000000000009</v>
      </c>
      <c r="I41" s="42">
        <f t="shared" si="1"/>
        <v>1120.0000000000002</v>
      </c>
      <c r="J41" s="153">
        <f>BAJIO14350722!D43</f>
        <v>8120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44797</v>
      </c>
      <c r="C42" s="41" t="str">
        <f>BAJIO14350722!B44</f>
        <v>SERVIPROF DIGITAL S.A DE C.V.  Concepto del Pago: F2187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2296.0775862068967</v>
      </c>
      <c r="M42" s="42">
        <f t="shared" si="3"/>
        <v>367.37241379310348</v>
      </c>
      <c r="N42" s="42">
        <f>BAJIO14350722!C44</f>
        <v>2663.45</v>
      </c>
      <c r="O42" s="62" t="e">
        <f t="shared" si="5"/>
        <v>#REF!</v>
      </c>
    </row>
    <row r="43" spans="1:15" x14ac:dyDescent="0.25">
      <c r="A43" s="39">
        <f>BAJIO14350722!A45</f>
        <v>44797</v>
      </c>
      <c r="C43" s="41" t="str">
        <f>BAJIO14350722!B45</f>
        <v>BALDEMAR GARCIA TRUJILLO   Concepto del Pago: F436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1250</v>
      </c>
      <c r="M43" s="42">
        <f t="shared" si="3"/>
        <v>200</v>
      </c>
      <c r="N43" s="42">
        <f>BAJIO14350722!C45</f>
        <v>1450</v>
      </c>
      <c r="O43" s="62" t="e">
        <f t="shared" si="5"/>
        <v>#REF!</v>
      </c>
    </row>
    <row r="44" spans="1:15" ht="25.5" x14ac:dyDescent="0.25">
      <c r="A44" s="39">
        <f>BAJIO14350722!A46</f>
        <v>44798</v>
      </c>
      <c r="C44" s="41" t="str">
        <f>BAJIO14350722!B46</f>
        <v>GASOLINERA LAS PALMAS SA DE CV  Concepto del Pago: LIQUIDACION DE FACTURA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3448.2758620689656</v>
      </c>
      <c r="M44" s="42">
        <f t="shared" si="3"/>
        <v>551.72413793103453</v>
      </c>
      <c r="N44" s="42">
        <f>BAJIO14350722!C46</f>
        <v>4000</v>
      </c>
      <c r="O44" s="62" t="e">
        <f t="shared" si="5"/>
        <v>#REF!</v>
      </c>
    </row>
    <row r="45" spans="1:15" x14ac:dyDescent="0.25">
      <c r="A45" s="39">
        <f>BAJIO14350722!A47</f>
        <v>44800</v>
      </c>
      <c r="C45" s="41" t="str">
        <f>BAJIO14350722!B47</f>
        <v> SOSA MONTERO IGNACIO   Concepto del Pago: LIQUIDACION DE FACTURA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580</v>
      </c>
      <c r="M45" s="42">
        <f t="shared" si="3"/>
        <v>92.8</v>
      </c>
      <c r="N45" s="42">
        <f>BAJIO14350722!C47</f>
        <v>672.8</v>
      </c>
      <c r="O45" s="62" t="e">
        <f t="shared" si="5"/>
        <v>#REF!</v>
      </c>
    </row>
    <row r="46" spans="1:15" ht="63.75" x14ac:dyDescent="0.25">
      <c r="A46" s="39">
        <f>BAJIO14350722!A51</f>
        <v>44803</v>
      </c>
      <c r="C46" s="41" t="str">
        <f>BAJIO14350722!B48</f>
        <v>ARRENDADORA Y FACTOR BANORTE SA DE CV SO  Concepto del Pago: Pago SPEI 12166858071</v>
      </c>
      <c r="E46" s="154" t="str">
        <f>BAJIO14350722!I48</f>
        <v>F3950-F3951-F3962-F4152-F4153-F4187-F4228-F4248-F4249-F4251</v>
      </c>
      <c r="F46" s="40">
        <f>BAJIO14350722!H48</f>
        <v>2042</v>
      </c>
      <c r="G46" s="42">
        <f t="shared" si="0"/>
        <v>135383.72413793104</v>
      </c>
      <c r="I46" s="42">
        <f t="shared" si="1"/>
        <v>21661.395862068966</v>
      </c>
      <c r="J46" s="153">
        <f>BAJIO14350722!D48</f>
        <v>157045.12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 t="str">
        <f>BAJIO14350722!B49</f>
        <v>SERV GASOLINEROS DE MEXICO SA   Concepto del Pago: 59114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66789.10344827587</v>
      </c>
      <c r="M47" s="42">
        <f t="shared" ref="M47:M110" si="9">K47*0.16</f>
        <v>10686.25655172414</v>
      </c>
      <c r="N47" s="42">
        <f>BAJIO14350722!C49</f>
        <v>77475.360000000001</v>
      </c>
      <c r="O47" s="62" t="e">
        <f t="shared" si="5"/>
        <v>#REF!</v>
      </c>
    </row>
    <row r="48" spans="1:15" ht="25.5" x14ac:dyDescent="0.25">
      <c r="A48" s="39">
        <f>BAJIO14350722!A53</f>
        <v>0</v>
      </c>
      <c r="C48" s="41" t="str">
        <f>BAJIO14350722!B50</f>
        <v>CONSTRUCTORA INVERME X SA DE CV  Concepto del Pago: TRASPASO A CUENTA DE INVERMEX BAJIO</v>
      </c>
      <c r="E48" s="154">
        <f>BAJIO14350722!I50</f>
        <v>0</v>
      </c>
      <c r="F48" s="40">
        <f>BAJIO14350722!H50</f>
        <v>0</v>
      </c>
      <c r="G48" s="42">
        <f t="shared" si="6"/>
        <v>129310.34482758622</v>
      </c>
      <c r="I48" s="42">
        <f t="shared" si="7"/>
        <v>20689.655172413793</v>
      </c>
      <c r="J48" s="153">
        <f>BAJIO14350722!D50</f>
        <v>150000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 t="str">
        <f>BAJIO14350722!B51</f>
        <v>JEIMYS SA DE CV   Concepto del Pago: LIQUIDACION DE FACTURA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198275.86206896554</v>
      </c>
      <c r="M49" s="42">
        <f t="shared" si="9"/>
        <v>31724.137931034486</v>
      </c>
      <c r="N49" s="42">
        <f>BAJIO14350722!C51</f>
        <v>230000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3"/>
  <sheetViews>
    <sheetView showGridLines="0" zoomScale="120" zoomScaleNormal="120" workbookViewId="0">
      <pane ySplit="3" topLeftCell="A4" activePane="bottomLeft" state="frozenSplit"/>
      <selection pane="bottomLeft" activeCell="E18" sqref="E18"/>
    </sheetView>
  </sheetViews>
  <sheetFormatPr baseColWidth="10" defaultColWidth="10.7109375" defaultRowHeight="12.75" x14ac:dyDescent="0.2"/>
  <cols>
    <col min="1" max="1" width="13" style="125" bestFit="1" customWidth="1"/>
    <col min="2" max="2" width="25.7109375" style="126" bestFit="1" customWidth="1"/>
    <col min="3" max="3" width="10" style="125" bestFit="1" customWidth="1"/>
    <col min="4" max="4" width="9.85546875" style="125" customWidth="1"/>
    <col min="5" max="5" width="9.5703125" style="125" customWidth="1"/>
    <col min="6" max="6" width="9.85546875" style="125" customWidth="1"/>
    <col min="7" max="7" width="7.28515625" style="125" bestFit="1" customWidth="1"/>
    <col min="8" max="8" width="18.42578125" style="126" bestFit="1" customWidth="1"/>
    <col min="9" max="9" width="12.28515625" style="126" bestFit="1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3" s="119" customFormat="1" x14ac:dyDescent="0.2">
      <c r="A1" s="243" t="s">
        <v>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89"/>
    </row>
    <row r="2" spans="1:13" s="119" customFormat="1" ht="15.75" customHeight="1" thickBot="1" x14ac:dyDescent="0.25">
      <c r="A2" s="244" t="s">
        <v>59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128"/>
    </row>
    <row r="3" spans="1:13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3" s="123" customFormat="1" x14ac:dyDescent="0.2">
      <c r="A4" s="130"/>
      <c r="B4" s="132"/>
      <c r="C4" s="133">
        <v>0</v>
      </c>
      <c r="D4" s="134">
        <v>0</v>
      </c>
      <c r="E4" s="171">
        <v>9378.89</v>
      </c>
      <c r="F4" s="131"/>
      <c r="G4" s="131"/>
      <c r="H4" s="131"/>
      <c r="I4" s="136"/>
      <c r="J4" s="137"/>
      <c r="K4" s="136"/>
      <c r="L4" s="136"/>
      <c r="M4" s="138"/>
    </row>
    <row r="5" spans="1:13" s="123" customFormat="1" ht="51" x14ac:dyDescent="0.2">
      <c r="A5" s="130">
        <v>44774</v>
      </c>
      <c r="B5" s="132" t="s">
        <v>106</v>
      </c>
      <c r="C5" s="180">
        <v>0</v>
      </c>
      <c r="D5" s="134">
        <v>30000</v>
      </c>
      <c r="E5" s="182">
        <f>D5-C5+E4</f>
        <v>39378.89</v>
      </c>
      <c r="F5" s="192">
        <v>3372915</v>
      </c>
      <c r="G5" s="192">
        <v>10822</v>
      </c>
      <c r="H5" s="193" t="s">
        <v>105</v>
      </c>
      <c r="I5" s="136"/>
      <c r="J5" s="137"/>
      <c r="K5" s="136"/>
      <c r="L5" s="136"/>
      <c r="M5" s="138"/>
    </row>
    <row r="6" spans="1:13" s="123" customFormat="1" ht="51" x14ac:dyDescent="0.2">
      <c r="A6" s="130">
        <v>44774</v>
      </c>
      <c r="B6" s="132" t="s">
        <v>106</v>
      </c>
      <c r="C6" s="180">
        <v>0</v>
      </c>
      <c r="D6" s="199">
        <v>19488</v>
      </c>
      <c r="E6" s="182">
        <f>D6-C6+E5</f>
        <v>58866.89</v>
      </c>
      <c r="F6" s="131">
        <v>4502230</v>
      </c>
      <c r="G6" s="131"/>
      <c r="H6" s="204" t="s">
        <v>107</v>
      </c>
      <c r="I6" s="220" t="s">
        <v>179</v>
      </c>
      <c r="J6" s="137">
        <v>44777</v>
      </c>
      <c r="K6" s="136">
        <v>1981</v>
      </c>
      <c r="L6" s="136" t="s">
        <v>127</v>
      </c>
      <c r="M6" s="221" t="s">
        <v>149</v>
      </c>
    </row>
    <row r="7" spans="1:13" s="123" customFormat="1" ht="38.25" x14ac:dyDescent="0.2">
      <c r="A7" s="178">
        <v>44775</v>
      </c>
      <c r="B7" s="179" t="s">
        <v>50</v>
      </c>
      <c r="C7" s="180">
        <v>0</v>
      </c>
      <c r="D7" s="199">
        <v>14500</v>
      </c>
      <c r="E7" s="182">
        <f t="shared" ref="E7:E27" si="0">D7-C7+E6</f>
        <v>73366.89</v>
      </c>
      <c r="F7" s="192">
        <v>733807</v>
      </c>
      <c r="G7" s="192"/>
      <c r="H7" s="193"/>
      <c r="I7" s="213" t="s">
        <v>136</v>
      </c>
      <c r="J7" s="137">
        <v>44775</v>
      </c>
      <c r="K7" s="136" t="s">
        <v>138</v>
      </c>
      <c r="L7" s="136" t="s">
        <v>137</v>
      </c>
      <c r="M7" s="214" t="s">
        <v>126</v>
      </c>
    </row>
    <row r="8" spans="1:13" s="123" customFormat="1" x14ac:dyDescent="0.2">
      <c r="A8" s="178"/>
      <c r="B8" s="179"/>
      <c r="C8" s="180">
        <v>31750.2</v>
      </c>
      <c r="D8" s="134">
        <v>0</v>
      </c>
      <c r="E8" s="182">
        <f t="shared" si="0"/>
        <v>41616.69</v>
      </c>
      <c r="F8" s="192"/>
      <c r="G8" s="131"/>
      <c r="H8" s="192"/>
      <c r="I8" s="202"/>
      <c r="J8" s="137"/>
      <c r="K8" s="136"/>
      <c r="L8" s="136"/>
      <c r="M8" s="138"/>
    </row>
    <row r="9" spans="1:13" s="123" customFormat="1" x14ac:dyDescent="0.2">
      <c r="A9" s="178">
        <v>44777</v>
      </c>
      <c r="B9" s="179" t="s">
        <v>56</v>
      </c>
      <c r="C9" s="180">
        <v>0</v>
      </c>
      <c r="D9" s="199">
        <v>310880</v>
      </c>
      <c r="E9" s="182">
        <f t="shared" si="0"/>
        <v>352496.69</v>
      </c>
      <c r="F9" s="192">
        <v>2991829</v>
      </c>
      <c r="G9" s="131"/>
      <c r="H9" s="194">
        <v>2991829</v>
      </c>
      <c r="I9" s="194">
        <v>171</v>
      </c>
      <c r="J9" s="137">
        <v>44778</v>
      </c>
      <c r="K9" s="136">
        <v>1985</v>
      </c>
      <c r="L9" s="136" t="s">
        <v>128</v>
      </c>
      <c r="M9" s="195" t="s">
        <v>129</v>
      </c>
    </row>
    <row r="10" spans="1:13" s="123" customFormat="1" ht="51" x14ac:dyDescent="0.2">
      <c r="A10" s="178">
        <v>44778</v>
      </c>
      <c r="B10" s="179" t="s">
        <v>52</v>
      </c>
      <c r="C10" s="180">
        <v>120000</v>
      </c>
      <c r="D10" s="134">
        <v>0</v>
      </c>
      <c r="E10" s="182">
        <f t="shared" si="0"/>
        <v>232496.69</v>
      </c>
      <c r="F10" s="192">
        <v>1859329</v>
      </c>
      <c r="G10" s="131"/>
      <c r="H10" s="193" t="s">
        <v>108</v>
      </c>
      <c r="I10" s="194"/>
      <c r="J10" s="137"/>
      <c r="K10" s="136"/>
      <c r="L10" s="136"/>
      <c r="M10" s="195"/>
    </row>
    <row r="11" spans="1:13" s="123" customFormat="1" ht="38.25" x14ac:dyDescent="0.2">
      <c r="A11" s="178">
        <v>44778</v>
      </c>
      <c r="B11" s="179" t="s">
        <v>49</v>
      </c>
      <c r="C11" s="180">
        <v>0</v>
      </c>
      <c r="D11" s="199">
        <v>26100</v>
      </c>
      <c r="E11" s="182">
        <f t="shared" si="0"/>
        <v>258596.69</v>
      </c>
      <c r="F11" s="192">
        <v>2662679</v>
      </c>
      <c r="G11" s="192">
        <v>50822</v>
      </c>
      <c r="H11" s="205" t="s">
        <v>51</v>
      </c>
      <c r="I11" s="209" t="s">
        <v>140</v>
      </c>
      <c r="J11" s="137">
        <v>44783</v>
      </c>
      <c r="K11" s="136">
        <v>1994</v>
      </c>
      <c r="L11" s="136" t="s">
        <v>142</v>
      </c>
      <c r="M11" s="210" t="s">
        <v>141</v>
      </c>
    </row>
    <row r="12" spans="1:13" s="123" customFormat="1" ht="38.25" x14ac:dyDescent="0.2">
      <c r="A12" s="178">
        <v>44781</v>
      </c>
      <c r="B12" s="179" t="s">
        <v>53</v>
      </c>
      <c r="C12" s="180">
        <v>0</v>
      </c>
      <c r="D12" s="199">
        <v>8700</v>
      </c>
      <c r="E12" s="182">
        <f t="shared" si="0"/>
        <v>267296.69</v>
      </c>
      <c r="F12" s="192">
        <v>295789</v>
      </c>
      <c r="G12" s="131"/>
      <c r="H12" s="131"/>
      <c r="I12" s="209" t="s">
        <v>144</v>
      </c>
      <c r="J12" s="137">
        <v>44783</v>
      </c>
      <c r="K12" s="136">
        <v>1995</v>
      </c>
      <c r="L12" s="136" t="s">
        <v>143</v>
      </c>
      <c r="M12" s="210" t="s">
        <v>141</v>
      </c>
    </row>
    <row r="13" spans="1:13" s="123" customFormat="1" ht="38.25" x14ac:dyDescent="0.2">
      <c r="A13" s="178">
        <v>44784</v>
      </c>
      <c r="B13" s="179" t="s">
        <v>52</v>
      </c>
      <c r="C13" s="180">
        <v>98000</v>
      </c>
      <c r="D13" s="134">
        <v>0</v>
      </c>
      <c r="E13" s="182">
        <f t="shared" si="0"/>
        <v>169296.69</v>
      </c>
      <c r="F13" s="192">
        <v>9615027</v>
      </c>
      <c r="G13" s="131"/>
      <c r="H13" s="131" t="s">
        <v>172</v>
      </c>
      <c r="I13" s="136"/>
      <c r="J13" s="137"/>
      <c r="K13" s="136"/>
      <c r="L13" s="136"/>
      <c r="M13" s="138"/>
    </row>
    <row r="14" spans="1:13" s="123" customFormat="1" x14ac:dyDescent="0.2">
      <c r="A14" s="178"/>
      <c r="B14" s="179" t="s">
        <v>173</v>
      </c>
      <c r="C14" s="180">
        <v>1200</v>
      </c>
      <c r="D14" s="134">
        <v>0</v>
      </c>
      <c r="E14" s="182">
        <f>D14-C14+E13</f>
        <v>168096.69</v>
      </c>
      <c r="F14" s="192"/>
      <c r="G14" s="131"/>
      <c r="H14" s="131"/>
      <c r="I14" s="194"/>
      <c r="J14" s="137"/>
      <c r="K14" s="136"/>
      <c r="L14" s="136"/>
      <c r="M14" s="138"/>
    </row>
    <row r="15" spans="1:13" s="123" customFormat="1" x14ac:dyDescent="0.2">
      <c r="A15" s="178"/>
      <c r="B15" s="179" t="s">
        <v>173</v>
      </c>
      <c r="C15" s="180">
        <v>1418.33</v>
      </c>
      <c r="D15" s="134">
        <v>0</v>
      </c>
      <c r="E15" s="182">
        <f>D15-C15+E14</f>
        <v>166678.36000000002</v>
      </c>
      <c r="F15" s="192"/>
      <c r="G15" s="131"/>
      <c r="H15" s="131"/>
      <c r="I15" s="194"/>
      <c r="J15" s="137"/>
      <c r="K15" s="136"/>
      <c r="L15" s="136"/>
      <c r="M15" s="138"/>
    </row>
    <row r="16" spans="1:13" s="123" customFormat="1" x14ac:dyDescent="0.2">
      <c r="A16" s="178"/>
      <c r="B16" s="179" t="s">
        <v>173</v>
      </c>
      <c r="C16" s="180">
        <v>58000</v>
      </c>
      <c r="D16" s="134">
        <v>0</v>
      </c>
      <c r="E16" s="182">
        <f>D16-C16+E15</f>
        <v>108678.36000000002</v>
      </c>
      <c r="F16" s="192"/>
      <c r="G16" s="131"/>
      <c r="H16" s="131"/>
      <c r="I16" s="194"/>
      <c r="J16" s="137"/>
      <c r="K16" s="136"/>
      <c r="L16" s="136"/>
      <c r="M16" s="138"/>
    </row>
    <row r="17" spans="1:13" s="123" customFormat="1" x14ac:dyDescent="0.2">
      <c r="A17" s="178">
        <v>44788</v>
      </c>
      <c r="B17" s="179" t="s">
        <v>348</v>
      </c>
      <c r="C17" s="180">
        <v>54417.34</v>
      </c>
      <c r="D17" s="134">
        <v>0</v>
      </c>
      <c r="E17" s="182">
        <f>D17-C17+E16</f>
        <v>54261.020000000019</v>
      </c>
      <c r="F17" s="192" t="s">
        <v>349</v>
      </c>
      <c r="G17" s="131"/>
      <c r="H17" s="131">
        <v>65502503839</v>
      </c>
      <c r="I17" s="194"/>
      <c r="J17" s="137"/>
      <c r="K17" s="136"/>
      <c r="L17" s="136"/>
      <c r="M17" s="138"/>
    </row>
    <row r="18" spans="1:13" s="123" customFormat="1" x14ac:dyDescent="0.2">
      <c r="A18" s="178">
        <v>44788</v>
      </c>
      <c r="B18" s="179" t="s">
        <v>350</v>
      </c>
      <c r="C18" s="180">
        <v>14118.6</v>
      </c>
      <c r="D18" s="134">
        <v>0</v>
      </c>
      <c r="E18" s="182">
        <f>D18-C18+E17</f>
        <v>40142.42000000002</v>
      </c>
      <c r="F18" s="192"/>
      <c r="G18" s="131"/>
      <c r="H18" s="131" t="s">
        <v>351</v>
      </c>
      <c r="I18" s="136"/>
      <c r="J18" s="137"/>
      <c r="K18" s="136"/>
      <c r="L18" s="136"/>
      <c r="M18" s="138"/>
    </row>
    <row r="19" spans="1:13" s="123" customFormat="1" ht="25.5" x14ac:dyDescent="0.2">
      <c r="A19" s="178">
        <v>44788</v>
      </c>
      <c r="B19" s="179" t="s">
        <v>52</v>
      </c>
      <c r="C19" s="180">
        <v>1837</v>
      </c>
      <c r="D19" s="134">
        <v>0</v>
      </c>
      <c r="E19" s="182">
        <f t="shared" si="0"/>
        <v>38305.42000000002</v>
      </c>
      <c r="F19" s="192">
        <v>7192212</v>
      </c>
      <c r="G19" s="131"/>
      <c r="H19" s="131" t="s">
        <v>352</v>
      </c>
      <c r="I19" s="136"/>
      <c r="J19" s="137"/>
      <c r="K19" s="136"/>
      <c r="L19" s="136"/>
      <c r="M19" s="138"/>
    </row>
    <row r="20" spans="1:13" s="123" customFormat="1" ht="25.5" x14ac:dyDescent="0.2">
      <c r="A20" s="178">
        <v>44788</v>
      </c>
      <c r="B20" s="179" t="s">
        <v>52</v>
      </c>
      <c r="C20" s="180">
        <v>2563.1999999999998</v>
      </c>
      <c r="D20" s="134">
        <v>0</v>
      </c>
      <c r="E20" s="182">
        <f t="shared" si="0"/>
        <v>35742.220000000023</v>
      </c>
      <c r="F20" s="192">
        <v>7192241</v>
      </c>
      <c r="G20" s="131"/>
      <c r="H20" s="131" t="s">
        <v>353</v>
      </c>
      <c r="I20" s="136"/>
      <c r="J20" s="137"/>
      <c r="K20" s="136"/>
      <c r="L20" s="136"/>
      <c r="M20" s="138"/>
    </row>
    <row r="21" spans="1:13" s="123" customFormat="1" x14ac:dyDescent="0.2">
      <c r="A21" s="178">
        <v>44788</v>
      </c>
      <c r="B21" s="179" t="s">
        <v>354</v>
      </c>
      <c r="C21" s="180">
        <v>2124</v>
      </c>
      <c r="D21" s="134">
        <v>0</v>
      </c>
      <c r="E21" s="182">
        <f t="shared" si="0"/>
        <v>33618.220000000023</v>
      </c>
      <c r="F21" s="192" t="s">
        <v>355</v>
      </c>
      <c r="G21" s="131"/>
      <c r="H21" s="131" t="s">
        <v>356</v>
      </c>
      <c r="I21" s="136"/>
      <c r="J21" s="137"/>
      <c r="K21" s="136"/>
      <c r="L21" s="136"/>
      <c r="M21" s="138"/>
    </row>
    <row r="22" spans="1:13" s="123" customFormat="1" x14ac:dyDescent="0.2">
      <c r="A22" s="178">
        <v>44788</v>
      </c>
      <c r="B22" s="179" t="s">
        <v>354</v>
      </c>
      <c r="C22" s="180">
        <v>1523.83</v>
      </c>
      <c r="D22" s="134">
        <v>0</v>
      </c>
      <c r="E22" s="182">
        <f t="shared" si="0"/>
        <v>32094.390000000021</v>
      </c>
      <c r="F22" s="192" t="s">
        <v>357</v>
      </c>
      <c r="G22" s="131"/>
      <c r="H22" s="131" t="s">
        <v>356</v>
      </c>
      <c r="I22" s="194"/>
      <c r="J22" s="137"/>
      <c r="K22" s="136"/>
      <c r="L22" s="136"/>
      <c r="M22" s="138"/>
    </row>
    <row r="23" spans="1:13" s="123" customFormat="1" x14ac:dyDescent="0.2">
      <c r="A23" s="178">
        <v>44788</v>
      </c>
      <c r="B23" s="179" t="s">
        <v>354</v>
      </c>
      <c r="C23" s="180">
        <v>436.89</v>
      </c>
      <c r="D23" s="134">
        <v>0</v>
      </c>
      <c r="E23" s="182">
        <f t="shared" si="0"/>
        <v>31657.500000000022</v>
      </c>
      <c r="F23" s="192" t="s">
        <v>358</v>
      </c>
      <c r="G23" s="131"/>
      <c r="H23" s="192" t="s">
        <v>356</v>
      </c>
      <c r="I23" s="136"/>
      <c r="J23" s="137"/>
      <c r="K23" s="136"/>
      <c r="L23" s="136"/>
      <c r="M23" s="138"/>
    </row>
    <row r="24" spans="1:13" s="123" customFormat="1" ht="63.75" x14ac:dyDescent="0.2">
      <c r="A24" s="178">
        <v>44788</v>
      </c>
      <c r="B24" s="179" t="s">
        <v>29</v>
      </c>
      <c r="C24" s="180">
        <v>1111.28</v>
      </c>
      <c r="D24" s="134">
        <v>0</v>
      </c>
      <c r="E24" s="182">
        <f t="shared" si="0"/>
        <v>30546.220000000023</v>
      </c>
      <c r="F24" s="192"/>
      <c r="G24" s="131"/>
      <c r="H24" s="192" t="s">
        <v>359</v>
      </c>
      <c r="I24" s="194"/>
      <c r="J24" s="137"/>
      <c r="K24" s="136"/>
      <c r="L24" s="136"/>
      <c r="M24" s="138"/>
    </row>
    <row r="25" spans="1:13" s="123" customFormat="1" ht="38.25" x14ac:dyDescent="0.2">
      <c r="A25" s="178">
        <v>44791</v>
      </c>
      <c r="B25" s="179" t="s">
        <v>360</v>
      </c>
      <c r="C25" s="180">
        <v>25000</v>
      </c>
      <c r="D25" s="134">
        <v>0</v>
      </c>
      <c r="E25" s="182">
        <f t="shared" si="0"/>
        <v>5546.220000000023</v>
      </c>
      <c r="F25" s="192">
        <v>4086450</v>
      </c>
      <c r="G25" s="131"/>
      <c r="H25" s="131" t="s">
        <v>361</v>
      </c>
      <c r="I25" s="194"/>
      <c r="J25" s="137"/>
      <c r="K25" s="136"/>
      <c r="L25" s="136"/>
      <c r="M25" s="138"/>
    </row>
    <row r="26" spans="1:13" s="123" customFormat="1" ht="38.25" x14ac:dyDescent="0.2">
      <c r="A26" s="178">
        <v>44792</v>
      </c>
      <c r="B26" s="179" t="s">
        <v>178</v>
      </c>
      <c r="C26" s="180">
        <v>0</v>
      </c>
      <c r="D26" s="199">
        <v>19488</v>
      </c>
      <c r="E26" s="182">
        <f t="shared" si="0"/>
        <v>25034.220000000023</v>
      </c>
      <c r="F26" s="192">
        <v>7085004</v>
      </c>
      <c r="G26" s="131"/>
      <c r="H26" s="131">
        <v>0</v>
      </c>
      <c r="I26" s="220" t="s">
        <v>179</v>
      </c>
      <c r="J26" s="137">
        <v>44796</v>
      </c>
      <c r="K26" s="136">
        <v>2033</v>
      </c>
      <c r="L26" s="136" t="s">
        <v>205</v>
      </c>
      <c r="M26" s="221" t="s">
        <v>149</v>
      </c>
    </row>
    <row r="27" spans="1:13" s="123" customFormat="1" ht="51" x14ac:dyDescent="0.2">
      <c r="A27" s="178">
        <v>44798</v>
      </c>
      <c r="B27" s="179" t="s">
        <v>362</v>
      </c>
      <c r="C27" s="180">
        <v>1999.01</v>
      </c>
      <c r="D27" s="134">
        <v>0</v>
      </c>
      <c r="E27" s="182">
        <f t="shared" si="0"/>
        <v>23035.210000000025</v>
      </c>
      <c r="F27" s="192">
        <v>44051</v>
      </c>
      <c r="G27" s="131"/>
      <c r="H27" s="131" t="s">
        <v>363</v>
      </c>
      <c r="I27" s="194"/>
      <c r="J27" s="137"/>
      <c r="K27" s="136"/>
      <c r="L27" s="136"/>
      <c r="M27" s="138"/>
    </row>
    <row r="28" spans="1:13" s="123" customFormat="1" ht="51" x14ac:dyDescent="0.2">
      <c r="A28" s="178">
        <v>44803</v>
      </c>
      <c r="B28" s="179" t="s">
        <v>49</v>
      </c>
      <c r="C28" s="180">
        <v>0</v>
      </c>
      <c r="D28" s="134">
        <v>81000</v>
      </c>
      <c r="E28" s="182">
        <f t="shared" ref="E28:E71" si="1">D28-C28+E27</f>
        <v>104035.21000000002</v>
      </c>
      <c r="F28" s="192">
        <v>5002351</v>
      </c>
      <c r="G28" s="131">
        <v>300822</v>
      </c>
      <c r="H28" s="131" t="s">
        <v>364</v>
      </c>
      <c r="I28" s="194"/>
      <c r="J28" s="137"/>
      <c r="K28" s="136"/>
      <c r="L28" s="136"/>
      <c r="M28" s="138"/>
    </row>
    <row r="29" spans="1:13" s="123" customFormat="1" x14ac:dyDescent="0.2">
      <c r="A29" s="178">
        <v>44803</v>
      </c>
      <c r="B29" s="179" t="s">
        <v>365</v>
      </c>
      <c r="C29" s="180">
        <v>47970</v>
      </c>
      <c r="D29" s="134">
        <v>0</v>
      </c>
      <c r="E29" s="182">
        <f t="shared" si="1"/>
        <v>56065.210000000021</v>
      </c>
      <c r="F29" s="192" t="s">
        <v>366</v>
      </c>
      <c r="G29" s="131"/>
      <c r="H29" s="131" t="s">
        <v>367</v>
      </c>
      <c r="I29" s="194"/>
      <c r="J29" s="137"/>
      <c r="K29" s="136"/>
      <c r="L29" s="136"/>
      <c r="M29" s="138"/>
    </row>
    <row r="30" spans="1:13" s="123" customFormat="1" x14ac:dyDescent="0.2">
      <c r="A30" s="178">
        <v>44804</v>
      </c>
      <c r="B30" s="179" t="s">
        <v>350</v>
      </c>
      <c r="C30" s="180">
        <v>4989.2</v>
      </c>
      <c r="D30" s="134">
        <v>0</v>
      </c>
      <c r="E30" s="182">
        <f t="shared" si="1"/>
        <v>51076.010000000024</v>
      </c>
      <c r="F30" s="192"/>
      <c r="G30" s="131"/>
      <c r="H30" s="131" t="s">
        <v>351</v>
      </c>
      <c r="I30" s="194"/>
      <c r="J30" s="137"/>
      <c r="K30" s="136"/>
      <c r="L30" s="136"/>
      <c r="M30" s="138"/>
    </row>
    <row r="31" spans="1:13" s="123" customFormat="1" x14ac:dyDescent="0.2">
      <c r="A31" s="178">
        <v>44804</v>
      </c>
      <c r="B31" s="179" t="s">
        <v>354</v>
      </c>
      <c r="C31" s="180">
        <v>2462.12</v>
      </c>
      <c r="D31" s="134">
        <v>0</v>
      </c>
      <c r="E31" s="182">
        <f t="shared" si="1"/>
        <v>48613.890000000021</v>
      </c>
      <c r="F31" s="192"/>
      <c r="G31" s="131"/>
      <c r="H31" s="131" t="s">
        <v>356</v>
      </c>
      <c r="I31" s="194"/>
      <c r="J31" s="137"/>
      <c r="K31" s="136"/>
      <c r="L31" s="136"/>
      <c r="M31" s="138"/>
    </row>
    <row r="32" spans="1:13" s="123" customFormat="1" ht="51" x14ac:dyDescent="0.2">
      <c r="A32" s="178">
        <v>44804</v>
      </c>
      <c r="B32" s="179" t="s">
        <v>49</v>
      </c>
      <c r="C32" s="180">
        <v>0</v>
      </c>
      <c r="D32" s="134">
        <v>30000</v>
      </c>
      <c r="E32" s="182">
        <f t="shared" si="1"/>
        <v>78613.890000000014</v>
      </c>
      <c r="F32" s="192">
        <v>7555900</v>
      </c>
      <c r="G32" s="131">
        <v>310822</v>
      </c>
      <c r="H32" s="226" t="s">
        <v>364</v>
      </c>
      <c r="I32" s="194"/>
      <c r="J32" s="137"/>
      <c r="K32" s="136"/>
      <c r="L32" s="136"/>
      <c r="M32" s="138"/>
    </row>
    <row r="33" spans="1:13" s="123" customFormat="1" ht="38.25" x14ac:dyDescent="0.2">
      <c r="A33" s="178">
        <v>44804</v>
      </c>
      <c r="B33" s="179" t="s">
        <v>52</v>
      </c>
      <c r="C33" s="180">
        <v>65000</v>
      </c>
      <c r="D33" s="134">
        <v>0</v>
      </c>
      <c r="E33" s="182">
        <f t="shared" si="1"/>
        <v>13613.890000000014</v>
      </c>
      <c r="F33" s="192">
        <v>7955623</v>
      </c>
      <c r="G33" s="131"/>
      <c r="H33" s="131" t="s">
        <v>368</v>
      </c>
      <c r="I33" s="194"/>
      <c r="J33" s="137"/>
      <c r="K33" s="136"/>
      <c r="L33" s="136"/>
      <c r="M33" s="138"/>
    </row>
    <row r="34" spans="1:13" s="123" customFormat="1" x14ac:dyDescent="0.2">
      <c r="A34" s="178">
        <v>44804</v>
      </c>
      <c r="B34" s="179" t="s">
        <v>369</v>
      </c>
      <c r="C34" s="180">
        <v>30</v>
      </c>
      <c r="D34" s="134">
        <v>0</v>
      </c>
      <c r="E34" s="182">
        <f t="shared" si="1"/>
        <v>13583.890000000014</v>
      </c>
      <c r="F34" s="192">
        <v>70259</v>
      </c>
      <c r="G34" s="131"/>
      <c r="H34" s="131" t="s">
        <v>370</v>
      </c>
      <c r="I34" s="194"/>
      <c r="J34" s="137"/>
      <c r="K34" s="136"/>
      <c r="L34" s="136"/>
      <c r="M34" s="138"/>
    </row>
    <row r="35" spans="1:13" s="123" customFormat="1" x14ac:dyDescent="0.2">
      <c r="A35" s="178">
        <v>44804</v>
      </c>
      <c r="B35" s="179" t="s">
        <v>371</v>
      </c>
      <c r="C35" s="180">
        <v>4.8</v>
      </c>
      <c r="D35" s="134">
        <v>0</v>
      </c>
      <c r="E35" s="182">
        <f t="shared" si="1"/>
        <v>13579.090000000015</v>
      </c>
      <c r="F35" s="192">
        <v>70259</v>
      </c>
      <c r="G35" s="131"/>
      <c r="H35" s="131" t="s">
        <v>370</v>
      </c>
      <c r="I35" s="194"/>
      <c r="J35" s="137"/>
      <c r="K35" s="136"/>
      <c r="L35" s="136"/>
      <c r="M35" s="195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13579.090000000015</v>
      </c>
      <c r="F36" s="192"/>
      <c r="G36" s="131"/>
      <c r="H36" s="131"/>
      <c r="I36" s="194"/>
      <c r="J36" s="137"/>
      <c r="K36" s="136"/>
      <c r="L36" s="136"/>
      <c r="M36" s="138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13579.090000000015</v>
      </c>
      <c r="F37" s="192"/>
      <c r="G37" s="131"/>
      <c r="H37" s="131"/>
      <c r="I37" s="194"/>
      <c r="J37" s="137"/>
      <c r="K37" s="136"/>
      <c r="L37" s="136"/>
      <c r="M37" s="138"/>
    </row>
    <row r="38" spans="1:13" s="124" customFormat="1" x14ac:dyDescent="0.2">
      <c r="A38" s="178"/>
      <c r="B38" s="179"/>
      <c r="C38" s="180">
        <v>0</v>
      </c>
      <c r="D38" s="181">
        <v>0</v>
      </c>
      <c r="E38" s="182">
        <f t="shared" si="1"/>
        <v>13579.090000000015</v>
      </c>
      <c r="F38" s="192"/>
      <c r="G38" s="131"/>
      <c r="H38" s="131"/>
      <c r="I38" s="194"/>
      <c r="J38" s="137"/>
      <c r="K38" s="136"/>
      <c r="L38" s="136"/>
      <c r="M38" s="138"/>
    </row>
    <row r="39" spans="1:13" s="123" customFormat="1" x14ac:dyDescent="0.2">
      <c r="A39" s="178"/>
      <c r="B39" s="179"/>
      <c r="C39" s="180">
        <v>0</v>
      </c>
      <c r="D39" s="181">
        <v>0</v>
      </c>
      <c r="E39" s="182">
        <f t="shared" si="1"/>
        <v>13579.090000000015</v>
      </c>
      <c r="F39" s="192"/>
      <c r="G39" s="131"/>
      <c r="H39" s="131"/>
      <c r="I39" s="136"/>
      <c r="J39" s="137"/>
      <c r="K39" s="136"/>
      <c r="L39" s="136"/>
      <c r="M39" s="138"/>
    </row>
    <row r="40" spans="1:13" s="123" customFormat="1" x14ac:dyDescent="0.2">
      <c r="A40" s="178"/>
      <c r="B40" s="179"/>
      <c r="C40" s="180">
        <v>0</v>
      </c>
      <c r="D40" s="181">
        <v>0</v>
      </c>
      <c r="E40" s="182">
        <f t="shared" si="1"/>
        <v>13579.090000000015</v>
      </c>
      <c r="F40" s="192"/>
      <c r="G40" s="131"/>
      <c r="H40" s="131"/>
      <c r="I40" s="194"/>
      <c r="J40" s="137"/>
      <c r="K40" s="136"/>
      <c r="L40" s="136"/>
      <c r="M40" s="138"/>
    </row>
    <row r="41" spans="1:13" s="123" customFormat="1" x14ac:dyDescent="0.2">
      <c r="A41" s="178"/>
      <c r="B41" s="179"/>
      <c r="C41" s="180">
        <v>0</v>
      </c>
      <c r="D41" s="181">
        <v>0</v>
      </c>
      <c r="E41" s="182">
        <f t="shared" si="1"/>
        <v>13579.090000000015</v>
      </c>
      <c r="F41" s="192"/>
      <c r="G41" s="131"/>
      <c r="H41" s="131"/>
      <c r="I41" s="194"/>
      <c r="J41" s="137"/>
      <c r="K41" s="136"/>
      <c r="L41" s="136"/>
      <c r="M41" s="138"/>
    </row>
    <row r="42" spans="1:13" s="123" customFormat="1" x14ac:dyDescent="0.2">
      <c r="A42" s="178"/>
      <c r="B42" s="179"/>
      <c r="C42" s="180">
        <v>0</v>
      </c>
      <c r="D42" s="181">
        <v>0</v>
      </c>
      <c r="E42" s="182">
        <f t="shared" si="1"/>
        <v>13579.090000000015</v>
      </c>
      <c r="F42" s="192"/>
      <c r="G42" s="131"/>
      <c r="H42" s="131"/>
      <c r="I42" s="194"/>
      <c r="J42" s="137"/>
      <c r="K42" s="136"/>
      <c r="L42" s="136"/>
      <c r="M42" s="138"/>
    </row>
    <row r="43" spans="1:13" s="123" customFormat="1" x14ac:dyDescent="0.2">
      <c r="A43" s="178"/>
      <c r="B43" s="179"/>
      <c r="C43" s="180">
        <v>0</v>
      </c>
      <c r="D43" s="181">
        <v>0</v>
      </c>
      <c r="E43" s="182">
        <f t="shared" si="1"/>
        <v>13579.090000000015</v>
      </c>
      <c r="F43" s="192"/>
      <c r="G43" s="131"/>
      <c r="H43" s="193"/>
      <c r="I43" s="194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81">
        <v>0</v>
      </c>
      <c r="E44" s="182">
        <f t="shared" si="1"/>
        <v>13579.090000000015</v>
      </c>
      <c r="F44" s="192"/>
      <c r="G44" s="131"/>
      <c r="H44" s="193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81">
        <v>0</v>
      </c>
      <c r="E45" s="182">
        <f t="shared" si="1"/>
        <v>13579.090000000015</v>
      </c>
      <c r="F45" s="192"/>
      <c r="G45" s="131"/>
      <c r="H45" s="131"/>
      <c r="I45" s="194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81">
        <v>0</v>
      </c>
      <c r="E46" s="182">
        <f t="shared" si="1"/>
        <v>13579.090000000015</v>
      </c>
      <c r="F46" s="192"/>
      <c r="G46" s="131"/>
      <c r="H46" s="131"/>
      <c r="I46" s="194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81">
        <v>0</v>
      </c>
      <c r="E47" s="182">
        <f t="shared" si="1"/>
        <v>13579.090000000015</v>
      </c>
      <c r="F47" s="192"/>
      <c r="G47" s="131"/>
      <c r="H47" s="131"/>
      <c r="I47" s="194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81">
        <v>0</v>
      </c>
      <c r="E48" s="182">
        <f t="shared" si="1"/>
        <v>13579.090000000015</v>
      </c>
      <c r="F48" s="192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81">
        <v>0</v>
      </c>
      <c r="E49" s="182">
        <f t="shared" si="1"/>
        <v>13579.090000000015</v>
      </c>
      <c r="F49" s="192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81">
        <v>0</v>
      </c>
      <c r="E50" s="182">
        <f t="shared" si="1"/>
        <v>13579.090000000015</v>
      </c>
      <c r="F50" s="192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81">
        <v>0</v>
      </c>
      <c r="E51" s="182">
        <f t="shared" si="1"/>
        <v>13579.090000000015</v>
      </c>
      <c r="F51" s="192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81">
        <v>0</v>
      </c>
      <c r="E52" s="182">
        <f t="shared" si="1"/>
        <v>13579.090000000015</v>
      </c>
      <c r="F52" s="192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81">
        <v>0</v>
      </c>
      <c r="E53" s="182">
        <f t="shared" si="1"/>
        <v>13579.090000000015</v>
      </c>
      <c r="F53" s="192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81">
        <v>0</v>
      </c>
      <c r="E54" s="182">
        <f t="shared" si="1"/>
        <v>13579.090000000015</v>
      </c>
      <c r="F54" s="192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81">
        <v>0</v>
      </c>
      <c r="E55" s="182">
        <f t="shared" si="1"/>
        <v>13579.090000000015</v>
      </c>
      <c r="F55" s="192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81">
        <v>0</v>
      </c>
      <c r="E56" s="182">
        <f t="shared" si="1"/>
        <v>13579.090000000015</v>
      </c>
      <c r="F56" s="192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81">
        <v>0</v>
      </c>
      <c r="E57" s="182">
        <f t="shared" si="1"/>
        <v>13579.090000000015</v>
      </c>
      <c r="F57" s="192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81">
        <v>0</v>
      </c>
      <c r="E58" s="182">
        <f t="shared" si="1"/>
        <v>13579.090000000015</v>
      </c>
      <c r="F58" s="192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81">
        <v>0</v>
      </c>
      <c r="E59" s="182">
        <f t="shared" si="1"/>
        <v>13579.090000000015</v>
      </c>
      <c r="F59" s="192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13579.090000000015</v>
      </c>
      <c r="F60" s="192"/>
      <c r="G60" s="131"/>
      <c r="H60" s="150"/>
      <c r="I60" s="136"/>
      <c r="J60" s="137"/>
      <c r="K60" s="136"/>
      <c r="L60" s="136"/>
      <c r="M60" s="196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13579.090000000015</v>
      </c>
      <c r="F61" s="192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13579.090000000015</v>
      </c>
      <c r="F62" s="192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13579.090000000015</v>
      </c>
      <c r="F63" s="192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13579.090000000015</v>
      </c>
      <c r="F64" s="192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13579.090000000015</v>
      </c>
      <c r="F65" s="192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13579.090000000015</v>
      </c>
      <c r="F66" s="192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13579.090000000015</v>
      </c>
      <c r="F67" s="183"/>
      <c r="G67" s="187"/>
      <c r="H67" s="187"/>
      <c r="I67" s="184"/>
      <c r="J67" s="185"/>
      <c r="K67" s="184"/>
      <c r="L67" s="184"/>
      <c r="M67" s="186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13579.090000000015</v>
      </c>
      <c r="F68" s="183"/>
      <c r="G68" s="187"/>
      <c r="H68" s="187"/>
      <c r="I68" s="184"/>
      <c r="J68" s="185"/>
      <c r="K68" s="184"/>
      <c r="L68" s="184"/>
      <c r="M68" s="186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13579.090000000015</v>
      </c>
      <c r="F69" s="183"/>
      <c r="G69" s="187"/>
      <c r="H69" s="187"/>
      <c r="I69" s="184"/>
      <c r="J69" s="185"/>
      <c r="K69" s="184"/>
      <c r="L69" s="184"/>
      <c r="M69" s="186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13579.090000000015</v>
      </c>
      <c r="F70" s="183"/>
      <c r="G70" s="187"/>
      <c r="H70" s="187"/>
      <c r="I70" s="184"/>
      <c r="J70" s="185"/>
      <c r="K70" s="184"/>
      <c r="L70" s="184"/>
      <c r="M70" s="186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13579.090000000015</v>
      </c>
      <c r="F71" s="183"/>
      <c r="G71" s="187"/>
      <c r="H71" s="187"/>
      <c r="I71" s="184"/>
      <c r="J71" s="185"/>
      <c r="K71" s="184"/>
      <c r="L71" s="184"/>
      <c r="M71" s="186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2">D72-C72+E71</f>
        <v>13579.090000000015</v>
      </c>
      <c r="F72" s="183"/>
      <c r="G72" s="187"/>
      <c r="H72" s="187"/>
      <c r="I72" s="184"/>
      <c r="J72" s="185"/>
      <c r="K72" s="184"/>
      <c r="L72" s="184"/>
      <c r="M72" s="186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13579.090000000015</v>
      </c>
      <c r="F73" s="183"/>
      <c r="G73" s="187"/>
      <c r="H73" s="187"/>
      <c r="I73" s="184"/>
      <c r="J73" s="185"/>
      <c r="K73" s="184"/>
      <c r="L73" s="184"/>
      <c r="M73" s="186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13579.090000000015</v>
      </c>
      <c r="F74" s="183"/>
      <c r="G74" s="187"/>
      <c r="H74" s="187"/>
      <c r="I74" s="184"/>
      <c r="J74" s="185"/>
      <c r="K74" s="184"/>
      <c r="L74" s="184"/>
      <c r="M74" s="186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13579.090000000015</v>
      </c>
      <c r="F75" s="183"/>
      <c r="G75" s="187"/>
      <c r="H75" s="187"/>
      <c r="I75" s="184"/>
      <c r="J75" s="185"/>
      <c r="K75" s="184"/>
      <c r="L75" s="184"/>
      <c r="M75" s="186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13579.090000000015</v>
      </c>
      <c r="F76" s="183"/>
      <c r="G76" s="187"/>
      <c r="H76" s="187"/>
      <c r="I76" s="184"/>
      <c r="J76" s="185"/>
      <c r="K76" s="184"/>
      <c r="L76" s="184"/>
      <c r="M76" s="186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13579.090000000015</v>
      </c>
      <c r="F77" s="183"/>
      <c r="G77" s="187"/>
      <c r="H77" s="187"/>
      <c r="I77" s="184"/>
      <c r="J77" s="185"/>
      <c r="K77" s="184"/>
      <c r="L77" s="184"/>
      <c r="M77" s="186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13579.090000000015</v>
      </c>
      <c r="F78" s="183"/>
      <c r="G78" s="187"/>
      <c r="H78" s="187"/>
      <c r="I78" s="184"/>
      <c r="J78" s="185"/>
      <c r="K78" s="184"/>
      <c r="L78" s="184"/>
      <c r="M78" s="186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13579.090000000015</v>
      </c>
      <c r="F79" s="183"/>
      <c r="G79" s="187"/>
      <c r="H79" s="187"/>
      <c r="I79" s="184"/>
      <c r="J79" s="185"/>
      <c r="K79" s="184"/>
      <c r="L79" s="184"/>
      <c r="M79" s="186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13579.090000000015</v>
      </c>
      <c r="F80" s="183"/>
      <c r="G80" s="187"/>
      <c r="H80" s="187"/>
      <c r="I80" s="184"/>
      <c r="J80" s="185"/>
      <c r="K80" s="184"/>
      <c r="L80" s="184"/>
      <c r="M80" s="186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13579.090000000015</v>
      </c>
      <c r="F81" s="187"/>
      <c r="G81" s="187"/>
      <c r="H81" s="187"/>
      <c r="I81" s="184"/>
      <c r="J81" s="185"/>
      <c r="K81" s="184"/>
      <c r="L81" s="184"/>
      <c r="M81" s="186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13579.090000000015</v>
      </c>
      <c r="F82" s="187"/>
      <c r="G82" s="187"/>
      <c r="H82" s="187"/>
      <c r="I82" s="184"/>
      <c r="J82" s="185"/>
      <c r="K82" s="184"/>
      <c r="L82" s="184"/>
      <c r="M82" s="186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13579.090000000015</v>
      </c>
      <c r="F83" s="187"/>
      <c r="G83" s="187"/>
      <c r="H83" s="187"/>
      <c r="I83" s="184"/>
      <c r="J83" s="185"/>
      <c r="K83" s="184"/>
      <c r="L83" s="184"/>
      <c r="M83" s="186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13579.090000000015</v>
      </c>
      <c r="F84" s="187"/>
      <c r="G84" s="187"/>
      <c r="H84" s="187"/>
      <c r="I84" s="184"/>
      <c r="J84" s="185"/>
      <c r="K84" s="184"/>
      <c r="L84" s="184"/>
      <c r="M84" s="186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13579.090000000015</v>
      </c>
      <c r="F85" s="187"/>
      <c r="G85" s="187"/>
      <c r="H85" s="187"/>
      <c r="I85" s="184"/>
      <c r="J85" s="185"/>
      <c r="K85" s="184"/>
      <c r="L85" s="184"/>
      <c r="M85" s="186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13579.090000000015</v>
      </c>
      <c r="F86" s="187"/>
      <c r="G86" s="187"/>
      <c r="H86" s="187"/>
      <c r="I86" s="184"/>
      <c r="J86" s="185"/>
      <c r="K86" s="184"/>
      <c r="L86" s="184"/>
      <c r="M86" s="186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13579.090000000015</v>
      </c>
      <c r="F87" s="187"/>
      <c r="G87" s="187"/>
      <c r="H87" s="187"/>
      <c r="I87" s="184"/>
      <c r="J87" s="185"/>
      <c r="K87" s="184"/>
      <c r="L87" s="184"/>
      <c r="M87" s="186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13579.090000000015</v>
      </c>
      <c r="F88" s="187"/>
      <c r="G88" s="187"/>
      <c r="H88" s="187"/>
      <c r="I88" s="184"/>
      <c r="J88" s="185"/>
      <c r="K88" s="184"/>
      <c r="L88" s="184"/>
      <c r="M88" s="186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13579.090000000015</v>
      </c>
      <c r="F89" s="187"/>
      <c r="G89" s="187"/>
      <c r="H89" s="187"/>
      <c r="I89" s="184"/>
      <c r="J89" s="185"/>
      <c r="K89" s="184"/>
      <c r="L89" s="184"/>
      <c r="M89" s="186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13579.090000000015</v>
      </c>
      <c r="F90" s="187"/>
      <c r="G90" s="187"/>
      <c r="H90" s="187"/>
      <c r="I90" s="184"/>
      <c r="J90" s="185"/>
      <c r="K90" s="184"/>
      <c r="L90" s="184"/>
      <c r="M90" s="186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13579.090000000015</v>
      </c>
      <c r="F91" s="187"/>
      <c r="G91" s="187"/>
      <c r="H91" s="187"/>
      <c r="I91" s="184"/>
      <c r="J91" s="185"/>
      <c r="K91" s="184"/>
      <c r="L91" s="184"/>
      <c r="M91" s="186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13579.090000000015</v>
      </c>
      <c r="F92" s="187"/>
      <c r="G92" s="187"/>
      <c r="H92" s="187"/>
      <c r="I92" s="184"/>
      <c r="J92" s="185"/>
      <c r="K92" s="184"/>
      <c r="L92" s="184"/>
      <c r="M92" s="186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13579.090000000015</v>
      </c>
      <c r="F93" s="187"/>
      <c r="G93" s="187"/>
      <c r="H93" s="187"/>
      <c r="I93" s="184"/>
      <c r="J93" s="185"/>
      <c r="K93" s="184"/>
      <c r="L93" s="184"/>
      <c r="M93" s="186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13579.090000000015</v>
      </c>
      <c r="F94" s="187"/>
      <c r="G94" s="187"/>
      <c r="H94" s="187"/>
      <c r="I94" s="184"/>
      <c r="J94" s="185"/>
      <c r="K94" s="184"/>
      <c r="L94" s="184"/>
      <c r="M94" s="186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13579.090000000015</v>
      </c>
      <c r="F95" s="187"/>
      <c r="G95" s="187"/>
      <c r="H95" s="187"/>
      <c r="I95" s="184"/>
      <c r="J95" s="185"/>
      <c r="K95" s="184"/>
      <c r="L95" s="184"/>
      <c r="M95" s="186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13579.090000000015</v>
      </c>
      <c r="F96" s="187"/>
      <c r="G96" s="187"/>
      <c r="H96" s="187"/>
      <c r="I96" s="184"/>
      <c r="J96" s="185"/>
      <c r="K96" s="184"/>
      <c r="L96" s="184"/>
      <c r="M96" s="186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13579.090000000015</v>
      </c>
      <c r="F97" s="187"/>
      <c r="G97" s="187"/>
      <c r="H97" s="187"/>
      <c r="I97" s="184"/>
      <c r="J97" s="185"/>
      <c r="K97" s="184"/>
      <c r="L97" s="184"/>
      <c r="M97" s="186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13579.090000000015</v>
      </c>
      <c r="F98" s="187"/>
      <c r="G98" s="187"/>
      <c r="H98" s="187"/>
      <c r="I98" s="184"/>
      <c r="J98" s="185"/>
      <c r="K98" s="184"/>
      <c r="L98" s="184"/>
      <c r="M98" s="186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13579.090000000015</v>
      </c>
      <c r="F99" s="187"/>
      <c r="G99" s="187"/>
      <c r="H99" s="187"/>
      <c r="I99" s="184"/>
      <c r="J99" s="185"/>
      <c r="K99" s="184"/>
      <c r="L99" s="184"/>
      <c r="M99" s="186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13579.090000000015</v>
      </c>
      <c r="F100" s="187"/>
      <c r="G100" s="187"/>
      <c r="H100" s="187"/>
      <c r="I100" s="184"/>
      <c r="J100" s="185"/>
      <c r="K100" s="184"/>
      <c r="L100" s="184"/>
      <c r="M100" s="186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13579.090000000015</v>
      </c>
      <c r="F101" s="187"/>
      <c r="G101" s="187"/>
      <c r="H101" s="187"/>
      <c r="I101" s="184"/>
      <c r="J101" s="185"/>
      <c r="K101" s="184"/>
      <c r="L101" s="184"/>
      <c r="M101" s="186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13579.090000000015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13579.090000000015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13579.090000000015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13579.090000000015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13579.090000000015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13579.090000000015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13579.090000000015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13579.090000000015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13579.090000000015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13579.090000000015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13579.090000000015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13579.090000000015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13579.090000000015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13579.090000000015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13579.090000000015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13579.090000000015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13579.090000000015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13579.090000000015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13579.090000000015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13579.090000000015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13579.090000000015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13579.090000000015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13579.090000000015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13579.090000000015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13579.090000000015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13579.090000000015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13579.090000000015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13579.090000000015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13579.090000000015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13579.090000000015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13579.090000000015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13579.090000000015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13579.090000000015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2"/>
        <v>13579.090000000015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3">D136-C136+E135</f>
        <v>13579.090000000015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13579.090000000015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13579.090000000015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13579.090000000015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13579.090000000015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13579.090000000015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13579.090000000015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13579.090000000015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13579.090000000015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13579.090000000015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13579.090000000015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13579.090000000015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13579.090000000015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13579.090000000015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13579.090000000015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13579.090000000015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13579.090000000015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13579.090000000015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13579.090000000015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13579.090000000015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13579.090000000015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13579.090000000015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13579.090000000015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13579.090000000015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13579.090000000015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13579.090000000015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13579.090000000015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13579.090000000015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13579.090000000015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13579.090000000015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13579.090000000015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13579.090000000015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13579.090000000015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13579.090000000015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13579.090000000015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13579.090000000015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13579.090000000015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13579.090000000015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13579.090000000015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13579.090000000015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13579.090000000015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13579.090000000015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13579.090000000015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13579.090000000015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13579.090000000015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13579.090000000015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13579.090000000015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13579.090000000015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13579.090000000015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13579.090000000015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13579.090000000015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13579.090000000015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13579.090000000015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13579.090000000015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13579.090000000015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13579.090000000015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13579.090000000015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13579.090000000015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13579.090000000015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13579.090000000015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13579.090000000015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13579.090000000015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13579.090000000015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3"/>
        <v>13579.090000000015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4">D200-C200+E199</f>
        <v>13579.090000000015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13579.090000000015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13579.090000000015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13579.090000000015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13579.090000000015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13579.090000000015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13579.090000000015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13579.090000000015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13579.090000000015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13579.090000000015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13579.090000000015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13579.090000000015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13579.090000000015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13579.090000000015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13579.090000000015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13579.090000000015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13579.090000000015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13579.090000000015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13579.090000000015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13579.090000000015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13579.090000000015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13579.090000000015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13579.090000000015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13579.090000000015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13579.090000000015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13579.090000000015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13579.090000000015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13579.090000000015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13579.090000000015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13579.090000000015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13579.090000000015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13579.090000000015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13579.090000000015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13579.090000000015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13579.090000000015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13579.090000000015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13579.090000000015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13579.090000000015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13579.090000000015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13579.090000000015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13579.090000000015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13579.090000000015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J961"/>
  <sheetViews>
    <sheetView tabSelected="1" workbookViewId="0">
      <selection activeCell="J20" sqref="J2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0" t="s">
        <v>104</v>
      </c>
      <c r="B1" s="230"/>
      <c r="C1" s="230"/>
      <c r="D1" s="230"/>
      <c r="E1" s="230"/>
      <c r="F1" s="230"/>
      <c r="G1" s="230"/>
      <c r="H1" s="230"/>
      <c r="I1" s="230"/>
      <c r="J1" s="1">
        <v>0</v>
      </c>
    </row>
    <row r="2" spans="1:10" s="2" customFormat="1" x14ac:dyDescent="0.25">
      <c r="A2" s="231"/>
      <c r="B2" s="231"/>
      <c r="C2" s="231"/>
      <c r="D2" s="231"/>
      <c r="E2" s="231"/>
      <c r="F2" s="231"/>
      <c r="G2" s="231"/>
      <c r="H2" s="231"/>
      <c r="I2" s="231"/>
    </row>
    <row r="3" spans="1:10" s="2" customFormat="1" x14ac:dyDescent="0.25">
      <c r="A3" s="232" t="s">
        <v>58</v>
      </c>
      <c r="B3" s="232"/>
      <c r="C3" s="232"/>
      <c r="D3" s="232"/>
      <c r="E3" s="232"/>
      <c r="F3" s="232"/>
      <c r="G3" s="232"/>
      <c r="H3" s="232"/>
      <c r="I3" s="232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0</v>
      </c>
      <c r="F5" s="94"/>
      <c r="G5" s="95"/>
      <c r="H5" s="96"/>
      <c r="I5" s="97"/>
      <c r="J5" s="98"/>
    </row>
    <row r="6" spans="1:10" x14ac:dyDescent="0.25">
      <c r="A6" s="111">
        <v>44777</v>
      </c>
      <c r="B6" s="212" t="s">
        <v>135</v>
      </c>
      <c r="C6" s="113">
        <v>0</v>
      </c>
      <c r="D6" s="197">
        <v>14500</v>
      </c>
      <c r="E6" s="112">
        <f>E5-C6+D6</f>
        <v>14500</v>
      </c>
      <c r="F6" s="114">
        <v>301</v>
      </c>
      <c r="G6" s="115">
        <v>44777</v>
      </c>
      <c r="H6" s="116" t="s">
        <v>138</v>
      </c>
      <c r="I6" s="116" t="s">
        <v>139</v>
      </c>
      <c r="J6" s="215" t="s">
        <v>126</v>
      </c>
    </row>
    <row r="7" spans="1:10" x14ac:dyDescent="0.25">
      <c r="A7" s="111">
        <v>44778</v>
      </c>
      <c r="B7" s="208" t="s">
        <v>130</v>
      </c>
      <c r="C7" s="113">
        <v>0</v>
      </c>
      <c r="D7" s="197">
        <v>4060</v>
      </c>
      <c r="E7" s="100">
        <f t="shared" ref="E7:E70" si="0">E6-C7+D7</f>
        <v>18560</v>
      </c>
      <c r="F7" s="114">
        <v>207</v>
      </c>
      <c r="G7" s="115">
        <v>44783</v>
      </c>
      <c r="H7" s="116">
        <v>1996</v>
      </c>
      <c r="I7" s="116" t="s">
        <v>145</v>
      </c>
      <c r="J7" s="211" t="s">
        <v>141</v>
      </c>
    </row>
    <row r="8" spans="1:10" x14ac:dyDescent="0.25">
      <c r="A8" s="111">
        <v>44781</v>
      </c>
      <c r="B8" s="208" t="s">
        <v>214</v>
      </c>
      <c r="C8" s="113">
        <v>0</v>
      </c>
      <c r="D8" s="197">
        <v>46110</v>
      </c>
      <c r="E8" s="112">
        <f t="shared" si="0"/>
        <v>64670</v>
      </c>
      <c r="F8" s="114">
        <v>223</v>
      </c>
      <c r="G8" s="115">
        <v>44783</v>
      </c>
      <c r="H8" s="116">
        <v>1997</v>
      </c>
      <c r="I8" s="116" t="s">
        <v>146</v>
      </c>
      <c r="J8" s="211" t="s">
        <v>141</v>
      </c>
    </row>
    <row r="9" spans="1:10" x14ac:dyDescent="0.25">
      <c r="A9" s="111">
        <v>44783</v>
      </c>
      <c r="B9" s="223" t="s">
        <v>174</v>
      </c>
      <c r="C9" s="113">
        <v>0</v>
      </c>
      <c r="D9" s="197">
        <v>3132</v>
      </c>
      <c r="E9" s="100">
        <f t="shared" si="0"/>
        <v>67802</v>
      </c>
      <c r="F9" s="114">
        <v>150</v>
      </c>
      <c r="G9" s="115">
        <v>44783</v>
      </c>
      <c r="H9" s="116">
        <v>2010</v>
      </c>
      <c r="I9" s="116" t="s">
        <v>207</v>
      </c>
      <c r="J9" s="222" t="s">
        <v>110</v>
      </c>
    </row>
    <row r="10" spans="1:10" x14ac:dyDescent="0.25">
      <c r="A10" s="111">
        <v>44783</v>
      </c>
      <c r="B10" s="223" t="s">
        <v>174</v>
      </c>
      <c r="C10" s="113">
        <v>0</v>
      </c>
      <c r="D10" s="197">
        <v>9396</v>
      </c>
      <c r="E10" s="112">
        <f t="shared" si="0"/>
        <v>77198</v>
      </c>
      <c r="F10" s="114">
        <v>150</v>
      </c>
      <c r="G10" s="115">
        <v>44783</v>
      </c>
      <c r="H10" s="116">
        <v>2009</v>
      </c>
      <c r="I10" s="116" t="s">
        <v>206</v>
      </c>
      <c r="J10" s="222" t="s">
        <v>110</v>
      </c>
    </row>
    <row r="11" spans="1:10" x14ac:dyDescent="0.25">
      <c r="A11" s="111">
        <v>44784</v>
      </c>
      <c r="B11" s="223" t="s">
        <v>175</v>
      </c>
      <c r="C11" s="113">
        <v>0</v>
      </c>
      <c r="D11" s="197">
        <v>13920</v>
      </c>
      <c r="E11" s="100">
        <f t="shared" si="0"/>
        <v>91118</v>
      </c>
      <c r="F11" s="114">
        <v>255</v>
      </c>
      <c r="G11" s="115">
        <v>44784</v>
      </c>
      <c r="H11" s="116">
        <v>2006</v>
      </c>
      <c r="I11" s="116" t="s">
        <v>208</v>
      </c>
      <c r="J11" s="222" t="s">
        <v>110</v>
      </c>
    </row>
    <row r="12" spans="1:10" x14ac:dyDescent="0.25">
      <c r="A12" s="111">
        <v>44784</v>
      </c>
      <c r="B12" s="102" t="s">
        <v>176</v>
      </c>
      <c r="C12" s="113">
        <v>0</v>
      </c>
      <c r="D12" s="197">
        <v>6414.8</v>
      </c>
      <c r="E12" s="112">
        <f t="shared" si="0"/>
        <v>97532.800000000003</v>
      </c>
      <c r="F12" s="114">
        <v>319</v>
      </c>
      <c r="G12" s="115">
        <v>44785</v>
      </c>
      <c r="H12" s="116">
        <v>2005</v>
      </c>
      <c r="I12" s="116" t="s">
        <v>209</v>
      </c>
      <c r="J12" s="163" t="s">
        <v>129</v>
      </c>
    </row>
    <row r="13" spans="1:10" x14ac:dyDescent="0.25">
      <c r="A13" s="111">
        <v>44788</v>
      </c>
      <c r="B13" s="223" t="s">
        <v>210</v>
      </c>
      <c r="C13" s="113">
        <v>0</v>
      </c>
      <c r="D13" s="197">
        <v>17400</v>
      </c>
      <c r="E13" s="100">
        <f t="shared" si="0"/>
        <v>114932.8</v>
      </c>
      <c r="F13" s="114">
        <v>282</v>
      </c>
      <c r="G13" s="115">
        <v>44790</v>
      </c>
      <c r="H13" s="116">
        <v>2014</v>
      </c>
      <c r="I13" s="103" t="s">
        <v>211</v>
      </c>
      <c r="J13" s="222" t="s">
        <v>110</v>
      </c>
    </row>
    <row r="14" spans="1:10" x14ac:dyDescent="0.25">
      <c r="A14" s="111">
        <v>44791</v>
      </c>
      <c r="B14" s="223" t="s">
        <v>177</v>
      </c>
      <c r="C14" s="113">
        <v>0</v>
      </c>
      <c r="D14" s="197">
        <v>120640</v>
      </c>
      <c r="E14" s="112">
        <f t="shared" si="0"/>
        <v>235572.8</v>
      </c>
      <c r="F14" s="114">
        <v>101</v>
      </c>
      <c r="G14" s="115">
        <v>44791</v>
      </c>
      <c r="H14" s="116">
        <v>2015</v>
      </c>
      <c r="I14" s="116" t="s">
        <v>212</v>
      </c>
      <c r="J14" s="222" t="s">
        <v>110</v>
      </c>
    </row>
    <row r="15" spans="1:10" ht="45" x14ac:dyDescent="0.25">
      <c r="A15" s="111">
        <v>44795</v>
      </c>
      <c r="B15" s="223" t="s">
        <v>174</v>
      </c>
      <c r="C15" s="113">
        <v>0</v>
      </c>
      <c r="D15" s="197">
        <v>74690.66</v>
      </c>
      <c r="E15" s="100">
        <f t="shared" si="0"/>
        <v>310263.45999999996</v>
      </c>
      <c r="F15" s="114">
        <v>150</v>
      </c>
      <c r="G15" s="115">
        <v>44796</v>
      </c>
      <c r="H15" s="116">
        <v>2034</v>
      </c>
      <c r="I15" s="103" t="s">
        <v>216</v>
      </c>
      <c r="J15" s="222" t="s">
        <v>110</v>
      </c>
    </row>
    <row r="16" spans="1:10" x14ac:dyDescent="0.25">
      <c r="A16" s="111">
        <v>44802</v>
      </c>
      <c r="B16" s="223" t="s">
        <v>372</v>
      </c>
      <c r="C16" s="113">
        <v>0</v>
      </c>
      <c r="D16" s="197">
        <v>3480</v>
      </c>
      <c r="E16" s="112">
        <f t="shared" si="0"/>
        <v>313743.45999999996</v>
      </c>
      <c r="F16" s="114">
        <v>221</v>
      </c>
      <c r="G16" s="115">
        <v>44804</v>
      </c>
      <c r="H16" s="116">
        <v>2045</v>
      </c>
      <c r="I16" s="116" t="s">
        <v>374</v>
      </c>
      <c r="J16" s="222" t="s">
        <v>110</v>
      </c>
    </row>
    <row r="17" spans="1:10" x14ac:dyDescent="0.25">
      <c r="A17" s="111">
        <v>44802</v>
      </c>
      <c r="B17" s="229" t="s">
        <v>373</v>
      </c>
      <c r="C17" s="113">
        <v>0</v>
      </c>
      <c r="D17" s="197">
        <v>91350</v>
      </c>
      <c r="E17" s="100">
        <f t="shared" si="0"/>
        <v>405093.45999999996</v>
      </c>
      <c r="F17" s="114">
        <v>223</v>
      </c>
      <c r="G17" s="115">
        <v>44802</v>
      </c>
      <c r="H17" s="116">
        <v>2043</v>
      </c>
      <c r="I17" s="116" t="s">
        <v>375</v>
      </c>
      <c r="J17" s="211" t="s">
        <v>141</v>
      </c>
    </row>
    <row r="18" spans="1:10" x14ac:dyDescent="0.25">
      <c r="A18" s="111">
        <v>44804</v>
      </c>
      <c r="B18" s="223" t="s">
        <v>376</v>
      </c>
      <c r="C18" s="113">
        <v>0</v>
      </c>
      <c r="D18" s="197">
        <v>13920</v>
      </c>
      <c r="E18" s="112">
        <f t="shared" si="0"/>
        <v>419013.45999999996</v>
      </c>
      <c r="F18" s="114">
        <v>167</v>
      </c>
      <c r="G18" s="115">
        <v>44806</v>
      </c>
      <c r="H18" s="116">
        <v>2049</v>
      </c>
      <c r="I18" s="116" t="s">
        <v>377</v>
      </c>
      <c r="J18" s="222" t="s">
        <v>110</v>
      </c>
    </row>
    <row r="19" spans="1:10" x14ac:dyDescent="0.25">
      <c r="A19" s="111">
        <v>44804</v>
      </c>
      <c r="B19" s="102" t="s">
        <v>378</v>
      </c>
      <c r="C19" s="113">
        <v>0</v>
      </c>
      <c r="D19" s="113">
        <v>14500</v>
      </c>
      <c r="E19" s="100">
        <f t="shared" si="0"/>
        <v>433513.45999999996</v>
      </c>
      <c r="F19" s="114"/>
      <c r="G19" s="115"/>
      <c r="H19" s="116"/>
      <c r="I19" s="116"/>
      <c r="J19" s="163" t="s">
        <v>126</v>
      </c>
    </row>
    <row r="20" spans="1:10" x14ac:dyDescent="0.25">
      <c r="A20" s="111"/>
      <c r="B20" s="102"/>
      <c r="C20" s="113">
        <v>0</v>
      </c>
      <c r="D20" s="113">
        <v>0</v>
      </c>
      <c r="E20" s="112">
        <f t="shared" si="0"/>
        <v>433513.45999999996</v>
      </c>
      <c r="F20" s="114"/>
      <c r="G20" s="115"/>
      <c r="H20" s="116"/>
      <c r="I20" s="116"/>
      <c r="J20" s="163"/>
    </row>
    <row r="21" spans="1:10" x14ac:dyDescent="0.25">
      <c r="A21" s="111"/>
      <c r="B21" s="102"/>
      <c r="C21" s="113">
        <v>0</v>
      </c>
      <c r="D21" s="113">
        <v>0</v>
      </c>
      <c r="E21" s="100">
        <f t="shared" si="0"/>
        <v>433513.45999999996</v>
      </c>
      <c r="F21" s="114"/>
      <c r="G21" s="115"/>
      <c r="H21" s="116"/>
      <c r="I21" s="116"/>
      <c r="J21" s="163"/>
    </row>
    <row r="22" spans="1:10" x14ac:dyDescent="0.25">
      <c r="A22" s="111"/>
      <c r="B22" s="102"/>
      <c r="C22" s="113">
        <v>0</v>
      </c>
      <c r="D22" s="113">
        <v>0</v>
      </c>
      <c r="E22" s="112">
        <f t="shared" si="0"/>
        <v>433513.45999999996</v>
      </c>
      <c r="F22" s="114"/>
      <c r="G22" s="115"/>
      <c r="H22" s="116"/>
      <c r="I22" s="116"/>
      <c r="J22" s="163"/>
    </row>
    <row r="23" spans="1:10" x14ac:dyDescent="0.25">
      <c r="A23" s="111"/>
      <c r="B23" s="102"/>
      <c r="C23" s="113">
        <v>0</v>
      </c>
      <c r="D23" s="113">
        <v>0</v>
      </c>
      <c r="E23" s="100">
        <f t="shared" si="0"/>
        <v>433513.45999999996</v>
      </c>
      <c r="F23" s="114"/>
      <c r="G23" s="115"/>
      <c r="H23" s="116"/>
      <c r="I23" s="116"/>
      <c r="J23" s="163"/>
    </row>
    <row r="24" spans="1:10" x14ac:dyDescent="0.25">
      <c r="A24" s="111"/>
      <c r="B24" s="102"/>
      <c r="C24" s="113">
        <v>0</v>
      </c>
      <c r="D24" s="113">
        <v>0</v>
      </c>
      <c r="E24" s="112">
        <f t="shared" si="0"/>
        <v>433513.45999999996</v>
      </c>
      <c r="F24" s="114"/>
      <c r="G24" s="115"/>
      <c r="H24" s="116"/>
      <c r="I24" s="116"/>
      <c r="J24" s="163"/>
    </row>
    <row r="25" spans="1:10" x14ac:dyDescent="0.25">
      <c r="A25" s="111"/>
      <c r="B25" s="102"/>
      <c r="C25" s="113">
        <v>0</v>
      </c>
      <c r="D25" s="113">
        <v>0</v>
      </c>
      <c r="E25" s="100">
        <f t="shared" si="0"/>
        <v>433513.45999999996</v>
      </c>
      <c r="F25" s="114"/>
      <c r="G25" s="115"/>
      <c r="H25" s="116"/>
      <c r="I25" s="116"/>
      <c r="J25" s="163"/>
    </row>
    <row r="26" spans="1:10" x14ac:dyDescent="0.25">
      <c r="A26" s="111"/>
      <c r="B26" s="102"/>
      <c r="C26" s="113">
        <v>0</v>
      </c>
      <c r="D26" s="113">
        <v>0</v>
      </c>
      <c r="E26" s="112">
        <f>E25-C26+D26</f>
        <v>433513.45999999996</v>
      </c>
      <c r="F26" s="114"/>
      <c r="G26" s="115"/>
      <c r="H26" s="116"/>
      <c r="I26" s="116"/>
      <c r="J26" s="163"/>
    </row>
    <row r="27" spans="1:10" s="117" customFormat="1" x14ac:dyDescent="0.25">
      <c r="A27" s="111"/>
      <c r="B27" s="102"/>
      <c r="C27" s="113">
        <v>0</v>
      </c>
      <c r="D27" s="113">
        <v>0</v>
      </c>
      <c r="E27" s="100">
        <f>E26-C27+D27</f>
        <v>433513.45999999996</v>
      </c>
      <c r="F27" s="114"/>
      <c r="G27" s="115"/>
      <c r="H27" s="116"/>
      <c r="I27" s="116"/>
      <c r="J27" s="163"/>
    </row>
    <row r="28" spans="1:10" s="117" customFormat="1" x14ac:dyDescent="0.25">
      <c r="A28" s="111"/>
      <c r="B28" s="102"/>
      <c r="C28" s="113">
        <v>0</v>
      </c>
      <c r="D28" s="113">
        <v>0</v>
      </c>
      <c r="E28" s="100">
        <f>E27-C28+D28</f>
        <v>433513.45999999996</v>
      </c>
      <c r="F28" s="114"/>
      <c r="G28" s="115"/>
      <c r="H28" s="116"/>
      <c r="I28" s="116"/>
      <c r="J28" s="163"/>
    </row>
    <row r="29" spans="1:10" x14ac:dyDescent="0.25">
      <c r="A29" s="111"/>
      <c r="B29" s="102"/>
      <c r="C29" s="113">
        <v>0</v>
      </c>
      <c r="D29" s="113">
        <v>0</v>
      </c>
      <c r="E29" s="112">
        <f t="shared" si="0"/>
        <v>433513.45999999996</v>
      </c>
      <c r="F29" s="114"/>
      <c r="G29" s="115"/>
      <c r="H29" s="116"/>
      <c r="I29" s="116"/>
      <c r="J29" s="163"/>
    </row>
    <row r="30" spans="1:10" x14ac:dyDescent="0.25">
      <c r="A30" s="111"/>
      <c r="B30" s="102"/>
      <c r="C30" s="113">
        <v>0</v>
      </c>
      <c r="D30" s="113">
        <v>0</v>
      </c>
      <c r="E30" s="100">
        <f t="shared" si="0"/>
        <v>433513.45999999996</v>
      </c>
      <c r="F30" s="114"/>
      <c r="G30" s="115"/>
      <c r="H30" s="116"/>
      <c r="I30" s="103"/>
      <c r="J30" s="163"/>
    </row>
    <row r="31" spans="1:10" x14ac:dyDescent="0.25">
      <c r="A31" s="111"/>
      <c r="B31" s="102"/>
      <c r="C31" s="113">
        <v>0</v>
      </c>
      <c r="D31" s="113">
        <v>0</v>
      </c>
      <c r="E31" s="112">
        <f t="shared" si="0"/>
        <v>433513.45999999996</v>
      </c>
      <c r="F31" s="114"/>
      <c r="G31" s="115"/>
      <c r="H31" s="116"/>
      <c r="I31" s="116"/>
      <c r="J31" s="163"/>
    </row>
    <row r="32" spans="1:10" x14ac:dyDescent="0.25">
      <c r="A32" s="111"/>
      <c r="B32" s="102"/>
      <c r="C32" s="113">
        <v>0</v>
      </c>
      <c r="D32" s="113">
        <v>0</v>
      </c>
      <c r="E32" s="100">
        <f t="shared" si="0"/>
        <v>433513.45999999996</v>
      </c>
      <c r="F32" s="114"/>
      <c r="G32" s="115"/>
      <c r="H32" s="116"/>
      <c r="I32" s="116"/>
      <c r="J32" s="163"/>
    </row>
    <row r="33" spans="1:10" x14ac:dyDescent="0.25">
      <c r="A33" s="111"/>
      <c r="B33" s="102"/>
      <c r="C33" s="113">
        <v>0</v>
      </c>
      <c r="D33" s="113">
        <v>0</v>
      </c>
      <c r="E33" s="112">
        <f t="shared" si="0"/>
        <v>433513.45999999996</v>
      </c>
      <c r="F33" s="114"/>
      <c r="G33" s="115"/>
      <c r="H33" s="116"/>
      <c r="I33" s="116"/>
      <c r="J33" s="163"/>
    </row>
    <row r="34" spans="1:10" x14ac:dyDescent="0.25">
      <c r="A34" s="111"/>
      <c r="B34" s="102"/>
      <c r="C34" s="113">
        <v>0</v>
      </c>
      <c r="D34" s="113">
        <v>0</v>
      </c>
      <c r="E34" s="100">
        <f t="shared" si="0"/>
        <v>433513.45999999996</v>
      </c>
      <c r="F34" s="114"/>
      <c r="G34" s="115"/>
      <c r="H34" s="116"/>
      <c r="I34" s="116"/>
      <c r="J34" s="163"/>
    </row>
    <row r="35" spans="1:10" x14ac:dyDescent="0.25">
      <c r="A35" s="111"/>
      <c r="B35" s="102"/>
      <c r="C35" s="113">
        <v>0</v>
      </c>
      <c r="D35" s="113">
        <v>0</v>
      </c>
      <c r="E35" s="112">
        <f t="shared" si="0"/>
        <v>433513.45999999996</v>
      </c>
      <c r="F35" s="114"/>
      <c r="G35" s="115"/>
      <c r="H35" s="116"/>
      <c r="I35" s="116"/>
      <c r="J35" s="163"/>
    </row>
    <row r="36" spans="1:10" x14ac:dyDescent="0.25">
      <c r="A36" s="111"/>
      <c r="B36" s="102"/>
      <c r="C36" s="113">
        <v>0</v>
      </c>
      <c r="D36" s="113">
        <v>0</v>
      </c>
      <c r="E36" s="100">
        <f t="shared" si="0"/>
        <v>433513.45999999996</v>
      </c>
      <c r="F36" s="114"/>
      <c r="G36" s="115"/>
      <c r="H36" s="116"/>
      <c r="I36" s="103"/>
      <c r="J36" s="163"/>
    </row>
    <row r="37" spans="1:10" x14ac:dyDescent="0.25">
      <c r="A37" s="111"/>
      <c r="B37" s="102"/>
      <c r="C37" s="113">
        <v>0</v>
      </c>
      <c r="D37" s="113">
        <v>0</v>
      </c>
      <c r="E37" s="112">
        <f t="shared" si="0"/>
        <v>433513.45999999996</v>
      </c>
      <c r="F37" s="114"/>
      <c r="G37" s="115"/>
      <c r="H37" s="116"/>
      <c r="I37" s="116"/>
      <c r="J37" s="163"/>
    </row>
    <row r="38" spans="1:10" x14ac:dyDescent="0.25">
      <c r="A38" s="111"/>
      <c r="B38" s="102"/>
      <c r="C38" s="113">
        <v>0</v>
      </c>
      <c r="D38" s="113">
        <v>0</v>
      </c>
      <c r="E38" s="100">
        <f t="shared" si="0"/>
        <v>433513.45999999996</v>
      </c>
      <c r="F38" s="114"/>
      <c r="G38" s="115"/>
      <c r="H38" s="116"/>
      <c r="I38" s="116"/>
      <c r="J38" s="163"/>
    </row>
    <row r="39" spans="1:10" x14ac:dyDescent="0.25">
      <c r="A39" s="111"/>
      <c r="B39" s="102"/>
      <c r="C39" s="113">
        <v>0</v>
      </c>
      <c r="D39" s="113">
        <v>0</v>
      </c>
      <c r="E39" s="112">
        <f t="shared" si="0"/>
        <v>433513.45999999996</v>
      </c>
      <c r="F39" s="114"/>
      <c r="G39" s="115"/>
      <c r="H39" s="116"/>
      <c r="I39" s="116"/>
      <c r="J39" s="163"/>
    </row>
    <row r="40" spans="1:10" x14ac:dyDescent="0.25">
      <c r="A40" s="111"/>
      <c r="B40" s="102"/>
      <c r="C40" s="113">
        <v>0</v>
      </c>
      <c r="D40" s="113">
        <v>0</v>
      </c>
      <c r="E40" s="100">
        <f t="shared" si="0"/>
        <v>433513.45999999996</v>
      </c>
      <c r="F40" s="114"/>
      <c r="G40" s="115"/>
      <c r="H40" s="116"/>
      <c r="I40" s="103"/>
      <c r="J40" s="163"/>
    </row>
    <row r="41" spans="1:10" x14ac:dyDescent="0.25">
      <c r="A41" s="111"/>
      <c r="B41" s="102"/>
      <c r="C41" s="113">
        <v>0</v>
      </c>
      <c r="D41" s="113">
        <v>0</v>
      </c>
      <c r="E41" s="112">
        <f t="shared" si="0"/>
        <v>433513.45999999996</v>
      </c>
      <c r="F41" s="114"/>
      <c r="G41" s="115"/>
      <c r="H41" s="116"/>
      <c r="I41" s="103"/>
      <c r="J41" s="163"/>
    </row>
    <row r="42" spans="1:10" x14ac:dyDescent="0.25">
      <c r="A42" s="111"/>
      <c r="B42" s="102"/>
      <c r="C42" s="113">
        <v>0</v>
      </c>
      <c r="D42" s="113">
        <v>0</v>
      </c>
      <c r="E42" s="100">
        <f t="shared" si="0"/>
        <v>433513.45999999996</v>
      </c>
      <c r="F42" s="114"/>
      <c r="G42" s="115"/>
      <c r="H42" s="116"/>
      <c r="I42" s="103"/>
      <c r="J42" s="163"/>
    </row>
    <row r="43" spans="1:10" x14ac:dyDescent="0.25">
      <c r="A43" s="111"/>
      <c r="B43" s="102"/>
      <c r="C43" s="113">
        <v>0</v>
      </c>
      <c r="D43" s="113">
        <v>0</v>
      </c>
      <c r="E43" s="112">
        <f t="shared" si="0"/>
        <v>433513.45999999996</v>
      </c>
      <c r="F43" s="114"/>
      <c r="G43" s="115"/>
      <c r="H43" s="116"/>
      <c r="I43" s="103"/>
      <c r="J43" s="163"/>
    </row>
    <row r="44" spans="1:10" x14ac:dyDescent="0.25">
      <c r="A44" s="111"/>
      <c r="B44" s="102"/>
      <c r="C44" s="113">
        <v>0</v>
      </c>
      <c r="D44" s="113">
        <v>0</v>
      </c>
      <c r="E44" s="100">
        <f t="shared" si="0"/>
        <v>433513.45999999996</v>
      </c>
      <c r="F44" s="114"/>
      <c r="G44" s="115"/>
      <c r="H44" s="116"/>
      <c r="I44" s="103"/>
      <c r="J44" s="163"/>
    </row>
    <row r="45" spans="1:10" x14ac:dyDescent="0.25">
      <c r="A45" s="111"/>
      <c r="B45" s="102"/>
      <c r="C45" s="113">
        <v>0</v>
      </c>
      <c r="D45" s="197">
        <v>0</v>
      </c>
      <c r="E45" s="112">
        <f t="shared" si="0"/>
        <v>433513.45999999996</v>
      </c>
      <c r="F45" s="114"/>
      <c r="G45" s="115"/>
      <c r="H45" s="116"/>
      <c r="I45" s="103"/>
      <c r="J45" s="163"/>
    </row>
    <row r="46" spans="1:10" x14ac:dyDescent="0.25">
      <c r="A46" s="111"/>
      <c r="B46" s="102"/>
      <c r="C46" s="113">
        <v>0</v>
      </c>
      <c r="D46" s="113">
        <v>0</v>
      </c>
      <c r="E46" s="100">
        <f>E45-C46+D46</f>
        <v>433513.45999999996</v>
      </c>
      <c r="F46" s="114"/>
      <c r="G46" s="115"/>
      <c r="H46" s="116"/>
      <c r="I46" s="103"/>
      <c r="J46" s="163"/>
    </row>
    <row r="47" spans="1:10" x14ac:dyDescent="0.25">
      <c r="A47" s="111"/>
      <c r="B47" s="102"/>
      <c r="C47" s="113">
        <v>0</v>
      </c>
      <c r="D47" s="113">
        <v>0</v>
      </c>
      <c r="E47" s="112">
        <f t="shared" si="0"/>
        <v>433513.45999999996</v>
      </c>
      <c r="F47" s="114"/>
      <c r="G47" s="115"/>
      <c r="H47" s="116"/>
      <c r="I47" s="103"/>
      <c r="J47" s="163"/>
    </row>
    <row r="48" spans="1:10" x14ac:dyDescent="0.25">
      <c r="A48" s="111"/>
      <c r="B48" s="102"/>
      <c r="C48" s="113">
        <v>0</v>
      </c>
      <c r="D48" s="113">
        <v>0</v>
      </c>
      <c r="E48" s="100">
        <f t="shared" si="0"/>
        <v>433513.45999999996</v>
      </c>
      <c r="F48" s="114"/>
      <c r="G48" s="115"/>
      <c r="H48" s="116"/>
      <c r="I48" s="103"/>
      <c r="J48" s="163"/>
    </row>
    <row r="49" spans="1:10" x14ac:dyDescent="0.25">
      <c r="A49" s="111"/>
      <c r="B49" s="102"/>
      <c r="C49" s="113">
        <v>0</v>
      </c>
      <c r="D49" s="113">
        <v>0</v>
      </c>
      <c r="E49" s="112">
        <f t="shared" si="0"/>
        <v>433513.45999999996</v>
      </c>
      <c r="F49" s="114"/>
      <c r="G49" s="115"/>
      <c r="H49" s="116"/>
      <c r="I49" s="103"/>
      <c r="J49" s="163"/>
    </row>
    <row r="50" spans="1:10" x14ac:dyDescent="0.25">
      <c r="A50" s="111"/>
      <c r="B50" s="102"/>
      <c r="C50" s="113">
        <v>0</v>
      </c>
      <c r="D50" s="113">
        <v>0</v>
      </c>
      <c r="E50" s="100">
        <f t="shared" si="0"/>
        <v>433513.45999999996</v>
      </c>
      <c r="F50" s="114"/>
      <c r="G50" s="115"/>
      <c r="H50" s="116"/>
      <c r="I50" s="103"/>
      <c r="J50" s="163"/>
    </row>
    <row r="51" spans="1:10" x14ac:dyDescent="0.25">
      <c r="A51" s="111"/>
      <c r="B51" s="102"/>
      <c r="C51" s="113">
        <v>0</v>
      </c>
      <c r="D51" s="113">
        <v>0</v>
      </c>
      <c r="E51" s="112">
        <f t="shared" si="0"/>
        <v>433513.45999999996</v>
      </c>
      <c r="F51" s="114"/>
      <c r="G51" s="115"/>
      <c r="H51" s="116"/>
      <c r="I51" s="103"/>
      <c r="J51" s="163"/>
    </row>
    <row r="52" spans="1:10" x14ac:dyDescent="0.25">
      <c r="A52" s="111"/>
      <c r="B52" s="102"/>
      <c r="C52" s="113">
        <v>0</v>
      </c>
      <c r="D52" s="113">
        <v>0</v>
      </c>
      <c r="E52" s="100">
        <f t="shared" si="0"/>
        <v>433513.45999999996</v>
      </c>
      <c r="F52" s="114"/>
      <c r="G52" s="115"/>
      <c r="H52" s="116"/>
      <c r="I52" s="103"/>
      <c r="J52" s="163"/>
    </row>
    <row r="53" spans="1:10" x14ac:dyDescent="0.25">
      <c r="A53" s="111"/>
      <c r="B53" s="102"/>
      <c r="C53" s="113">
        <v>0</v>
      </c>
      <c r="D53" s="113">
        <v>0</v>
      </c>
      <c r="E53" s="112">
        <f t="shared" si="0"/>
        <v>433513.45999999996</v>
      </c>
      <c r="F53" s="114"/>
      <c r="G53" s="115"/>
      <c r="H53" s="116"/>
      <c r="I53" s="103"/>
      <c r="J53" s="163"/>
    </row>
    <row r="54" spans="1:10" x14ac:dyDescent="0.25">
      <c r="A54" s="111"/>
      <c r="B54" s="102"/>
      <c r="C54" s="113">
        <v>0</v>
      </c>
      <c r="D54" s="113">
        <v>0</v>
      </c>
      <c r="E54" s="100">
        <f t="shared" si="0"/>
        <v>433513.45999999996</v>
      </c>
      <c r="F54" s="114"/>
      <c r="G54" s="115"/>
      <c r="H54" s="116"/>
      <c r="I54" s="103"/>
      <c r="J54" s="163"/>
    </row>
    <row r="55" spans="1:10" x14ac:dyDescent="0.25">
      <c r="A55" s="111"/>
      <c r="B55" s="102"/>
      <c r="C55" s="113">
        <v>0</v>
      </c>
      <c r="D55" s="113">
        <v>0</v>
      </c>
      <c r="E55" s="112">
        <f t="shared" si="0"/>
        <v>433513.45999999996</v>
      </c>
      <c r="F55" s="114"/>
      <c r="G55" s="115"/>
      <c r="H55" s="116"/>
      <c r="I55" s="103"/>
      <c r="J55" s="163"/>
    </row>
    <row r="56" spans="1:10" x14ac:dyDescent="0.25">
      <c r="A56" s="111"/>
      <c r="B56" s="102"/>
      <c r="C56" s="113">
        <v>0</v>
      </c>
      <c r="D56" s="113">
        <v>0</v>
      </c>
      <c r="E56" s="100">
        <f t="shared" si="0"/>
        <v>433513.45999999996</v>
      </c>
      <c r="F56" s="114"/>
      <c r="G56" s="115"/>
      <c r="H56" s="116"/>
      <c r="I56" s="103"/>
      <c r="J56" s="163"/>
    </row>
    <row r="57" spans="1:10" x14ac:dyDescent="0.25">
      <c r="A57" s="111"/>
      <c r="B57" s="102"/>
      <c r="C57" s="113">
        <v>0</v>
      </c>
      <c r="D57" s="113">
        <v>0</v>
      </c>
      <c r="E57" s="112">
        <f t="shared" si="0"/>
        <v>433513.45999999996</v>
      </c>
      <c r="F57" s="114"/>
      <c r="G57" s="115"/>
      <c r="H57" s="116"/>
      <c r="I57" s="103"/>
      <c r="J57" s="163"/>
    </row>
    <row r="58" spans="1:10" x14ac:dyDescent="0.25">
      <c r="A58" s="111"/>
      <c r="B58" s="102"/>
      <c r="C58" s="113">
        <v>0</v>
      </c>
      <c r="D58" s="113">
        <v>0</v>
      </c>
      <c r="E58" s="100">
        <f t="shared" si="0"/>
        <v>433513.45999999996</v>
      </c>
      <c r="F58" s="114"/>
      <c r="G58" s="115"/>
      <c r="H58" s="116"/>
      <c r="I58" s="103"/>
      <c r="J58" s="163"/>
    </row>
    <row r="59" spans="1:10" x14ac:dyDescent="0.25">
      <c r="A59" s="111"/>
      <c r="B59" s="102"/>
      <c r="C59" s="113">
        <v>0</v>
      </c>
      <c r="D59" s="113">
        <v>0</v>
      </c>
      <c r="E59" s="112">
        <f t="shared" si="0"/>
        <v>433513.45999999996</v>
      </c>
      <c r="F59" s="114"/>
      <c r="G59" s="115"/>
      <c r="H59" s="116"/>
      <c r="I59" s="103"/>
      <c r="J59" s="163"/>
    </row>
    <row r="60" spans="1:10" x14ac:dyDescent="0.25">
      <c r="A60" s="111"/>
      <c r="B60" s="102"/>
      <c r="C60" s="113">
        <v>0</v>
      </c>
      <c r="D60" s="113">
        <v>0</v>
      </c>
      <c r="E60" s="100">
        <f t="shared" si="0"/>
        <v>433513.45999999996</v>
      </c>
      <c r="F60" s="114"/>
      <c r="G60" s="115"/>
      <c r="H60" s="116"/>
      <c r="I60" s="103"/>
      <c r="J60" s="163"/>
    </row>
    <row r="61" spans="1:10" x14ac:dyDescent="0.25">
      <c r="A61" s="111"/>
      <c r="B61" s="102"/>
      <c r="C61" s="113">
        <v>0</v>
      </c>
      <c r="D61" s="113">
        <v>0</v>
      </c>
      <c r="E61" s="112">
        <f t="shared" si="0"/>
        <v>433513.45999999996</v>
      </c>
      <c r="F61" s="114"/>
      <c r="G61" s="115"/>
      <c r="H61" s="116"/>
      <c r="I61" s="103"/>
      <c r="J61" s="163"/>
    </row>
    <row r="62" spans="1:10" x14ac:dyDescent="0.25">
      <c r="A62" s="111"/>
      <c r="B62" s="102"/>
      <c r="C62" s="113">
        <v>0</v>
      </c>
      <c r="D62" s="113">
        <v>0</v>
      </c>
      <c r="E62" s="100">
        <f t="shared" si="0"/>
        <v>433513.45999999996</v>
      </c>
      <c r="F62" s="173"/>
      <c r="G62" s="174"/>
      <c r="H62" s="175"/>
      <c r="I62" s="172"/>
      <c r="J62" s="163"/>
    </row>
    <row r="63" spans="1:10" x14ac:dyDescent="0.25">
      <c r="A63" s="111"/>
      <c r="B63" s="102"/>
      <c r="C63" s="113">
        <v>0</v>
      </c>
      <c r="D63" s="113">
        <v>0</v>
      </c>
      <c r="E63" s="112">
        <f t="shared" si="0"/>
        <v>433513.45999999996</v>
      </c>
      <c r="F63" s="173"/>
      <c r="G63" s="174"/>
      <c r="H63" s="175"/>
      <c r="I63" s="172"/>
      <c r="J63" s="163"/>
    </row>
    <row r="64" spans="1:10" x14ac:dyDescent="0.25">
      <c r="A64" s="111"/>
      <c r="B64" s="102"/>
      <c r="C64" s="113">
        <v>0</v>
      </c>
      <c r="D64" s="113">
        <v>0</v>
      </c>
      <c r="E64" s="100">
        <f t="shared" si="0"/>
        <v>433513.45999999996</v>
      </c>
      <c r="F64" s="173"/>
      <c r="G64" s="174"/>
      <c r="H64" s="175"/>
      <c r="I64" s="172"/>
      <c r="J64" s="163"/>
    </row>
    <row r="65" spans="1:10" x14ac:dyDescent="0.25">
      <c r="A65" s="111"/>
      <c r="B65" s="102"/>
      <c r="C65" s="113">
        <v>0</v>
      </c>
      <c r="D65" s="113">
        <v>0</v>
      </c>
      <c r="E65" s="112">
        <f t="shared" si="0"/>
        <v>433513.45999999996</v>
      </c>
      <c r="F65" s="173"/>
      <c r="G65" s="174"/>
      <c r="H65" s="175"/>
      <c r="I65" s="172"/>
      <c r="J65" s="163"/>
    </row>
    <row r="66" spans="1:10" x14ac:dyDescent="0.25">
      <c r="A66" s="111"/>
      <c r="B66" s="102"/>
      <c r="C66" s="113">
        <v>0</v>
      </c>
      <c r="D66" s="113">
        <v>0</v>
      </c>
      <c r="E66" s="100">
        <f t="shared" si="0"/>
        <v>433513.45999999996</v>
      </c>
      <c r="F66" s="173"/>
      <c r="G66" s="174"/>
      <c r="H66" s="175"/>
      <c r="I66" s="172"/>
      <c r="J66" s="163"/>
    </row>
    <row r="67" spans="1:10" x14ac:dyDescent="0.25">
      <c r="A67" s="111"/>
      <c r="B67" s="102"/>
      <c r="C67" s="113">
        <v>0</v>
      </c>
      <c r="D67" s="113">
        <v>0</v>
      </c>
      <c r="E67" s="112">
        <f t="shared" si="0"/>
        <v>433513.45999999996</v>
      </c>
      <c r="F67" s="173"/>
      <c r="G67" s="174"/>
      <c r="H67" s="175"/>
      <c r="I67" s="172"/>
      <c r="J67" s="163"/>
    </row>
    <row r="68" spans="1:10" x14ac:dyDescent="0.25">
      <c r="A68" s="111"/>
      <c r="B68" s="102"/>
      <c r="C68" s="113">
        <v>0</v>
      </c>
      <c r="D68" s="113">
        <v>0</v>
      </c>
      <c r="E68" s="100">
        <f t="shared" si="0"/>
        <v>433513.45999999996</v>
      </c>
      <c r="F68" s="173"/>
      <c r="G68" s="174"/>
      <c r="H68" s="175"/>
      <c r="I68" s="172"/>
      <c r="J68" s="163"/>
    </row>
    <row r="69" spans="1:10" x14ac:dyDescent="0.25">
      <c r="A69" s="111"/>
      <c r="B69" s="102"/>
      <c r="C69" s="113">
        <v>0</v>
      </c>
      <c r="D69" s="113">
        <v>0</v>
      </c>
      <c r="E69" s="112">
        <f t="shared" si="0"/>
        <v>433513.45999999996</v>
      </c>
      <c r="F69" s="173"/>
      <c r="G69" s="174"/>
      <c r="H69" s="175"/>
      <c r="I69" s="172"/>
      <c r="J69" s="163"/>
    </row>
    <row r="70" spans="1:10" x14ac:dyDescent="0.25">
      <c r="A70" s="111"/>
      <c r="B70" s="102"/>
      <c r="C70" s="113">
        <v>0</v>
      </c>
      <c r="D70" s="113">
        <v>0</v>
      </c>
      <c r="E70" s="100">
        <f t="shared" si="0"/>
        <v>433513.45999999996</v>
      </c>
      <c r="F70" s="173"/>
      <c r="G70" s="174"/>
      <c r="H70" s="175"/>
      <c r="I70" s="172"/>
      <c r="J70" s="163"/>
    </row>
    <row r="71" spans="1:10" x14ac:dyDescent="0.25">
      <c r="A71" s="111"/>
      <c r="B71" s="102"/>
      <c r="C71" s="113">
        <v>0</v>
      </c>
      <c r="D71" s="113">
        <v>0</v>
      </c>
      <c r="E71" s="112">
        <f t="shared" ref="E71:E134" si="1">E70-C71+D71</f>
        <v>433513.45999999996</v>
      </c>
      <c r="F71" s="173"/>
      <c r="G71" s="174"/>
      <c r="H71" s="175"/>
      <c r="I71" s="172"/>
      <c r="J71" s="163"/>
    </row>
    <row r="72" spans="1:10" x14ac:dyDescent="0.25">
      <c r="A72" s="111"/>
      <c r="B72" s="102"/>
      <c r="C72" s="113">
        <v>0</v>
      </c>
      <c r="D72" s="113">
        <v>0</v>
      </c>
      <c r="E72" s="100">
        <f t="shared" si="1"/>
        <v>433513.45999999996</v>
      </c>
      <c r="F72" s="173"/>
      <c r="G72" s="174"/>
      <c r="H72" s="175"/>
      <c r="I72" s="172"/>
      <c r="J72" s="163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1"/>
        <v>433513.45999999996</v>
      </c>
      <c r="F73" s="173"/>
      <c r="G73" s="174"/>
      <c r="H73" s="175"/>
      <c r="I73" s="172"/>
      <c r="J73" s="163"/>
    </row>
    <row r="74" spans="1:10" x14ac:dyDescent="0.25">
      <c r="A74" s="111"/>
      <c r="B74" s="102"/>
      <c r="C74" s="113">
        <v>0</v>
      </c>
      <c r="D74" s="113">
        <v>0</v>
      </c>
      <c r="E74" s="100">
        <f t="shared" si="1"/>
        <v>433513.45999999996</v>
      </c>
      <c r="F74" s="173"/>
      <c r="G74" s="174"/>
      <c r="H74" s="175"/>
      <c r="I74" s="172"/>
      <c r="J74" s="163"/>
    </row>
    <row r="75" spans="1:10" x14ac:dyDescent="0.25">
      <c r="A75" s="111"/>
      <c r="B75" s="102"/>
      <c r="C75" s="113">
        <v>0</v>
      </c>
      <c r="D75" s="113">
        <v>0</v>
      </c>
      <c r="E75" s="112">
        <f t="shared" si="1"/>
        <v>433513.45999999996</v>
      </c>
      <c r="F75" s="173"/>
      <c r="G75" s="174"/>
      <c r="H75" s="175"/>
      <c r="I75" s="172"/>
      <c r="J75" s="163"/>
    </row>
    <row r="76" spans="1:10" x14ac:dyDescent="0.25">
      <c r="A76" s="111"/>
      <c r="B76" s="102"/>
      <c r="C76" s="113">
        <v>0</v>
      </c>
      <c r="D76" s="113">
        <v>0</v>
      </c>
      <c r="E76" s="100">
        <f t="shared" si="1"/>
        <v>433513.45999999996</v>
      </c>
      <c r="F76" s="173"/>
      <c r="G76" s="174"/>
      <c r="H76" s="175"/>
      <c r="I76" s="172"/>
      <c r="J76" s="163"/>
    </row>
    <row r="77" spans="1:10" x14ac:dyDescent="0.25">
      <c r="A77" s="111"/>
      <c r="B77" s="102"/>
      <c r="C77" s="113">
        <v>0</v>
      </c>
      <c r="D77" s="113">
        <v>0</v>
      </c>
      <c r="E77" s="112">
        <f t="shared" si="1"/>
        <v>433513.45999999996</v>
      </c>
      <c r="F77" s="173"/>
      <c r="G77" s="174"/>
      <c r="H77" s="175"/>
      <c r="I77" s="172"/>
      <c r="J77" s="163"/>
    </row>
    <row r="78" spans="1:10" x14ac:dyDescent="0.25">
      <c r="A78" s="111"/>
      <c r="B78" s="102"/>
      <c r="C78" s="113">
        <v>0</v>
      </c>
      <c r="D78" s="113">
        <v>0</v>
      </c>
      <c r="E78" s="100">
        <f t="shared" si="1"/>
        <v>433513.45999999996</v>
      </c>
      <c r="F78" s="173"/>
      <c r="G78" s="174"/>
      <c r="H78" s="175"/>
      <c r="I78" s="172"/>
      <c r="J78" s="163"/>
    </row>
    <row r="79" spans="1:10" x14ac:dyDescent="0.25">
      <c r="A79" s="111"/>
      <c r="B79" s="102"/>
      <c r="C79" s="113">
        <v>0</v>
      </c>
      <c r="D79" s="113">
        <v>0</v>
      </c>
      <c r="E79" s="112">
        <f t="shared" si="1"/>
        <v>433513.45999999996</v>
      </c>
      <c r="F79" s="173"/>
      <c r="G79" s="174"/>
      <c r="H79" s="175"/>
      <c r="I79" s="172"/>
      <c r="J79" s="163"/>
    </row>
    <row r="80" spans="1:10" x14ac:dyDescent="0.25">
      <c r="A80" s="111"/>
      <c r="B80" s="102"/>
      <c r="C80" s="113">
        <v>0</v>
      </c>
      <c r="D80" s="113">
        <v>0</v>
      </c>
      <c r="E80" s="100">
        <f t="shared" si="1"/>
        <v>433513.45999999996</v>
      </c>
      <c r="F80" s="173"/>
      <c r="G80" s="174"/>
      <c r="H80" s="175"/>
      <c r="I80" s="172"/>
      <c r="J80" s="163"/>
    </row>
    <row r="81" spans="1:10" x14ac:dyDescent="0.25">
      <c r="A81" s="111"/>
      <c r="B81" s="102"/>
      <c r="C81" s="113">
        <v>0</v>
      </c>
      <c r="D81" s="113">
        <v>0</v>
      </c>
      <c r="E81" s="112">
        <f t="shared" si="1"/>
        <v>433513.45999999996</v>
      </c>
      <c r="F81" s="173"/>
      <c r="G81" s="174"/>
      <c r="H81" s="175"/>
      <c r="I81" s="172"/>
      <c r="J81" s="163"/>
    </row>
    <row r="82" spans="1:10" x14ac:dyDescent="0.25">
      <c r="A82" s="111"/>
      <c r="B82" s="102"/>
      <c r="C82" s="113">
        <v>0</v>
      </c>
      <c r="D82" s="113">
        <v>0</v>
      </c>
      <c r="E82" s="100">
        <f t="shared" si="1"/>
        <v>433513.45999999996</v>
      </c>
      <c r="F82" s="173"/>
      <c r="G82" s="174"/>
      <c r="H82" s="175"/>
      <c r="I82" s="172"/>
      <c r="J82" s="163"/>
    </row>
    <row r="83" spans="1:10" x14ac:dyDescent="0.25">
      <c r="A83" s="111"/>
      <c r="B83" s="102"/>
      <c r="C83" s="113">
        <v>0</v>
      </c>
      <c r="D83" s="113">
        <v>0</v>
      </c>
      <c r="E83" s="112">
        <f t="shared" si="1"/>
        <v>433513.45999999996</v>
      </c>
      <c r="F83" s="173"/>
      <c r="G83" s="174"/>
      <c r="H83" s="175"/>
      <c r="I83" s="172"/>
      <c r="J83" s="163"/>
    </row>
    <row r="84" spans="1:10" x14ac:dyDescent="0.25">
      <c r="A84" s="111"/>
      <c r="B84" s="102"/>
      <c r="C84" s="113">
        <v>0</v>
      </c>
      <c r="D84" s="113">
        <v>0</v>
      </c>
      <c r="E84" s="100">
        <f t="shared" si="1"/>
        <v>433513.45999999996</v>
      </c>
      <c r="F84" s="173"/>
      <c r="G84" s="174"/>
      <c r="H84" s="175"/>
      <c r="I84" s="172"/>
      <c r="J84" s="163"/>
    </row>
    <row r="85" spans="1:10" x14ac:dyDescent="0.25">
      <c r="A85" s="111"/>
      <c r="B85" s="102"/>
      <c r="C85" s="113">
        <v>0</v>
      </c>
      <c r="D85" s="113">
        <v>0</v>
      </c>
      <c r="E85" s="112">
        <f t="shared" si="1"/>
        <v>433513.45999999996</v>
      </c>
      <c r="F85" s="173"/>
      <c r="G85" s="174"/>
      <c r="H85" s="175"/>
      <c r="I85" s="172"/>
      <c r="J85" s="163"/>
    </row>
    <row r="86" spans="1:10" x14ac:dyDescent="0.25">
      <c r="A86" s="111"/>
      <c r="B86" s="102"/>
      <c r="C86" s="113">
        <v>0</v>
      </c>
      <c r="D86" s="113">
        <v>0</v>
      </c>
      <c r="E86" s="100">
        <f t="shared" si="1"/>
        <v>433513.45999999996</v>
      </c>
      <c r="F86" s="173"/>
      <c r="G86" s="174"/>
      <c r="H86" s="175"/>
      <c r="I86" s="172"/>
      <c r="J86" s="163"/>
    </row>
    <row r="87" spans="1:10" x14ac:dyDescent="0.25">
      <c r="A87" s="111"/>
      <c r="B87" s="102"/>
      <c r="C87" s="113">
        <v>0</v>
      </c>
      <c r="D87" s="113">
        <v>0</v>
      </c>
      <c r="E87" s="112">
        <f t="shared" si="1"/>
        <v>433513.45999999996</v>
      </c>
      <c r="F87" s="173"/>
      <c r="G87" s="174"/>
      <c r="H87" s="175"/>
      <c r="I87" s="172"/>
      <c r="J87" s="163"/>
    </row>
    <row r="88" spans="1:10" x14ac:dyDescent="0.25">
      <c r="A88" s="111"/>
      <c r="B88" s="102"/>
      <c r="C88" s="113">
        <v>0</v>
      </c>
      <c r="D88" s="113">
        <v>0</v>
      </c>
      <c r="E88" s="100">
        <f t="shared" si="1"/>
        <v>433513.45999999996</v>
      </c>
      <c r="F88" s="173"/>
      <c r="G88" s="174"/>
      <c r="H88" s="175"/>
      <c r="I88" s="172"/>
      <c r="J88" s="163"/>
    </row>
    <row r="89" spans="1:10" x14ac:dyDescent="0.25">
      <c r="A89" s="111"/>
      <c r="B89" s="102"/>
      <c r="C89" s="113">
        <v>0</v>
      </c>
      <c r="D89" s="113">
        <v>0</v>
      </c>
      <c r="E89" s="112">
        <f t="shared" si="1"/>
        <v>433513.45999999996</v>
      </c>
      <c r="F89" s="173"/>
      <c r="G89" s="174"/>
      <c r="H89" s="175"/>
      <c r="I89" s="172"/>
      <c r="J89" s="163"/>
    </row>
    <row r="90" spans="1:10" x14ac:dyDescent="0.25">
      <c r="A90" s="111"/>
      <c r="B90" s="102"/>
      <c r="C90" s="113">
        <v>0</v>
      </c>
      <c r="D90" s="113">
        <v>0</v>
      </c>
      <c r="E90" s="100">
        <f t="shared" si="1"/>
        <v>433513.45999999996</v>
      </c>
      <c r="F90" s="173"/>
      <c r="G90" s="174"/>
      <c r="H90" s="175"/>
      <c r="I90" s="172"/>
      <c r="J90" s="163"/>
    </row>
    <row r="91" spans="1:10" x14ac:dyDescent="0.25">
      <c r="A91" s="111"/>
      <c r="B91" s="102"/>
      <c r="C91" s="113">
        <v>0</v>
      </c>
      <c r="D91" s="113">
        <v>0</v>
      </c>
      <c r="E91" s="112">
        <f t="shared" si="1"/>
        <v>433513.45999999996</v>
      </c>
      <c r="F91" s="173"/>
      <c r="G91" s="174"/>
      <c r="H91" s="175"/>
      <c r="I91" s="172"/>
      <c r="J91" s="163"/>
    </row>
    <row r="92" spans="1:10" x14ac:dyDescent="0.25">
      <c r="A92" s="111"/>
      <c r="B92" s="102"/>
      <c r="C92" s="113">
        <v>0</v>
      </c>
      <c r="D92" s="113">
        <v>0</v>
      </c>
      <c r="E92" s="100">
        <f t="shared" si="1"/>
        <v>433513.45999999996</v>
      </c>
      <c r="F92" s="173"/>
      <c r="G92" s="174"/>
      <c r="H92" s="175"/>
      <c r="I92" s="172"/>
      <c r="J92" s="163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1"/>
        <v>433513.45999999996</v>
      </c>
      <c r="F93" s="173"/>
      <c r="G93" s="174"/>
      <c r="H93" s="175"/>
      <c r="I93" s="172"/>
      <c r="J93" s="163"/>
    </row>
    <row r="94" spans="1:10" x14ac:dyDescent="0.25">
      <c r="A94" s="111"/>
      <c r="B94" s="102"/>
      <c r="C94" s="113">
        <v>0</v>
      </c>
      <c r="D94" s="113">
        <v>0</v>
      </c>
      <c r="E94" s="100">
        <f t="shared" si="1"/>
        <v>433513.45999999996</v>
      </c>
      <c r="F94" s="173"/>
      <c r="G94" s="174"/>
      <c r="H94" s="175"/>
      <c r="I94" s="172"/>
      <c r="J94" s="163"/>
    </row>
    <row r="95" spans="1:10" x14ac:dyDescent="0.25">
      <c r="A95" s="111"/>
      <c r="B95" s="102"/>
      <c r="C95" s="113">
        <v>0</v>
      </c>
      <c r="D95" s="113">
        <v>0</v>
      </c>
      <c r="E95" s="112">
        <f t="shared" si="1"/>
        <v>433513.45999999996</v>
      </c>
      <c r="F95" s="173"/>
      <c r="G95" s="174"/>
      <c r="H95" s="175"/>
      <c r="I95" s="172"/>
      <c r="J95" s="163"/>
    </row>
    <row r="96" spans="1:10" x14ac:dyDescent="0.25">
      <c r="A96" s="111"/>
      <c r="B96" s="102"/>
      <c r="C96" s="113">
        <v>0</v>
      </c>
      <c r="D96" s="113">
        <v>0</v>
      </c>
      <c r="E96" s="100">
        <f t="shared" si="1"/>
        <v>433513.45999999996</v>
      </c>
      <c r="F96" s="173"/>
      <c r="G96" s="174"/>
      <c r="H96" s="175"/>
      <c r="I96" s="172"/>
      <c r="J96" s="163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1"/>
        <v>433513.45999999996</v>
      </c>
      <c r="F97" s="173"/>
      <c r="G97" s="174"/>
      <c r="H97" s="175"/>
      <c r="I97" s="172"/>
      <c r="J97" s="163"/>
    </row>
    <row r="98" spans="1:10" x14ac:dyDescent="0.25">
      <c r="A98" s="111"/>
      <c r="B98" s="102"/>
      <c r="C98" s="113">
        <v>0</v>
      </c>
      <c r="D98" s="113">
        <v>0</v>
      </c>
      <c r="E98" s="100">
        <f t="shared" si="1"/>
        <v>433513.45999999996</v>
      </c>
      <c r="F98" s="173"/>
      <c r="G98" s="174"/>
      <c r="H98" s="175"/>
      <c r="I98" s="172"/>
      <c r="J98" s="163"/>
    </row>
    <row r="99" spans="1:10" x14ac:dyDescent="0.25">
      <c r="A99" s="111"/>
      <c r="B99" s="102"/>
      <c r="C99" s="113">
        <v>0</v>
      </c>
      <c r="D99" s="113">
        <v>0</v>
      </c>
      <c r="E99" s="112">
        <f t="shared" si="1"/>
        <v>433513.45999999996</v>
      </c>
      <c r="F99" s="173"/>
      <c r="G99" s="174"/>
      <c r="H99" s="175"/>
      <c r="I99" s="172"/>
      <c r="J99" s="163"/>
    </row>
    <row r="100" spans="1:10" x14ac:dyDescent="0.25">
      <c r="A100" s="111"/>
      <c r="B100" s="102"/>
      <c r="C100" s="113">
        <v>0</v>
      </c>
      <c r="D100" s="113">
        <v>0</v>
      </c>
      <c r="E100" s="100">
        <f t="shared" si="1"/>
        <v>433513.45999999996</v>
      </c>
      <c r="F100" s="173"/>
      <c r="G100" s="174"/>
      <c r="H100" s="175"/>
      <c r="I100" s="172"/>
      <c r="J100" s="163"/>
    </row>
    <row r="101" spans="1:10" x14ac:dyDescent="0.25">
      <c r="A101" s="111"/>
      <c r="B101" s="102"/>
      <c r="C101" s="113">
        <v>0</v>
      </c>
      <c r="D101" s="113">
        <v>0</v>
      </c>
      <c r="E101" s="112">
        <f t="shared" si="1"/>
        <v>433513.45999999996</v>
      </c>
      <c r="F101" s="173"/>
      <c r="G101" s="174"/>
      <c r="H101" s="175"/>
      <c r="I101" s="172"/>
      <c r="J101" s="163"/>
    </row>
    <row r="102" spans="1:10" x14ac:dyDescent="0.25">
      <c r="A102" s="111"/>
      <c r="B102" s="102"/>
      <c r="C102" s="113">
        <v>0</v>
      </c>
      <c r="D102" s="113">
        <v>0</v>
      </c>
      <c r="E102" s="100">
        <f t="shared" si="1"/>
        <v>433513.45999999996</v>
      </c>
      <c r="F102" s="173"/>
      <c r="G102" s="174"/>
      <c r="H102" s="175"/>
      <c r="I102" s="172"/>
      <c r="J102" s="163"/>
    </row>
    <row r="103" spans="1:10" x14ac:dyDescent="0.25">
      <c r="A103" s="111"/>
      <c r="B103" s="102"/>
      <c r="C103" s="113">
        <v>0</v>
      </c>
      <c r="D103" s="113">
        <v>0</v>
      </c>
      <c r="E103" s="112">
        <f t="shared" si="1"/>
        <v>433513.45999999996</v>
      </c>
      <c r="F103" s="173"/>
      <c r="G103" s="174"/>
      <c r="H103" s="175"/>
      <c r="I103" s="172"/>
      <c r="J103" s="163"/>
    </row>
    <row r="104" spans="1:10" s="117" customFormat="1" x14ac:dyDescent="0.25">
      <c r="A104" s="111"/>
      <c r="B104" s="102"/>
      <c r="C104" s="113">
        <v>0</v>
      </c>
      <c r="D104" s="113">
        <v>0</v>
      </c>
      <c r="E104" s="100">
        <f t="shared" si="1"/>
        <v>433513.45999999996</v>
      </c>
      <c r="F104" s="173"/>
      <c r="G104" s="174"/>
      <c r="H104" s="175"/>
      <c r="I104" s="172"/>
      <c r="J104" s="163"/>
    </row>
    <row r="105" spans="1:10" s="117" customFormat="1" x14ac:dyDescent="0.25">
      <c r="A105" s="111"/>
      <c r="B105" s="102"/>
      <c r="C105" s="113">
        <v>0</v>
      </c>
      <c r="D105" s="113">
        <v>0</v>
      </c>
      <c r="E105" s="112">
        <f t="shared" si="1"/>
        <v>433513.45999999996</v>
      </c>
      <c r="F105" s="173"/>
      <c r="G105" s="174"/>
      <c r="H105" s="175"/>
      <c r="I105" s="172"/>
      <c r="J105" s="163"/>
    </row>
    <row r="106" spans="1:10" s="117" customFormat="1" x14ac:dyDescent="0.25">
      <c r="A106" s="111"/>
      <c r="B106" s="102"/>
      <c r="C106" s="113">
        <v>0</v>
      </c>
      <c r="D106" s="113">
        <v>0</v>
      </c>
      <c r="E106" s="100">
        <f t="shared" si="1"/>
        <v>433513.45999999996</v>
      </c>
      <c r="F106" s="173"/>
      <c r="G106" s="174"/>
      <c r="H106" s="175"/>
      <c r="I106" s="172"/>
      <c r="J106" s="163"/>
    </row>
    <row r="107" spans="1:10" s="117" customFormat="1" x14ac:dyDescent="0.25">
      <c r="A107" s="111"/>
      <c r="B107" s="102"/>
      <c r="C107" s="113">
        <v>0</v>
      </c>
      <c r="D107" s="113">
        <v>0</v>
      </c>
      <c r="E107" s="112">
        <f t="shared" si="1"/>
        <v>433513.45999999996</v>
      </c>
      <c r="F107" s="173"/>
      <c r="G107" s="174"/>
      <c r="H107" s="175"/>
      <c r="I107" s="172"/>
      <c r="J107" s="163"/>
    </row>
    <row r="108" spans="1:10" s="117" customFormat="1" x14ac:dyDescent="0.25">
      <c r="A108" s="111"/>
      <c r="B108" s="102"/>
      <c r="C108" s="113">
        <v>0</v>
      </c>
      <c r="D108" s="113">
        <v>0</v>
      </c>
      <c r="E108" s="100">
        <f t="shared" si="1"/>
        <v>433513.45999999996</v>
      </c>
      <c r="F108" s="173"/>
      <c r="G108" s="174"/>
      <c r="H108" s="175"/>
      <c r="I108" s="172"/>
      <c r="J108" s="163"/>
    </row>
    <row r="109" spans="1:10" s="117" customFormat="1" x14ac:dyDescent="0.25">
      <c r="A109" s="111"/>
      <c r="B109" s="102"/>
      <c r="C109" s="113">
        <v>0</v>
      </c>
      <c r="D109" s="113">
        <v>0</v>
      </c>
      <c r="E109" s="112">
        <f t="shared" si="1"/>
        <v>433513.45999999996</v>
      </c>
      <c r="F109" s="173"/>
      <c r="G109" s="174"/>
      <c r="H109" s="175"/>
      <c r="I109" s="172"/>
      <c r="J109" s="163"/>
    </row>
    <row r="110" spans="1:10" s="117" customFormat="1" x14ac:dyDescent="0.25">
      <c r="A110" s="111"/>
      <c r="B110" s="102"/>
      <c r="C110" s="113">
        <v>0</v>
      </c>
      <c r="D110" s="113">
        <v>0</v>
      </c>
      <c r="E110" s="100">
        <f t="shared" si="1"/>
        <v>433513.45999999996</v>
      </c>
      <c r="F110" s="173"/>
      <c r="G110" s="174"/>
      <c r="H110" s="175"/>
      <c r="I110" s="172"/>
      <c r="J110" s="163"/>
    </row>
    <row r="111" spans="1:10" s="117" customFormat="1" x14ac:dyDescent="0.25">
      <c r="A111" s="111"/>
      <c r="B111" s="102"/>
      <c r="C111" s="113">
        <v>0</v>
      </c>
      <c r="D111" s="113">
        <v>0</v>
      </c>
      <c r="E111" s="112">
        <f t="shared" si="1"/>
        <v>433513.45999999996</v>
      </c>
      <c r="F111" s="173"/>
      <c r="G111" s="174"/>
      <c r="H111" s="175"/>
      <c r="I111" s="172"/>
      <c r="J111" s="163"/>
    </row>
    <row r="112" spans="1:10" s="117" customFormat="1" x14ac:dyDescent="0.25">
      <c r="A112" s="111"/>
      <c r="B112" s="102"/>
      <c r="C112" s="113">
        <v>0</v>
      </c>
      <c r="D112" s="113">
        <v>0</v>
      </c>
      <c r="E112" s="100">
        <f t="shared" si="1"/>
        <v>433513.45999999996</v>
      </c>
      <c r="F112" s="173"/>
      <c r="G112" s="174"/>
      <c r="H112" s="175"/>
      <c r="I112" s="172"/>
      <c r="J112" s="163"/>
    </row>
    <row r="113" spans="1:10" s="117" customFormat="1" x14ac:dyDescent="0.25">
      <c r="A113" s="111"/>
      <c r="B113" s="102"/>
      <c r="C113" s="113">
        <v>0</v>
      </c>
      <c r="D113" s="113">
        <v>0</v>
      </c>
      <c r="E113" s="112">
        <f t="shared" si="1"/>
        <v>433513.45999999996</v>
      </c>
      <c r="F113" s="173"/>
      <c r="G113" s="174"/>
      <c r="H113" s="175"/>
      <c r="I113" s="172"/>
      <c r="J113" s="163"/>
    </row>
    <row r="114" spans="1:10" s="117" customFormat="1" x14ac:dyDescent="0.25">
      <c r="A114" s="111"/>
      <c r="B114" s="201"/>
      <c r="C114" s="113">
        <v>0</v>
      </c>
      <c r="D114" s="113">
        <v>0</v>
      </c>
      <c r="E114" s="100">
        <f t="shared" si="1"/>
        <v>433513.45999999996</v>
      </c>
      <c r="F114" s="173"/>
      <c r="G114" s="174"/>
      <c r="H114" s="175"/>
      <c r="I114" s="172"/>
      <c r="J114" s="163"/>
    </row>
    <row r="115" spans="1:10" s="117" customFormat="1" x14ac:dyDescent="0.25">
      <c r="A115" s="111"/>
      <c r="B115" s="102"/>
      <c r="C115" s="113">
        <v>0</v>
      </c>
      <c r="D115" s="113">
        <v>0</v>
      </c>
      <c r="E115" s="112">
        <f t="shared" si="1"/>
        <v>433513.45999999996</v>
      </c>
      <c r="F115" s="173"/>
      <c r="G115" s="174"/>
      <c r="H115" s="175"/>
      <c r="I115" s="172"/>
      <c r="J115" s="163"/>
    </row>
    <row r="116" spans="1:10" s="117" customFormat="1" x14ac:dyDescent="0.25">
      <c r="A116" s="111"/>
      <c r="B116" s="102"/>
      <c r="C116" s="113">
        <v>0</v>
      </c>
      <c r="D116" s="113">
        <v>0</v>
      </c>
      <c r="E116" s="100">
        <f t="shared" si="1"/>
        <v>433513.45999999996</v>
      </c>
      <c r="F116" s="173"/>
      <c r="G116" s="174"/>
      <c r="H116" s="175"/>
      <c r="I116" s="172"/>
      <c r="J116" s="163"/>
    </row>
    <row r="117" spans="1:10" s="117" customFormat="1" x14ac:dyDescent="0.25">
      <c r="A117" s="111"/>
      <c r="B117" s="102"/>
      <c r="C117" s="113">
        <v>0</v>
      </c>
      <c r="D117" s="113">
        <v>0</v>
      </c>
      <c r="E117" s="112">
        <f t="shared" si="1"/>
        <v>433513.45999999996</v>
      </c>
      <c r="F117" s="173"/>
      <c r="G117" s="174"/>
      <c r="H117" s="175"/>
      <c r="I117" s="172"/>
      <c r="J117" s="163"/>
    </row>
    <row r="118" spans="1:10" s="117" customFormat="1" x14ac:dyDescent="0.25">
      <c r="A118" s="111"/>
      <c r="B118" s="102"/>
      <c r="C118" s="113">
        <v>0</v>
      </c>
      <c r="D118" s="113">
        <v>0</v>
      </c>
      <c r="E118" s="100">
        <f t="shared" si="1"/>
        <v>433513.45999999996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1"/>
        <v>433513.45999999996</v>
      </c>
      <c r="F119" s="173"/>
      <c r="G119" s="174"/>
      <c r="H119" s="175"/>
      <c r="I119" s="172"/>
      <c r="J119" s="163"/>
    </row>
    <row r="120" spans="1:10" s="117" customFormat="1" x14ac:dyDescent="0.25">
      <c r="A120" s="111"/>
      <c r="B120" s="102"/>
      <c r="C120" s="113">
        <v>0</v>
      </c>
      <c r="D120" s="113">
        <v>0</v>
      </c>
      <c r="E120" s="100">
        <f t="shared" si="1"/>
        <v>433513.45999999996</v>
      </c>
      <c r="F120" s="173"/>
      <c r="G120" s="174"/>
      <c r="H120" s="175"/>
      <c r="I120" s="172"/>
      <c r="J120" s="163"/>
    </row>
    <row r="121" spans="1:10" s="117" customFormat="1" x14ac:dyDescent="0.25">
      <c r="A121" s="111"/>
      <c r="B121" s="102"/>
      <c r="C121" s="113">
        <v>0</v>
      </c>
      <c r="D121" s="113">
        <v>0</v>
      </c>
      <c r="E121" s="112">
        <f t="shared" si="1"/>
        <v>433513.45999999996</v>
      </c>
      <c r="F121" s="173"/>
      <c r="G121" s="174"/>
      <c r="H121" s="175"/>
      <c r="I121" s="172"/>
      <c r="J121" s="163"/>
    </row>
    <row r="122" spans="1:10" s="117" customFormat="1" x14ac:dyDescent="0.25">
      <c r="A122" s="111"/>
      <c r="B122" s="102"/>
      <c r="C122" s="113">
        <v>0</v>
      </c>
      <c r="D122" s="113">
        <v>0</v>
      </c>
      <c r="E122" s="100">
        <f t="shared" si="1"/>
        <v>433513.45999999996</v>
      </c>
      <c r="F122" s="173"/>
      <c r="G122" s="174"/>
      <c r="H122" s="175"/>
      <c r="I122" s="172"/>
      <c r="J122" s="163"/>
    </row>
    <row r="123" spans="1:10" s="117" customFormat="1" x14ac:dyDescent="0.25">
      <c r="A123" s="111"/>
      <c r="B123" s="102"/>
      <c r="C123" s="113">
        <v>0</v>
      </c>
      <c r="D123" s="113">
        <v>0</v>
      </c>
      <c r="E123" s="112">
        <f t="shared" si="1"/>
        <v>433513.45999999996</v>
      </c>
      <c r="F123" s="173"/>
      <c r="G123" s="174"/>
      <c r="H123" s="175"/>
      <c r="I123" s="172"/>
      <c r="J123" s="163"/>
    </row>
    <row r="124" spans="1:10" s="117" customFormat="1" x14ac:dyDescent="0.25">
      <c r="A124" s="111"/>
      <c r="B124" s="102"/>
      <c r="C124" s="113">
        <v>0</v>
      </c>
      <c r="D124" s="113">
        <v>0</v>
      </c>
      <c r="E124" s="100">
        <f t="shared" si="1"/>
        <v>433513.45999999996</v>
      </c>
      <c r="F124" s="173"/>
      <c r="G124" s="174"/>
      <c r="H124" s="175"/>
      <c r="I124" s="172"/>
      <c r="J124" s="163"/>
    </row>
    <row r="125" spans="1:10" s="117" customFormat="1" x14ac:dyDescent="0.25">
      <c r="A125" s="111"/>
      <c r="B125" s="102"/>
      <c r="C125" s="113">
        <v>0</v>
      </c>
      <c r="D125" s="113">
        <v>0</v>
      </c>
      <c r="E125" s="112">
        <f t="shared" si="1"/>
        <v>433513.45999999996</v>
      </c>
      <c r="F125" s="173"/>
      <c r="G125" s="174"/>
      <c r="H125" s="175"/>
      <c r="I125" s="172"/>
      <c r="J125" s="163"/>
    </row>
    <row r="126" spans="1:10" s="117" customFormat="1" x14ac:dyDescent="0.25">
      <c r="A126" s="111"/>
      <c r="B126" s="102"/>
      <c r="C126" s="113">
        <v>0</v>
      </c>
      <c r="D126" s="113">
        <v>0</v>
      </c>
      <c r="E126" s="100">
        <f t="shared" si="1"/>
        <v>433513.45999999996</v>
      </c>
      <c r="F126" s="173"/>
      <c r="G126" s="174"/>
      <c r="H126" s="175"/>
      <c r="I126" s="172"/>
      <c r="J126" s="163"/>
    </row>
    <row r="127" spans="1:10" s="117" customFormat="1" x14ac:dyDescent="0.25">
      <c r="A127" s="111"/>
      <c r="B127" s="102"/>
      <c r="C127" s="113">
        <v>0</v>
      </c>
      <c r="D127" s="113">
        <v>0</v>
      </c>
      <c r="E127" s="112">
        <f t="shared" si="1"/>
        <v>433513.45999999996</v>
      </c>
      <c r="F127" s="173"/>
      <c r="G127" s="174"/>
      <c r="H127" s="175"/>
      <c r="I127" s="172"/>
      <c r="J127" s="163"/>
    </row>
    <row r="128" spans="1:10" s="117" customFormat="1" x14ac:dyDescent="0.25">
      <c r="A128" s="111"/>
      <c r="B128" s="102"/>
      <c r="C128" s="113">
        <v>0</v>
      </c>
      <c r="D128" s="113">
        <v>0</v>
      </c>
      <c r="E128" s="100">
        <f t="shared" si="1"/>
        <v>433513.45999999996</v>
      </c>
      <c r="F128" s="173"/>
      <c r="G128" s="174"/>
      <c r="H128" s="175"/>
      <c r="I128" s="172"/>
      <c r="J128" s="163"/>
    </row>
    <row r="129" spans="1:10" s="117" customFormat="1" x14ac:dyDescent="0.25">
      <c r="A129" s="111"/>
      <c r="B129" s="102"/>
      <c r="C129" s="113">
        <v>0</v>
      </c>
      <c r="D129" s="113">
        <v>0</v>
      </c>
      <c r="E129" s="112">
        <f t="shared" si="1"/>
        <v>433513.45999999996</v>
      </c>
      <c r="F129" s="173"/>
      <c r="G129" s="174"/>
      <c r="H129" s="175"/>
      <c r="I129" s="172"/>
      <c r="J129" s="163"/>
    </row>
    <row r="130" spans="1:10" s="117" customFormat="1" x14ac:dyDescent="0.25">
      <c r="A130" s="111"/>
      <c r="B130" s="102"/>
      <c r="C130" s="113">
        <v>0</v>
      </c>
      <c r="D130" s="113">
        <v>0</v>
      </c>
      <c r="E130" s="100">
        <f t="shared" si="1"/>
        <v>433513.45999999996</v>
      </c>
      <c r="F130" s="173"/>
      <c r="G130" s="174"/>
      <c r="H130" s="175"/>
      <c r="I130" s="172"/>
      <c r="J130" s="163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1"/>
        <v>433513.45999999996</v>
      </c>
      <c r="F131" s="173"/>
      <c r="G131" s="174"/>
      <c r="H131" s="175"/>
      <c r="I131" s="172"/>
      <c r="J131" s="163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00">
        <f t="shared" si="1"/>
        <v>433513.45999999996</v>
      </c>
      <c r="F132" s="173"/>
      <c r="G132" s="174"/>
      <c r="H132" s="175"/>
      <c r="I132" s="172"/>
      <c r="J132" s="163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1"/>
        <v>433513.45999999996</v>
      </c>
      <c r="F133" s="173"/>
      <c r="G133" s="174"/>
      <c r="H133" s="175"/>
      <c r="I133" s="172"/>
      <c r="J133" s="163"/>
    </row>
    <row r="134" spans="1:10" s="117" customFormat="1" x14ac:dyDescent="0.25">
      <c r="A134" s="111"/>
      <c r="B134" s="102"/>
      <c r="C134" s="113">
        <v>0</v>
      </c>
      <c r="D134" s="113">
        <v>0</v>
      </c>
      <c r="E134" s="100">
        <f t="shared" si="1"/>
        <v>433513.45999999996</v>
      </c>
      <c r="F134" s="173"/>
      <c r="G134" s="174"/>
      <c r="H134" s="175"/>
      <c r="I134" s="172"/>
      <c r="J134" s="163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ref="E135:E198" si="2">E134-C135+D135</f>
        <v>433513.45999999996</v>
      </c>
      <c r="F135" s="173"/>
      <c r="G135" s="174"/>
      <c r="H135" s="175"/>
      <c r="I135" s="172"/>
      <c r="J135" s="163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00">
        <f t="shared" si="2"/>
        <v>433513.45999999996</v>
      </c>
      <c r="F136" s="173"/>
      <c r="G136" s="174"/>
      <c r="H136" s="175"/>
      <c r="I136" s="172"/>
      <c r="J136" s="163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433513.45999999996</v>
      </c>
      <c r="F137" s="173"/>
      <c r="G137" s="174"/>
      <c r="H137" s="175"/>
      <c r="I137" s="172"/>
      <c r="J137" s="163"/>
    </row>
    <row r="138" spans="1:10" s="117" customFormat="1" x14ac:dyDescent="0.25">
      <c r="A138" s="111"/>
      <c r="B138" s="102"/>
      <c r="C138" s="113">
        <v>0</v>
      </c>
      <c r="D138" s="113">
        <v>0</v>
      </c>
      <c r="E138" s="100">
        <f t="shared" si="2"/>
        <v>433513.45999999996</v>
      </c>
      <c r="F138" s="173"/>
      <c r="G138" s="174"/>
      <c r="H138" s="175"/>
      <c r="I138" s="172"/>
      <c r="J138" s="163"/>
    </row>
    <row r="139" spans="1:10" s="117" customFormat="1" x14ac:dyDescent="0.25">
      <c r="A139" s="111"/>
      <c r="B139" s="102"/>
      <c r="C139" s="113">
        <v>0</v>
      </c>
      <c r="D139" s="113">
        <v>0</v>
      </c>
      <c r="E139" s="112">
        <f t="shared" si="2"/>
        <v>433513.45999999996</v>
      </c>
      <c r="F139" s="173"/>
      <c r="G139" s="174"/>
      <c r="H139" s="175"/>
      <c r="I139" s="175"/>
      <c r="J139" s="163"/>
    </row>
    <row r="140" spans="1:10" s="117" customFormat="1" x14ac:dyDescent="0.25">
      <c r="A140" s="111"/>
      <c r="B140" s="190"/>
      <c r="C140" s="113">
        <v>0</v>
      </c>
      <c r="D140" s="113">
        <v>0</v>
      </c>
      <c r="E140" s="100">
        <f t="shared" si="2"/>
        <v>433513.45999999996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433513.45999999996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00">
        <f t="shared" si="2"/>
        <v>433513.45999999996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433513.45999999996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00">
        <f t="shared" si="2"/>
        <v>433513.45999999996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433513.45999999996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00">
        <f t="shared" si="2"/>
        <v>433513.45999999996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433513.45999999996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433513.45999999996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433513.45999999996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433513.45999999996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433513.45999999996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433513.45999999996</v>
      </c>
      <c r="F152" s="173"/>
      <c r="G152" s="174"/>
      <c r="H152" s="175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433513.45999999996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si="2"/>
        <v>433513.45999999996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433513.45999999996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2"/>
        <v>433513.45999999996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433513.45999999996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2"/>
        <v>433513.45999999996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433513.45999999996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88"/>
      <c r="C160" s="113">
        <v>0</v>
      </c>
      <c r="D160" s="113">
        <v>0</v>
      </c>
      <c r="E160" s="100">
        <f t="shared" si="2"/>
        <v>433513.45999999996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433513.45999999996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si="2"/>
        <v>433513.45999999996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2"/>
        <v>433513.45999999996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2"/>
        <v>433513.45999999996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2"/>
        <v>433513.45999999996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2"/>
        <v>433513.45999999996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2"/>
        <v>433513.45999999996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2"/>
        <v>433513.45999999996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2"/>
        <v>433513.45999999996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2"/>
        <v>433513.45999999996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2"/>
        <v>433513.45999999996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2"/>
        <v>433513.45999999996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2"/>
        <v>433513.45999999996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2"/>
        <v>433513.45999999996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2"/>
        <v>433513.45999999996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2"/>
        <v>433513.45999999996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2"/>
        <v>433513.45999999996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2"/>
        <v>433513.45999999996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2"/>
        <v>433513.45999999996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00">
        <f t="shared" si="2"/>
        <v>433513.45999999996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2"/>
        <v>433513.45999999996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2"/>
        <v>433513.45999999996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2"/>
        <v>433513.45999999996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2"/>
        <v>433513.45999999996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2"/>
        <v>433513.45999999996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2"/>
        <v>433513.45999999996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2"/>
        <v>433513.45999999996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2"/>
        <v>433513.45999999996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2"/>
        <v>433513.45999999996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2"/>
        <v>433513.45999999996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2"/>
        <v>433513.45999999996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2"/>
        <v>433513.45999999996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2"/>
        <v>433513.45999999996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2"/>
        <v>433513.45999999996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2"/>
        <v>433513.45999999996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2"/>
        <v>433513.45999999996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2"/>
        <v>433513.45999999996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2"/>
        <v>433513.45999999996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ref="E199:E262" si="3">E198-C199+D199</f>
        <v>433513.45999999996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433513.45999999996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433513.45999999996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433513.45999999996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433513.45999999996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433513.45999999996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433513.45999999996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433513.45999999996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433513.45999999996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433513.45999999996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433513.45999999996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433513.45999999996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433513.45999999996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433513.45999999996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433513.45999999996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433513.45999999996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433513.45999999996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433513.45999999996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433513.45999999996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433513.45999999996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433513.45999999996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433513.45999999996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433513.45999999996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433513.45999999996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433513.45999999996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433513.45999999996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433513.45999999996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si="3"/>
        <v>433513.45999999996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3"/>
        <v>433513.45999999996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3"/>
        <v>433513.45999999996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3"/>
        <v>433513.45999999996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3"/>
        <v>433513.45999999996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3"/>
        <v>433513.45999999996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3"/>
        <v>433513.45999999996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3"/>
        <v>433513.45999999996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3"/>
        <v>433513.45999999996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3"/>
        <v>433513.45999999996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3"/>
        <v>433513.45999999996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3"/>
        <v>433513.45999999996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3"/>
        <v>433513.45999999996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3"/>
        <v>433513.45999999996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3"/>
        <v>433513.45999999996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3"/>
        <v>433513.45999999996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3"/>
        <v>433513.45999999996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3"/>
        <v>433513.45999999996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3"/>
        <v>433513.45999999996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3"/>
        <v>433513.45999999996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3"/>
        <v>433513.45999999996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3"/>
        <v>433513.45999999996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3"/>
        <v>433513.45999999996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3"/>
        <v>433513.45999999996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3"/>
        <v>433513.45999999996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3"/>
        <v>433513.45999999996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3"/>
        <v>433513.45999999996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3"/>
        <v>433513.45999999996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3"/>
        <v>433513.45999999996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3"/>
        <v>433513.45999999996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3"/>
        <v>433513.45999999996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3"/>
        <v>433513.45999999996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3"/>
        <v>433513.45999999996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3"/>
        <v>433513.45999999996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3"/>
        <v>433513.45999999996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3"/>
        <v>433513.45999999996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3"/>
        <v>433513.45999999996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ref="E263:E326" si="4">E262-C263+D263</f>
        <v>433513.45999999996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433513.45999999996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433513.45999999996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433513.45999999996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433513.45999999996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433513.45999999996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433513.45999999996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433513.45999999996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433513.45999999996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433513.45999999996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433513.45999999996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433513.45999999996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433513.45999999996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433513.45999999996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433513.45999999996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433513.45999999996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433513.45999999996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433513.45999999996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433513.45999999996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433513.45999999996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433513.45999999996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433513.45999999996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433513.45999999996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433513.45999999996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433513.45999999996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433513.45999999996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433513.45999999996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si="4"/>
        <v>433513.45999999996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4"/>
        <v>433513.45999999996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4"/>
        <v>433513.45999999996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4"/>
        <v>433513.45999999996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4"/>
        <v>433513.45999999996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4"/>
        <v>433513.45999999996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4"/>
        <v>433513.45999999996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4"/>
        <v>433513.45999999996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4"/>
        <v>433513.45999999996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4"/>
        <v>433513.45999999996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4"/>
        <v>433513.45999999996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4"/>
        <v>433513.45999999996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4"/>
        <v>433513.45999999996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4"/>
        <v>433513.45999999996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4"/>
        <v>433513.45999999996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4"/>
        <v>433513.45999999996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4"/>
        <v>433513.45999999996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4"/>
        <v>433513.45999999996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4"/>
        <v>433513.45999999996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4"/>
        <v>433513.45999999996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4"/>
        <v>433513.45999999996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4"/>
        <v>433513.45999999996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4"/>
        <v>433513.45999999996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4"/>
        <v>433513.45999999996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4"/>
        <v>433513.45999999996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4"/>
        <v>433513.45999999996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4"/>
        <v>433513.45999999996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4"/>
        <v>433513.45999999996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4"/>
        <v>433513.45999999996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4"/>
        <v>433513.45999999996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4"/>
        <v>433513.45999999996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4"/>
        <v>433513.45999999996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4"/>
        <v>433513.45999999996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4"/>
        <v>433513.45999999996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4"/>
        <v>433513.45999999996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4"/>
        <v>433513.45999999996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4"/>
        <v>433513.45999999996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ref="E327:E390" si="5">E326-C327+D327</f>
        <v>433513.45999999996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5"/>
        <v>433513.45999999996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5"/>
        <v>433513.45999999996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5"/>
        <v>433513.45999999996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5"/>
        <v>433513.45999999996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433513.45999999996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433513.45999999996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433513.45999999996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433513.45999999996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433513.45999999996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433513.45999999996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433513.45999999996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433513.45999999996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433513.45999999996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433513.45999999996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5"/>
        <v>433513.45999999996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433513.45999999996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433513.45999999996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433513.45999999996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433513.45999999996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5"/>
        <v>433513.45999999996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5"/>
        <v>433513.45999999996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5"/>
        <v>433513.45999999996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5"/>
        <v>433513.45999999996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5"/>
        <v>433513.45999999996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5"/>
        <v>433513.45999999996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5"/>
        <v>433513.45999999996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si="5"/>
        <v>433513.45999999996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5"/>
        <v>433513.45999999996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5"/>
        <v>433513.45999999996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5"/>
        <v>433513.45999999996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5"/>
        <v>433513.45999999996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5"/>
        <v>433513.45999999996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5"/>
        <v>433513.45999999996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5"/>
        <v>433513.45999999996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5"/>
        <v>433513.45999999996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5"/>
        <v>433513.45999999996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5"/>
        <v>433513.45999999996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5"/>
        <v>433513.45999999996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5"/>
        <v>433513.45999999996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5"/>
        <v>433513.45999999996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5"/>
        <v>433513.45999999996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5"/>
        <v>433513.45999999996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5"/>
        <v>433513.45999999996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5"/>
        <v>433513.45999999996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5"/>
        <v>433513.45999999996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5"/>
        <v>433513.45999999996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5"/>
        <v>433513.45999999996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5"/>
        <v>433513.45999999996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5"/>
        <v>433513.45999999996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5"/>
        <v>433513.45999999996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5"/>
        <v>433513.45999999996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5"/>
        <v>433513.45999999996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5"/>
        <v>433513.45999999996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5"/>
        <v>433513.45999999996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5"/>
        <v>433513.45999999996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5"/>
        <v>433513.45999999996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5"/>
        <v>433513.45999999996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5"/>
        <v>433513.45999999996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5"/>
        <v>433513.45999999996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5"/>
        <v>433513.45999999996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5"/>
        <v>433513.45999999996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5"/>
        <v>433513.45999999996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5"/>
        <v>433513.45999999996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ref="E391:E454" si="6">E390-C391+D391</f>
        <v>433513.45999999996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433513.45999999996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433513.45999999996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433513.45999999996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433513.45999999996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433513.45999999996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433513.45999999996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6"/>
        <v>433513.45999999996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6"/>
        <v>433513.45999999996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6"/>
        <v>433513.45999999996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6"/>
        <v>433513.45999999996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6"/>
        <v>433513.45999999996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6"/>
        <v>433513.45999999996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6"/>
        <v>433513.45999999996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6"/>
        <v>433513.45999999996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6"/>
        <v>433513.45999999996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6"/>
        <v>433513.45999999996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6"/>
        <v>433513.45999999996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6"/>
        <v>433513.45999999996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6"/>
        <v>433513.45999999996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6"/>
        <v>433513.45999999996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6"/>
        <v>433513.45999999996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6"/>
        <v>433513.45999999996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6"/>
        <v>433513.45999999996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6"/>
        <v>433513.45999999996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6"/>
        <v>433513.45999999996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6"/>
        <v>433513.45999999996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si="6"/>
        <v>433513.45999999996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6"/>
        <v>433513.45999999996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6"/>
        <v>433513.45999999996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6"/>
        <v>433513.45999999996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6"/>
        <v>433513.45999999996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6"/>
        <v>433513.45999999996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6"/>
        <v>433513.45999999996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6"/>
        <v>433513.45999999996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6"/>
        <v>433513.45999999996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6"/>
        <v>433513.45999999996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6"/>
        <v>433513.45999999996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6"/>
        <v>433513.45999999996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6"/>
        <v>433513.45999999996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6"/>
        <v>433513.45999999996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6"/>
        <v>433513.45999999996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6"/>
        <v>433513.45999999996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6"/>
        <v>433513.45999999996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6"/>
        <v>433513.45999999996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6"/>
        <v>433513.45999999996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6"/>
        <v>433513.45999999996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6"/>
        <v>433513.45999999996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6"/>
        <v>433513.45999999996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6"/>
        <v>433513.45999999996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6"/>
        <v>433513.45999999996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6"/>
        <v>433513.45999999996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6"/>
        <v>433513.45999999996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6"/>
        <v>433513.45999999996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6"/>
        <v>433513.45999999996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si="6"/>
        <v>433513.45999999996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6"/>
        <v>433513.45999999996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6"/>
        <v>433513.45999999996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6"/>
        <v>433513.45999999996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6"/>
        <v>433513.45999999996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6"/>
        <v>433513.45999999996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6"/>
        <v>433513.45999999996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6"/>
        <v>433513.45999999996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6"/>
        <v>433513.45999999996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ref="E455:E518" si="7">E454-C455+D455</f>
        <v>433513.45999999996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7"/>
        <v>433513.45999999996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7"/>
        <v>433513.45999999996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7"/>
        <v>433513.45999999996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7"/>
        <v>433513.45999999996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7"/>
        <v>433513.45999999996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7"/>
        <v>433513.45999999996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7"/>
        <v>433513.45999999996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7"/>
        <v>433513.45999999996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7"/>
        <v>433513.45999999996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7"/>
        <v>433513.45999999996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7"/>
        <v>433513.45999999996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7"/>
        <v>433513.45999999996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7"/>
        <v>433513.45999999996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7"/>
        <v>433513.45999999996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7"/>
        <v>433513.45999999996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7"/>
        <v>433513.45999999996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7"/>
        <v>433513.45999999996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7"/>
        <v>433513.45999999996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7"/>
        <v>433513.45999999996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7"/>
        <v>433513.45999999996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7"/>
        <v>433513.45999999996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7"/>
        <v>433513.45999999996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7"/>
        <v>433513.45999999996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7"/>
        <v>433513.45999999996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7"/>
        <v>433513.45999999996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7"/>
        <v>433513.45999999996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7"/>
        <v>433513.45999999996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7"/>
        <v>433513.45999999996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7"/>
        <v>433513.45999999996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7"/>
        <v>433513.45999999996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7"/>
        <v>433513.45999999996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7"/>
        <v>433513.45999999996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7"/>
        <v>433513.45999999996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7"/>
        <v>433513.45999999996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7"/>
        <v>433513.45999999996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7"/>
        <v>433513.45999999996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7"/>
        <v>433513.45999999996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7"/>
        <v>433513.45999999996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7"/>
        <v>433513.45999999996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7"/>
        <v>433513.45999999996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7"/>
        <v>433513.45999999996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7"/>
        <v>433513.45999999996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7"/>
        <v>433513.45999999996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7"/>
        <v>433513.45999999996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7"/>
        <v>433513.45999999996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7"/>
        <v>433513.45999999996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7"/>
        <v>433513.45999999996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7"/>
        <v>433513.45999999996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7"/>
        <v>433513.45999999996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7"/>
        <v>433513.45999999996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7"/>
        <v>433513.45999999996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7"/>
        <v>433513.45999999996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7"/>
        <v>433513.45999999996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7"/>
        <v>433513.45999999996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7"/>
        <v>433513.45999999996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7"/>
        <v>433513.45999999996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7"/>
        <v>433513.45999999996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7"/>
        <v>433513.45999999996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7"/>
        <v>433513.45999999996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7"/>
        <v>433513.45999999996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7"/>
        <v>433513.45999999996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7"/>
        <v>433513.45999999996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7"/>
        <v>433513.45999999996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ref="E519:E533" si="8">E518-C519+D519</f>
        <v>433513.45999999996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8"/>
        <v>433513.45999999996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8"/>
        <v>433513.45999999996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8"/>
        <v>433513.45999999996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8"/>
        <v>433513.45999999996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8"/>
        <v>433513.45999999996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8"/>
        <v>433513.45999999996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8"/>
        <v>433513.45999999996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8"/>
        <v>433513.45999999996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8"/>
        <v>433513.45999999996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8"/>
        <v>433513.45999999996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8"/>
        <v>433513.45999999996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8"/>
        <v>433513.45999999996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8"/>
        <v>433513.45999999996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8"/>
        <v>433513.45999999996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J4:J57"/>
  <mergeCells count="3">
    <mergeCell ref="A1:I1"/>
    <mergeCell ref="A2:I2"/>
    <mergeCell ref="A3:I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45" t="s">
        <v>24</v>
      </c>
      <c r="H1" s="245"/>
      <c r="I1" s="245"/>
      <c r="J1" s="246" t="s">
        <v>23</v>
      </c>
      <c r="K1" s="246"/>
      <c r="L1" s="246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44774</v>
      </c>
      <c r="B5" s="26"/>
      <c r="C5" s="27" t="str">
        <f>SANTANDER!B5</f>
        <v>AB TRANS SPEI</v>
      </c>
      <c r="D5" s="28"/>
      <c r="E5" s="28">
        <f>SANTANDER!L5</f>
        <v>0</v>
      </c>
      <c r="F5" s="28">
        <f>SANTANDER!K5</f>
        <v>0</v>
      </c>
      <c r="G5" s="29">
        <f t="shared" ref="G5:G34" si="2">I5/1.16</f>
        <v>25862.068965517243</v>
      </c>
      <c r="H5" s="30">
        <f t="shared" ref="H5:H34" si="3">G5*0.16</f>
        <v>4137.9310344827591</v>
      </c>
      <c r="I5" s="29">
        <f>SANTANDER!D5</f>
        <v>30000</v>
      </c>
      <c r="J5" s="30">
        <f t="shared" si="0"/>
        <v>0</v>
      </c>
      <c r="K5" s="30">
        <f t="shared" si="1"/>
        <v>0</v>
      </c>
      <c r="L5" s="30">
        <f>SANTANDER!C5</f>
        <v>0</v>
      </c>
      <c r="M5" s="88">
        <f t="shared" ref="M5:M68" si="4">M4+I5+L5</f>
        <v>30000</v>
      </c>
      <c r="N5" s="29"/>
      <c r="O5" s="31"/>
    </row>
    <row r="6" spans="1:15" x14ac:dyDescent="0.2">
      <c r="A6" s="25">
        <f>SANTANDER!A6</f>
        <v>44774</v>
      </c>
      <c r="B6" s="26"/>
      <c r="C6" s="27" t="str">
        <f>SANTANDER!B6</f>
        <v>AB TRANS SPEI</v>
      </c>
      <c r="D6" s="28"/>
      <c r="E6" s="28" t="str">
        <f>SANTANDER!L6</f>
        <v>F4383</v>
      </c>
      <c r="F6" s="28">
        <f>SANTANDER!K6</f>
        <v>1981</v>
      </c>
      <c r="G6" s="29">
        <f t="shared" si="2"/>
        <v>16800</v>
      </c>
      <c r="H6" s="30">
        <f t="shared" si="3"/>
        <v>2688</v>
      </c>
      <c r="I6" s="29">
        <f>SANTANDER!D6</f>
        <v>19488</v>
      </c>
      <c r="J6" s="30">
        <f t="shared" si="0"/>
        <v>0</v>
      </c>
      <c r="K6" s="30">
        <f t="shared" si="1"/>
        <v>0</v>
      </c>
      <c r="L6" s="30">
        <f>SANTANDER!C6</f>
        <v>0</v>
      </c>
      <c r="M6" s="88">
        <f t="shared" si="4"/>
        <v>49488</v>
      </c>
      <c r="N6" s="29"/>
      <c r="O6" s="31"/>
    </row>
    <row r="7" spans="1:15" x14ac:dyDescent="0.2">
      <c r="A7" s="25">
        <f>SANTANDER!A8</f>
        <v>0</v>
      </c>
      <c r="B7" s="26"/>
      <c r="C7" s="27" t="str">
        <f>SANTANDER!B7</f>
        <v>DEP EFECT ATM</v>
      </c>
      <c r="D7" s="28"/>
      <c r="E7" s="28" t="str">
        <f>SANTANDER!L7</f>
        <v>F4395</v>
      </c>
      <c r="F7" s="28" t="str">
        <f>SANTANDER!K7</f>
        <v>PUE</v>
      </c>
      <c r="G7" s="29">
        <f t="shared" si="2"/>
        <v>12500</v>
      </c>
      <c r="H7" s="30">
        <f t="shared" si="3"/>
        <v>2000</v>
      </c>
      <c r="I7" s="29">
        <f>SANTANDER!D7</f>
        <v>14500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63988</v>
      </c>
      <c r="N7" s="29"/>
      <c r="O7" s="31"/>
    </row>
    <row r="8" spans="1:15" x14ac:dyDescent="0.2">
      <c r="A8" s="25">
        <f>SANTANDER!A9</f>
        <v>44777</v>
      </c>
      <c r="B8" s="26"/>
      <c r="C8" s="27">
        <f>SANTANDER!B8</f>
        <v>0</v>
      </c>
      <c r="D8" s="28"/>
      <c r="E8" s="28">
        <f>SANTANDER!L8</f>
        <v>0</v>
      </c>
      <c r="F8" s="28">
        <f>SANTANDER!K8</f>
        <v>0</v>
      </c>
      <c r="G8" s="29">
        <f t="shared" si="2"/>
        <v>0</v>
      </c>
      <c r="H8" s="30">
        <f t="shared" si="3"/>
        <v>0</v>
      </c>
      <c r="I8" s="29">
        <f>SANTANDER!D8</f>
        <v>0</v>
      </c>
      <c r="J8" s="30">
        <f t="shared" si="0"/>
        <v>27370.862068965518</v>
      </c>
      <c r="K8" s="30">
        <f t="shared" si="1"/>
        <v>4379.3379310344826</v>
      </c>
      <c r="L8" s="30">
        <f>SANTANDER!C8</f>
        <v>31750.2</v>
      </c>
      <c r="M8" s="88">
        <f t="shared" si="4"/>
        <v>95738.2</v>
      </c>
      <c r="N8" s="29"/>
      <c r="O8" s="31"/>
    </row>
    <row r="9" spans="1:15" x14ac:dyDescent="0.2">
      <c r="A9" s="25">
        <f>SANTANDER!A10</f>
        <v>44778</v>
      </c>
      <c r="B9" s="26"/>
      <c r="C9" s="27" t="str">
        <f>SANTANDER!B9</f>
        <v>DEP S B COBRO</v>
      </c>
      <c r="D9" s="28"/>
      <c r="E9" s="28" t="str">
        <f>SANTANDER!L9</f>
        <v>F4169</v>
      </c>
      <c r="F9" s="28">
        <f>SANTANDER!K9</f>
        <v>1985</v>
      </c>
      <c r="G9" s="29">
        <f t="shared" si="2"/>
        <v>268000</v>
      </c>
      <c r="H9" s="30">
        <f t="shared" si="3"/>
        <v>42880</v>
      </c>
      <c r="I9" s="29">
        <f>SANTANDER!D9</f>
        <v>310880</v>
      </c>
      <c r="J9" s="30">
        <f t="shared" si="0"/>
        <v>0</v>
      </c>
      <c r="K9" s="30">
        <f t="shared" si="1"/>
        <v>0</v>
      </c>
      <c r="L9" s="30">
        <f>SANTANDER!C9</f>
        <v>0</v>
      </c>
      <c r="M9" s="88">
        <f t="shared" si="4"/>
        <v>406618.2</v>
      </c>
      <c r="N9" s="29"/>
      <c r="O9" s="31"/>
    </row>
    <row r="10" spans="1:15" s="162" customFormat="1" x14ac:dyDescent="0.2">
      <c r="A10" s="155">
        <f>SANTANDER!A11</f>
        <v>44778</v>
      </c>
      <c r="B10" s="156"/>
      <c r="C10" s="27" t="str">
        <f>SANTANDER!B10</f>
        <v>PAGO TRAN SPEI</v>
      </c>
      <c r="D10" s="157"/>
      <c r="E10" s="28">
        <f>SANTANDER!L10</f>
        <v>0</v>
      </c>
      <c r="F10" s="28">
        <f>SANTANDER!K10</f>
        <v>0</v>
      </c>
      <c r="G10" s="158">
        <f t="shared" si="2"/>
        <v>0</v>
      </c>
      <c r="H10" s="159">
        <f t="shared" si="3"/>
        <v>0</v>
      </c>
      <c r="I10" s="29">
        <f>SANTANDER!D10</f>
        <v>0</v>
      </c>
      <c r="J10" s="159">
        <f t="shared" ref="J10:J34" si="5">L10/1.16</f>
        <v>103448.27586206897</v>
      </c>
      <c r="K10" s="159">
        <f t="shared" ref="K10:K34" si="6">J10*0.16</f>
        <v>16551.724137931036</v>
      </c>
      <c r="L10" s="30">
        <f>SANTANDER!C10</f>
        <v>120000</v>
      </c>
      <c r="M10" s="160">
        <f t="shared" si="4"/>
        <v>526618.19999999995</v>
      </c>
      <c r="N10" s="158"/>
      <c r="O10" s="161"/>
    </row>
    <row r="11" spans="1:15" s="162" customFormat="1" x14ac:dyDescent="0.2">
      <c r="A11" s="155">
        <f>SANTANDER!A12</f>
        <v>44781</v>
      </c>
      <c r="B11" s="156"/>
      <c r="C11" s="27" t="str">
        <f>SANTANDER!B11</f>
        <v>AB TRANSF SPEI</v>
      </c>
      <c r="D11" s="157"/>
      <c r="E11" s="28" t="str">
        <f>SANTANDER!L11</f>
        <v>F4223-F4268</v>
      </c>
      <c r="F11" s="28">
        <f>SANTANDER!K11</f>
        <v>1994</v>
      </c>
      <c r="G11" s="158">
        <f t="shared" si="2"/>
        <v>22500</v>
      </c>
      <c r="H11" s="159">
        <f t="shared" si="3"/>
        <v>3600</v>
      </c>
      <c r="I11" s="29">
        <f>SANTANDER!D11</f>
        <v>26100</v>
      </c>
      <c r="J11" s="159">
        <f t="shared" si="5"/>
        <v>0</v>
      </c>
      <c r="K11" s="159">
        <f t="shared" si="6"/>
        <v>0</v>
      </c>
      <c r="L11" s="30">
        <f>SANTANDER!C11</f>
        <v>0</v>
      </c>
      <c r="M11" s="160">
        <f t="shared" si="4"/>
        <v>552718.19999999995</v>
      </c>
      <c r="N11" s="158"/>
      <c r="O11" s="161"/>
    </row>
    <row r="12" spans="1:15" s="162" customFormat="1" x14ac:dyDescent="0.2">
      <c r="A12" s="155">
        <f>SANTANDER!A13</f>
        <v>44784</v>
      </c>
      <c r="B12" s="156"/>
      <c r="C12" s="27" t="str">
        <f>SANTANDER!B12</f>
        <v>DEP CHEQ N CGO</v>
      </c>
      <c r="D12" s="157"/>
      <c r="E12" s="28" t="str">
        <f>SANTANDER!L12</f>
        <v>F4057</v>
      </c>
      <c r="F12" s="28">
        <f>SANTANDER!K12</f>
        <v>1995</v>
      </c>
      <c r="G12" s="158">
        <f t="shared" si="2"/>
        <v>7500.0000000000009</v>
      </c>
      <c r="H12" s="159">
        <f t="shared" si="3"/>
        <v>1200.0000000000002</v>
      </c>
      <c r="I12" s="29">
        <f>SANTANDER!D12</f>
        <v>8700</v>
      </c>
      <c r="J12" s="159">
        <f t="shared" si="5"/>
        <v>0</v>
      </c>
      <c r="K12" s="159">
        <f t="shared" si="6"/>
        <v>0</v>
      </c>
      <c r="L12" s="30">
        <f>SANTANDER!C12</f>
        <v>0</v>
      </c>
      <c r="M12" s="160">
        <f t="shared" si="4"/>
        <v>561418.19999999995</v>
      </c>
      <c r="N12" s="158"/>
      <c r="O12" s="161"/>
    </row>
    <row r="13" spans="1:15" s="162" customFormat="1" x14ac:dyDescent="0.2">
      <c r="A13" s="155">
        <f>SANTANDER!A16</f>
        <v>0</v>
      </c>
      <c r="B13" s="156"/>
      <c r="C13" s="27" t="str">
        <f>SANTANDER!B13</f>
        <v>PAGO TRAN SPEI</v>
      </c>
      <c r="D13" s="157"/>
      <c r="E13" s="28">
        <f>SANTANDER!L13</f>
        <v>0</v>
      </c>
      <c r="F13" s="28">
        <f>SANTANDER!K13</f>
        <v>0</v>
      </c>
      <c r="G13" s="158">
        <f t="shared" si="2"/>
        <v>0</v>
      </c>
      <c r="H13" s="159">
        <f t="shared" si="3"/>
        <v>0</v>
      </c>
      <c r="I13" s="29">
        <f>SANTANDER!D13</f>
        <v>0</v>
      </c>
      <c r="J13" s="159">
        <f t="shared" si="5"/>
        <v>84482.758620689667</v>
      </c>
      <c r="K13" s="159">
        <f t="shared" si="6"/>
        <v>13517.241379310348</v>
      </c>
      <c r="L13" s="30">
        <f>SANTANDER!C13</f>
        <v>98000</v>
      </c>
      <c r="M13" s="160">
        <f t="shared" si="4"/>
        <v>659418.19999999995</v>
      </c>
      <c r="N13" s="158"/>
      <c r="O13" s="161"/>
    </row>
    <row r="14" spans="1:15" s="162" customFormat="1" x14ac:dyDescent="0.2">
      <c r="A14" s="155">
        <f>SANTANDER!A17</f>
        <v>44788</v>
      </c>
      <c r="B14" s="156"/>
      <c r="C14" s="27" t="str">
        <f>SANTANDER!B16</f>
        <v>pte por identificar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50000</v>
      </c>
      <c r="K14" s="159">
        <f t="shared" si="6"/>
        <v>8000</v>
      </c>
      <c r="L14" s="30">
        <f>SANTANDER!C16</f>
        <v>58000</v>
      </c>
      <c r="M14" s="160">
        <f t="shared" si="4"/>
        <v>717418.2</v>
      </c>
      <c r="N14" s="158"/>
      <c r="O14" s="161"/>
    </row>
    <row r="15" spans="1:15" s="162" customFormat="1" x14ac:dyDescent="0.2">
      <c r="A15" s="155">
        <f>SANTANDER!A18</f>
        <v>44788</v>
      </c>
      <c r="B15" s="156"/>
      <c r="C15" s="27" t="str">
        <f>SANTANDER!B17</f>
        <v>APORT LC INNET</v>
      </c>
      <c r="D15" s="157"/>
      <c r="E15" s="28">
        <f>SANTANDER!L17</f>
        <v>0</v>
      </c>
      <c r="F15" s="28">
        <f>SANTANDER!K17</f>
        <v>0</v>
      </c>
      <c r="G15" s="158">
        <f t="shared" si="2"/>
        <v>0</v>
      </c>
      <c r="H15" s="159">
        <f t="shared" si="3"/>
        <v>0</v>
      </c>
      <c r="I15" s="29">
        <f>SANTANDER!D17</f>
        <v>0</v>
      </c>
      <c r="J15" s="159">
        <f t="shared" si="5"/>
        <v>46911.5</v>
      </c>
      <c r="K15" s="159">
        <f t="shared" si="6"/>
        <v>7505.84</v>
      </c>
      <c r="L15" s="30">
        <f>SANTANDER!C17</f>
        <v>54417.34</v>
      </c>
      <c r="M15" s="160">
        <f t="shared" si="4"/>
        <v>771835.53999999992</v>
      </c>
      <c r="N15" s="158"/>
      <c r="O15" s="161"/>
    </row>
    <row r="16" spans="1:15" s="162" customFormat="1" x14ac:dyDescent="0.2">
      <c r="A16" s="155">
        <f>SANTANDER!A19</f>
        <v>44788</v>
      </c>
      <c r="B16" s="156"/>
      <c r="C16" s="27" t="str">
        <f>SANTANDER!B18</f>
        <v>CGO PAG NOM AP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12171.206896551725</v>
      </c>
      <c r="K16" s="159">
        <f t="shared" si="6"/>
        <v>1947.393103448276</v>
      </c>
      <c r="L16" s="30">
        <f>SANTANDER!C18</f>
        <v>14118.6</v>
      </c>
      <c r="M16" s="160">
        <f t="shared" si="4"/>
        <v>785954.1399999999</v>
      </c>
      <c r="N16" s="158"/>
      <c r="O16" s="161"/>
    </row>
    <row r="17" spans="1:15" s="162" customFormat="1" x14ac:dyDescent="0.2">
      <c r="A17" s="155">
        <f>SANTANDER!A20</f>
        <v>44788</v>
      </c>
      <c r="B17" s="156"/>
      <c r="C17" s="27" t="str">
        <f>SANTANDER!B19</f>
        <v>PAGO TRAN SPEI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1583.6206896551726</v>
      </c>
      <c r="K17" s="159">
        <f t="shared" si="6"/>
        <v>253.37931034482762</v>
      </c>
      <c r="L17" s="30">
        <f>SANTANDER!C19</f>
        <v>1837</v>
      </c>
      <c r="M17" s="160">
        <f t="shared" si="4"/>
        <v>787791.1399999999</v>
      </c>
      <c r="N17" s="158"/>
      <c r="O17" s="161"/>
    </row>
    <row r="18" spans="1:15" s="162" customFormat="1" x14ac:dyDescent="0.2">
      <c r="A18" s="155">
        <f>SANTANDER!A21</f>
        <v>44788</v>
      </c>
      <c r="B18" s="156"/>
      <c r="C18" s="27" t="str">
        <f>SANTANDER!B20</f>
        <v>PAGO TRAN SPEI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2209.655172413793</v>
      </c>
      <c r="K18" s="159">
        <f t="shared" si="6"/>
        <v>353.54482758620691</v>
      </c>
      <c r="L18" s="30">
        <f>SANTANDER!C20</f>
        <v>2563.1999999999998</v>
      </c>
      <c r="M18" s="160">
        <f t="shared" si="4"/>
        <v>790354.33999999985</v>
      </c>
      <c r="N18" s="158"/>
      <c r="O18" s="161"/>
    </row>
    <row r="19" spans="1:15" s="162" customFormat="1" x14ac:dyDescent="0.2">
      <c r="A19" s="155">
        <f>SANTANDER!A22</f>
        <v>44788</v>
      </c>
      <c r="B19" s="156"/>
      <c r="C19" s="27" t="str">
        <f>SANTANDER!B21</f>
        <v>CGO TRANS ELEC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1831.0344827586209</v>
      </c>
      <c r="K19" s="159">
        <f t="shared" si="6"/>
        <v>292.96551724137936</v>
      </c>
      <c r="L19" s="30">
        <f>SANTANDER!C21</f>
        <v>2124</v>
      </c>
      <c r="M19" s="160">
        <f t="shared" si="4"/>
        <v>792478.33999999985</v>
      </c>
      <c r="N19" s="158"/>
      <c r="O19" s="161"/>
    </row>
    <row r="20" spans="1:15" s="162" customFormat="1" x14ac:dyDescent="0.2">
      <c r="A20" s="155">
        <f>SANTANDER!A23</f>
        <v>44788</v>
      </c>
      <c r="B20" s="156"/>
      <c r="C20" s="27" t="str">
        <f>SANTANDER!B22</f>
        <v>CGO TRANS ELEC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1313.6465517241379</v>
      </c>
      <c r="K20" s="159">
        <f t="shared" si="6"/>
        <v>210.18344827586208</v>
      </c>
      <c r="L20" s="30">
        <f>SANTANDER!C22</f>
        <v>1523.83</v>
      </c>
      <c r="M20" s="160">
        <f t="shared" si="4"/>
        <v>794002.16999999981</v>
      </c>
      <c r="N20" s="158"/>
      <c r="O20" s="161"/>
    </row>
    <row r="21" spans="1:15" s="162" customFormat="1" x14ac:dyDescent="0.2">
      <c r="A21" s="155">
        <f>SANTANDER!A24</f>
        <v>44788</v>
      </c>
      <c r="B21" s="156"/>
      <c r="C21" s="27" t="str">
        <f>SANTANDER!B23</f>
        <v>CGO TRANS ELEC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376.62931034482762</v>
      </c>
      <c r="K21" s="159">
        <f t="shared" si="6"/>
        <v>60.26068965517242</v>
      </c>
      <c r="L21" s="30">
        <f>SANTANDER!C23</f>
        <v>436.89</v>
      </c>
      <c r="M21" s="160">
        <f t="shared" si="4"/>
        <v>794439.05999999982</v>
      </c>
      <c r="N21" s="158"/>
      <c r="O21" s="161"/>
    </row>
    <row r="22" spans="1:15" s="162" customFormat="1" x14ac:dyDescent="0.2">
      <c r="A22" s="155">
        <f>SANTANDER!A25</f>
        <v>44791</v>
      </c>
      <c r="B22" s="156"/>
      <c r="C22" s="27" t="str">
        <f>SANTANDER!B24</f>
        <v>PAG DOM COMEPA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958</v>
      </c>
      <c r="K22" s="159">
        <f t="shared" si="6"/>
        <v>153.28</v>
      </c>
      <c r="L22" s="30">
        <f>SANTANDER!C24</f>
        <v>1111.28</v>
      </c>
      <c r="M22" s="160">
        <f t="shared" si="4"/>
        <v>795550.33999999985</v>
      </c>
      <c r="N22" s="158"/>
      <c r="O22" s="161"/>
    </row>
    <row r="23" spans="1:15" s="162" customFormat="1" x14ac:dyDescent="0.2">
      <c r="A23" s="155">
        <f>SANTANDER!A26</f>
        <v>44792</v>
      </c>
      <c r="B23" s="156"/>
      <c r="C23" s="27" t="str">
        <f>SANTANDER!B25</f>
        <v xml:space="preserve">PAGO TRAN SPEI 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21551.724137931036</v>
      </c>
      <c r="K23" s="159">
        <f t="shared" si="6"/>
        <v>3448.275862068966</v>
      </c>
      <c r="L23" s="30">
        <f>SANTANDER!C25</f>
        <v>25000</v>
      </c>
      <c r="M23" s="160">
        <f t="shared" si="4"/>
        <v>820550.33999999985</v>
      </c>
      <c r="N23" s="158"/>
      <c r="O23" s="161"/>
    </row>
    <row r="24" spans="1:15" s="162" customFormat="1" x14ac:dyDescent="0.2">
      <c r="A24" s="155">
        <f>SANTANDER!A27</f>
        <v>44798</v>
      </c>
      <c r="B24" s="156"/>
      <c r="C24" s="27" t="str">
        <f>SANTANDER!B26</f>
        <v xml:space="preserve">AB TRANSF SPEI </v>
      </c>
      <c r="D24" s="157"/>
      <c r="E24" s="28" t="str">
        <f>SANTANDER!L26</f>
        <v>F4505</v>
      </c>
      <c r="F24" s="28">
        <f>SANTANDER!K26</f>
        <v>2033</v>
      </c>
      <c r="G24" s="158">
        <f t="shared" si="2"/>
        <v>16800</v>
      </c>
      <c r="H24" s="159">
        <f t="shared" si="3"/>
        <v>2688</v>
      </c>
      <c r="I24" s="29">
        <f>SANTANDER!D26</f>
        <v>19488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840038.33999999985</v>
      </c>
      <c r="N24" s="158"/>
      <c r="O24" s="161"/>
    </row>
    <row r="25" spans="1:15" s="162" customFormat="1" x14ac:dyDescent="0.2">
      <c r="A25" s="155">
        <f>SANTANDER!A28</f>
        <v>44803</v>
      </c>
      <c r="B25" s="156"/>
      <c r="C25" s="27" t="str">
        <f>SANTANDER!B27</f>
        <v>CONSUMO LOC AJ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1723.2844827586207</v>
      </c>
      <c r="K25" s="159">
        <f t="shared" si="6"/>
        <v>275.72551724137929</v>
      </c>
      <c r="L25" s="30">
        <f>SANTANDER!C27</f>
        <v>1999.01</v>
      </c>
      <c r="M25" s="160">
        <f t="shared" si="4"/>
        <v>842037.34999999986</v>
      </c>
      <c r="N25" s="158"/>
      <c r="O25" s="161"/>
    </row>
    <row r="26" spans="1:15" s="162" customFormat="1" x14ac:dyDescent="0.2">
      <c r="A26" s="155">
        <f>SANTANDER!A29</f>
        <v>44803</v>
      </c>
      <c r="B26" s="156"/>
      <c r="C26" s="27" t="str">
        <f>SANTANDER!B28</f>
        <v>AB TRANSF SPEI</v>
      </c>
      <c r="D26" s="157"/>
      <c r="E26" s="28">
        <f>SANTANDER!L28</f>
        <v>0</v>
      </c>
      <c r="F26" s="28">
        <f>SANTANDER!K28</f>
        <v>0</v>
      </c>
      <c r="G26" s="158">
        <f t="shared" si="2"/>
        <v>69827.586206896551</v>
      </c>
      <c r="H26" s="159">
        <f t="shared" si="3"/>
        <v>11172.413793103447</v>
      </c>
      <c r="I26" s="29">
        <f>SANTANDER!D28</f>
        <v>81000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923037.34999999986</v>
      </c>
      <c r="N26" s="158"/>
      <c r="O26" s="161"/>
    </row>
    <row r="27" spans="1:15" s="162" customFormat="1" x14ac:dyDescent="0.2">
      <c r="A27" s="155">
        <f>SANTANDER!A30</f>
        <v>44804</v>
      </c>
      <c r="B27" s="156"/>
      <c r="C27" s="27" t="str">
        <f>SANTANDER!B29</f>
        <v>CGO IMP FEDTRA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41353.448275862072</v>
      </c>
      <c r="K27" s="159">
        <f t="shared" si="6"/>
        <v>6616.5517241379321</v>
      </c>
      <c r="L27" s="30">
        <f>SANTANDER!C29</f>
        <v>47970</v>
      </c>
      <c r="M27" s="160">
        <f t="shared" si="4"/>
        <v>971007.34999999986</v>
      </c>
      <c r="N27" s="158"/>
      <c r="O27" s="161"/>
    </row>
    <row r="28" spans="1:15" s="162" customFormat="1" x14ac:dyDescent="0.2">
      <c r="A28" s="155">
        <f>SANTANDER!A31</f>
        <v>44804</v>
      </c>
      <c r="B28" s="156"/>
      <c r="C28" s="27" t="str">
        <f>SANTANDER!B30</f>
        <v>CGO PAG NOM AP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4301.0344827586205</v>
      </c>
      <c r="K28" s="159">
        <f t="shared" si="6"/>
        <v>688.16551724137923</v>
      </c>
      <c r="L28" s="30">
        <f>SANTANDER!C30</f>
        <v>4989.2</v>
      </c>
      <c r="M28" s="160">
        <f t="shared" si="4"/>
        <v>975996.54999999981</v>
      </c>
      <c r="N28" s="158"/>
      <c r="O28" s="161"/>
    </row>
    <row r="29" spans="1:15" s="162" customFormat="1" x14ac:dyDescent="0.2">
      <c r="A29" s="155">
        <f>SANTANDER!A32</f>
        <v>44804</v>
      </c>
      <c r="B29" s="156"/>
      <c r="C29" s="27" t="str">
        <f>SANTANDER!B31</f>
        <v>CGO TRANS ELEC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2122.5172413793102</v>
      </c>
      <c r="K29" s="159">
        <f t="shared" si="6"/>
        <v>339.60275862068966</v>
      </c>
      <c r="L29" s="30">
        <f>SANTANDER!C31</f>
        <v>2462.12</v>
      </c>
      <c r="M29" s="160">
        <f t="shared" si="4"/>
        <v>978458.66999999981</v>
      </c>
      <c r="N29" s="158"/>
      <c r="O29" s="161"/>
    </row>
    <row r="30" spans="1:15" s="162" customFormat="1" x14ac:dyDescent="0.2">
      <c r="A30" s="155">
        <f>SANTANDER!A33</f>
        <v>44804</v>
      </c>
      <c r="B30" s="156"/>
      <c r="C30" s="27" t="str">
        <f>SANTANDER!B32</f>
        <v>AB TRANSF SPEI</v>
      </c>
      <c r="D30" s="157"/>
      <c r="E30" s="28">
        <f>SANTANDER!L32</f>
        <v>0</v>
      </c>
      <c r="F30" s="28">
        <f>SANTANDER!K32</f>
        <v>0</v>
      </c>
      <c r="G30" s="158">
        <f t="shared" si="2"/>
        <v>25862.068965517243</v>
      </c>
      <c r="H30" s="159">
        <f t="shared" si="3"/>
        <v>4137.9310344827591</v>
      </c>
      <c r="I30" s="29">
        <f>SANTANDER!D32</f>
        <v>30000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1008458.6699999998</v>
      </c>
      <c r="N30" s="158"/>
      <c r="O30" s="161"/>
    </row>
    <row r="31" spans="1:15" s="162" customFormat="1" x14ac:dyDescent="0.2">
      <c r="A31" s="155">
        <f>SANTANDER!A34</f>
        <v>44804</v>
      </c>
      <c r="B31" s="156"/>
      <c r="C31" s="27" t="str">
        <f>SANTANDER!B33</f>
        <v>PAGO TRAN SPEI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56034.482758620696</v>
      </c>
      <c r="K31" s="159">
        <f t="shared" si="6"/>
        <v>8965.5172413793116</v>
      </c>
      <c r="L31" s="30">
        <f>SANTANDER!C33</f>
        <v>65000</v>
      </c>
      <c r="M31" s="160">
        <f t="shared" si="4"/>
        <v>1073458.67</v>
      </c>
      <c r="N31" s="158"/>
      <c r="O31" s="161"/>
    </row>
    <row r="32" spans="1:15" s="162" customFormat="1" x14ac:dyDescent="0.2">
      <c r="A32" s="155">
        <f>SANTANDER!A35</f>
        <v>44804</v>
      </c>
      <c r="B32" s="156"/>
      <c r="C32" s="27" t="str">
        <f>SANTANDER!B34</f>
        <v>COM OP AD PAQ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25.862068965517242</v>
      </c>
      <c r="K32" s="159">
        <f t="shared" si="6"/>
        <v>4.1379310344827589</v>
      </c>
      <c r="L32" s="30">
        <f>SANTANDER!C34</f>
        <v>30</v>
      </c>
      <c r="M32" s="160">
        <f t="shared" si="4"/>
        <v>1073488.67</v>
      </c>
      <c r="N32" s="158"/>
      <c r="O32" s="161"/>
    </row>
    <row r="33" spans="1:15" x14ac:dyDescent="0.2">
      <c r="A33" s="25">
        <f>SANTANDER!A36</f>
        <v>0</v>
      </c>
      <c r="B33" s="26"/>
      <c r="C33" s="27" t="str">
        <f>SANTANDER!B35</f>
        <v>IVA COMISION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4.1379310344827589</v>
      </c>
      <c r="K33" s="30">
        <f t="shared" si="6"/>
        <v>0.66206896551724148</v>
      </c>
      <c r="L33" s="30">
        <f>SANTANDER!C35</f>
        <v>4.8</v>
      </c>
      <c r="M33" s="160">
        <f t="shared" si="4"/>
        <v>1073493.47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1073493.47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1073493.47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1073493.47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1073493.47</v>
      </c>
      <c r="N37" s="29"/>
      <c r="O37" s="31"/>
    </row>
    <row r="38" spans="1:15" x14ac:dyDescent="0.2">
      <c r="A38" s="25">
        <f>SANTANDER!A41</f>
        <v>0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1073493.47</v>
      </c>
      <c r="N38" s="29"/>
      <c r="O38" s="31"/>
    </row>
    <row r="39" spans="1:15" x14ac:dyDescent="0.2">
      <c r="A39" s="25">
        <f>SANTANDER!A42</f>
        <v>0</v>
      </c>
      <c r="B39" s="26"/>
      <c r="C39" s="27">
        <f>SANTANDER!B41</f>
        <v>0</v>
      </c>
      <c r="D39" s="28"/>
      <c r="E39" s="28">
        <f>SANTANDER!L41</f>
        <v>0</v>
      </c>
      <c r="F39" s="28">
        <f>SANTANDER!K41</f>
        <v>0</v>
      </c>
      <c r="G39" s="29">
        <f t="shared" si="7"/>
        <v>0</v>
      </c>
      <c r="H39" s="30">
        <f t="shared" si="8"/>
        <v>0</v>
      </c>
      <c r="I39" s="29">
        <f>SANTANDER!D41</f>
        <v>0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1073493.47</v>
      </c>
      <c r="N39" s="29"/>
      <c r="O39" s="31"/>
    </row>
    <row r="40" spans="1:15" x14ac:dyDescent="0.2">
      <c r="A40" s="25">
        <f>SANTANDER!A43</f>
        <v>0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1073493.47</v>
      </c>
      <c r="N40" s="29"/>
      <c r="O40" s="31"/>
    </row>
    <row r="41" spans="1:15" x14ac:dyDescent="0.2">
      <c r="A41" s="25">
        <f>SANTANDER!A44</f>
        <v>0</v>
      </c>
      <c r="B41" s="26"/>
      <c r="C41" s="27">
        <f>SANTANDER!B43</f>
        <v>0</v>
      </c>
      <c r="D41" s="28"/>
      <c r="E41" s="28">
        <f>SANTANDER!L43</f>
        <v>0</v>
      </c>
      <c r="F41" s="28">
        <f>SANTANDER!K43</f>
        <v>0</v>
      </c>
      <c r="G41" s="29">
        <f t="shared" si="7"/>
        <v>0</v>
      </c>
      <c r="H41" s="30">
        <f t="shared" si="8"/>
        <v>0</v>
      </c>
      <c r="I41" s="29">
        <f>SANTANDER!D43</f>
        <v>0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1073493.47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1073493.47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1073493.47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1073493.47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1073493.47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1073493.47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1073493.47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1073493.47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1073493.47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1073493.47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1073493.47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1073493.47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1073493.47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1073493.47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1073493.47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1073493.47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1073493.47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1073493.47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1073493.47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1073493.47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1073493.47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1073493.47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1073493.47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1073493.47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1073493.47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1073493.47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1073493.47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1073493.47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1073493.47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1073493.47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1073493.47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1073493.47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1073493.47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1073493.47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1073493.47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1073493.47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1073493.47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1073493.47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1073493.47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1073493.47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1073493.47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1073493.47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1073493.47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1073493.47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1073493.47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1073493.47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1073493.47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1073493.47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1073493.47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1073493.47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1073493.47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1073493.47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1073493.47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1073493.47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1073493.47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1073493.47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1073493.47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1073493.47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1073493.47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1073493.47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1073493.47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1073493.47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1073493.47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1073493.47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1073493.47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1073493.47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1073493.47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1073493.47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1073493.47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1073493.47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1073493.47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1073493.47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1073493.47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1073493.47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1073493.47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1073493.47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1073493.47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1073493.47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1073493.47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1073493.47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1073493.47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1073493.47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1073493.47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1073493.47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1073493.47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1073493.47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1073493.47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1073493.47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1073493.47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1073493.47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1073493.47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1073493.47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1073493.47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1073493.47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1073493.47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1073493.47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1073493.47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1073493.47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1073493.47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1073493.47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1073493.47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1073493.47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1073493.47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1073493.47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1073493.47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1073493.47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1073493.47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1073493.47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1073493.47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1073493.47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1073493.47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1073493.47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1073493.47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1073493.47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1073493.47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1073493.47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1073493.47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1073493.47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1073493.47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1073493.47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1073493.47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1073493.47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1073493.47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1073493.47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1073493.47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1073493.47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1073493.47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1073493.47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1073493.47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1073493.47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1073493.47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1073493.47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1073493.47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1073493.47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1073493.47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1073493.47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1073493.47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1073493.47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1073493.47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1073493.47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1073493.47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1073493.47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1073493.47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1073493.47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1073493.47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1073493.47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1073493.47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1073493.47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1073493.47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1073493.47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1073493.47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1073493.47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1073493.47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1073493.47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1073493.47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1073493.47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1073493.47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1073493.47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1073493.47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1073493.47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1073493.47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1073493.47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1073493.47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1073493.47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1073493.47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1073493.47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1073493.47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1073493.47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1073493.47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1073493.47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13579.090000000015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13579.090000000015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13579.090000000015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13579.090000000015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13579.090000000015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13579.090000000015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13579.090000000015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13579.090000000015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13579.090000000015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13579.090000000015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13579.090000000015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13579.090000000015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13579.090000000015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13579.090000000015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13579.090000000015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13579.090000000015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13579.090000000015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13579.090000000015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13579.090000000015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13579.090000000015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13579.090000000015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13579.090000000015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13579.090000000015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13579.090000000015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13579.090000000015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13579.090000000015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13579.090000000015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13579.090000000015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1072495.8699999999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2022-09-30T15:22:11Z</dcterms:modified>
</cp:coreProperties>
</file>