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Desktop-4pd8e17\admon\DIRECCION\"/>
    </mc:Choice>
  </mc:AlternateContent>
  <bookViews>
    <workbookView xWindow="0" yWindow="0" windowWidth="25200" windowHeight="12570" tabRatio="780" activeTab="2"/>
  </bookViews>
  <sheets>
    <sheet name="BAJIO16643561" sheetId="1" r:id="rId1"/>
    <sheet name="16643561" sheetId="8" r:id="rId2"/>
    <sheet name="BAJIO14350722" sheetId="4" r:id="rId3"/>
    <sheet name="14350722" sheetId="7" r:id="rId4"/>
    <sheet name="SANTANDER" sheetId="3" r:id="rId5"/>
    <sheet name="SANTANDER REL" sheetId="6" r:id="rId6"/>
    <sheet name="Hoja1" sheetId="12" state="hidden" r:id="rId7"/>
    <sheet name="Hoja2" sheetId="14" state="hidden" r:id="rId8"/>
    <sheet name="JUNIO" sheetId="9" state="hidden" r:id="rId9"/>
  </sheets>
  <definedNames>
    <definedName name="_xlnm._FilterDatabase" localSheetId="3" hidden="1">'14350722'!$A$2:$P$525</definedName>
    <definedName name="_xlnm._FilterDatabase" localSheetId="1" hidden="1">'16643561'!$A$2:$P$1293</definedName>
    <definedName name="_xlnm._FilterDatabase" localSheetId="2" hidden="1">BAJIO14350722!$A$4:$J$264</definedName>
    <definedName name="_xlnm._FilterDatabase" localSheetId="0" hidden="1">BAJIO16643561!$A$4:$J$990</definedName>
    <definedName name="_xlnm._FilterDatabase" localSheetId="4" hidden="1">SANTANDER!$A$3:$M$233</definedName>
    <definedName name="_xlnm._FilterDatabase" localSheetId="5" hidden="1">'SANTANDER REL'!$A$2:$O$403</definedName>
  </definedNames>
  <calcPr calcId="162913"/>
</workbook>
</file>

<file path=xl/calcChain.xml><?xml version="1.0" encoding="utf-8"?>
<calcChain xmlns="http://schemas.openxmlformats.org/spreadsheetml/2006/main">
  <c r="F260" i="7" l="1"/>
  <c r="F275" i="7"/>
  <c r="F274" i="7"/>
  <c r="F273" i="7"/>
  <c r="F272" i="7"/>
  <c r="F271" i="7"/>
  <c r="F270" i="7"/>
  <c r="F269" i="7"/>
  <c r="F268" i="7"/>
  <c r="F267" i="7"/>
  <c r="F266" i="7"/>
  <c r="F265" i="7"/>
  <c r="F264" i="7"/>
  <c r="F263" i="7"/>
  <c r="F262" i="7"/>
  <c r="F261" i="7"/>
  <c r="F259" i="7"/>
  <c r="F258" i="7"/>
  <c r="F257" i="7"/>
  <c r="F256" i="7"/>
  <c r="F255" i="7"/>
  <c r="F254" i="7"/>
  <c r="F253" i="7"/>
  <c r="F252" i="7"/>
  <c r="F251" i="7"/>
  <c r="F250" i="7"/>
  <c r="F249" i="7"/>
  <c r="F248" i="7"/>
  <c r="F247" i="7"/>
  <c r="F246" i="7"/>
  <c r="F245" i="7"/>
  <c r="F244" i="7"/>
  <c r="F243" i="7"/>
  <c r="F242" i="7"/>
  <c r="F241" i="7"/>
  <c r="F240" i="7"/>
  <c r="F239" i="7"/>
  <c r="F238" i="7"/>
  <c r="F237" i="7"/>
  <c r="F236" i="7"/>
  <c r="F235" i="7"/>
  <c r="F234" i="7"/>
  <c r="F233" i="7"/>
  <c r="F232" i="7"/>
  <c r="F231" i="7"/>
  <c r="F230" i="7"/>
  <c r="F229" i="7"/>
  <c r="F228" i="7"/>
  <c r="E241" i="3" l="1"/>
  <c r="E242" i="3" s="1"/>
  <c r="E240" i="3"/>
  <c r="A239" i="6"/>
  <c r="C239" i="6"/>
  <c r="E239" i="6"/>
  <c r="F239" i="6"/>
  <c r="I239" i="6"/>
  <c r="G239" i="6" s="1"/>
  <c r="H239" i="6" s="1"/>
  <c r="L239" i="6"/>
  <c r="J239" i="6" s="1"/>
  <c r="K239" i="6" s="1"/>
  <c r="M239" i="6"/>
  <c r="A240" i="6"/>
  <c r="C240" i="6"/>
  <c r="E240" i="6"/>
  <c r="F240" i="6"/>
  <c r="I240" i="6"/>
  <c r="G240" i="6" s="1"/>
  <c r="H240" i="6" s="1"/>
  <c r="L240" i="6"/>
  <c r="J240" i="6" s="1"/>
  <c r="K240" i="6" s="1"/>
  <c r="A241" i="6"/>
  <c r="C241" i="6"/>
  <c r="E241" i="6"/>
  <c r="F241" i="6"/>
  <c r="I241" i="6"/>
  <c r="G241" i="6" s="1"/>
  <c r="H241" i="6" s="1"/>
  <c r="L241" i="6"/>
  <c r="J241" i="6" s="1"/>
  <c r="K241" i="6" s="1"/>
  <c r="A242" i="6"/>
  <c r="C242" i="6"/>
  <c r="E242" i="6"/>
  <c r="F242" i="6"/>
  <c r="I242" i="6"/>
  <c r="G242" i="6" s="1"/>
  <c r="H242" i="6" s="1"/>
  <c r="L242" i="6"/>
  <c r="J242" i="6" s="1"/>
  <c r="K242" i="6" s="1"/>
  <c r="A243" i="6"/>
  <c r="C243" i="6"/>
  <c r="E243" i="6"/>
  <c r="F243" i="6"/>
  <c r="I243" i="6"/>
  <c r="G243" i="6" s="1"/>
  <c r="H243" i="6" s="1"/>
  <c r="L243" i="6"/>
  <c r="J243" i="6" s="1"/>
  <c r="K243" i="6" s="1"/>
  <c r="A244" i="6"/>
  <c r="C244" i="6"/>
  <c r="E244" i="6"/>
  <c r="F244" i="6"/>
  <c r="I244" i="6"/>
  <c r="G244" i="6" s="1"/>
  <c r="H244" i="6" s="1"/>
  <c r="L244" i="6"/>
  <c r="J244" i="6" s="1"/>
  <c r="K244" i="6" s="1"/>
  <c r="A245" i="6"/>
  <c r="C245" i="6"/>
  <c r="E245" i="6"/>
  <c r="F245" i="6"/>
  <c r="I245" i="6"/>
  <c r="G245" i="6" s="1"/>
  <c r="H245" i="6" s="1"/>
  <c r="L245" i="6"/>
  <c r="J245" i="6" s="1"/>
  <c r="K245" i="6" s="1"/>
  <c r="A246" i="6"/>
  <c r="C246" i="6"/>
  <c r="E246" i="6"/>
  <c r="F246" i="6"/>
  <c r="I246" i="6"/>
  <c r="G246" i="6" s="1"/>
  <c r="H246" i="6" s="1"/>
  <c r="L246" i="6"/>
  <c r="J246" i="6" s="1"/>
  <c r="K246" i="6" s="1"/>
  <c r="A247" i="6"/>
  <c r="C247" i="6"/>
  <c r="E247" i="6"/>
  <c r="F247" i="6"/>
  <c r="I247" i="6"/>
  <c r="G247" i="6" s="1"/>
  <c r="H247" i="6" s="1"/>
  <c r="L247" i="6"/>
  <c r="J247" i="6" s="1"/>
  <c r="K247" i="6" s="1"/>
  <c r="A248" i="6"/>
  <c r="C248" i="6"/>
  <c r="E248" i="6"/>
  <c r="F248" i="6"/>
  <c r="I248" i="6"/>
  <c r="G248" i="6" s="1"/>
  <c r="H248" i="6" s="1"/>
  <c r="L248" i="6"/>
  <c r="J248" i="6" s="1"/>
  <c r="K248" i="6" s="1"/>
  <c r="A249" i="6"/>
  <c r="C249" i="6"/>
  <c r="E249" i="6"/>
  <c r="F249" i="6"/>
  <c r="I249" i="6"/>
  <c r="G249" i="6" s="1"/>
  <c r="H249" i="6" s="1"/>
  <c r="L249" i="6"/>
  <c r="J249" i="6" s="1"/>
  <c r="K249" i="6" s="1"/>
  <c r="A250" i="6"/>
  <c r="C250" i="6"/>
  <c r="E250" i="6"/>
  <c r="F250" i="6"/>
  <c r="I250" i="6"/>
  <c r="G250" i="6" s="1"/>
  <c r="H250" i="6" s="1"/>
  <c r="L250" i="6"/>
  <c r="J250" i="6" s="1"/>
  <c r="K250" i="6" s="1"/>
  <c r="A251" i="6"/>
  <c r="C251" i="6"/>
  <c r="E251" i="6"/>
  <c r="F251" i="6"/>
  <c r="I251" i="6"/>
  <c r="G251" i="6" s="1"/>
  <c r="H251" i="6" s="1"/>
  <c r="L251" i="6"/>
  <c r="J251" i="6" s="1"/>
  <c r="K251" i="6" s="1"/>
  <c r="A252" i="6"/>
  <c r="C252" i="6"/>
  <c r="E252" i="6"/>
  <c r="F252" i="6"/>
  <c r="I252" i="6"/>
  <c r="G252" i="6" s="1"/>
  <c r="H252" i="6" s="1"/>
  <c r="L252" i="6"/>
  <c r="J252" i="6" s="1"/>
  <c r="K252" i="6" s="1"/>
  <c r="E243" i="3" l="1"/>
  <c r="M241" i="6"/>
  <c r="M240" i="6"/>
  <c r="E1030" i="1"/>
  <c r="E1031" i="1" s="1"/>
  <c r="E1032" i="1" s="1"/>
  <c r="E1033" i="1" s="1"/>
  <c r="E1034" i="1" s="1"/>
  <c r="E1035" i="1" s="1"/>
  <c r="E1036" i="1" s="1"/>
  <c r="E1037" i="1" s="1"/>
  <c r="E1038" i="1" s="1"/>
  <c r="E1039" i="1" s="1"/>
  <c r="E1040" i="1" s="1"/>
  <c r="E1041" i="1" s="1"/>
  <c r="E1042" i="1" s="1"/>
  <c r="E1043" i="1" s="1"/>
  <c r="E1044" i="1" s="1"/>
  <c r="E1045" i="1" s="1"/>
  <c r="E1046" i="1" s="1"/>
  <c r="E1047" i="1" s="1"/>
  <c r="E1048" i="1" s="1"/>
  <c r="E1049" i="1" s="1"/>
  <c r="E1050" i="1" s="1"/>
  <c r="E1051" i="1" s="1"/>
  <c r="E1052" i="1" s="1"/>
  <c r="E1053" i="1" s="1"/>
  <c r="E1054" i="1" s="1"/>
  <c r="E1055" i="1" s="1"/>
  <c r="E1056" i="1" s="1"/>
  <c r="E1057" i="1" s="1"/>
  <c r="E1058" i="1" s="1"/>
  <c r="E1059" i="1" s="1"/>
  <c r="E1060" i="1" s="1"/>
  <c r="E1061" i="1" s="1"/>
  <c r="E1062" i="1" s="1"/>
  <c r="E1063" i="1" s="1"/>
  <c r="E1064" i="1" s="1"/>
  <c r="E1065" i="1" s="1"/>
  <c r="E1066" i="1" s="1"/>
  <c r="E1067" i="1" s="1"/>
  <c r="E1068" i="1" s="1"/>
  <c r="E1069" i="1" s="1"/>
  <c r="E1029" i="1"/>
  <c r="E244" i="3" l="1"/>
  <c r="M242" i="6"/>
  <c r="E1028" i="1"/>
  <c r="E245" i="3" l="1"/>
  <c r="M243" i="6"/>
  <c r="N1278" i="8"/>
  <c r="K1278" i="8"/>
  <c r="M1278" i="8" s="1"/>
  <c r="J1278" i="8"/>
  <c r="G1278" i="8"/>
  <c r="I1278" i="8" s="1"/>
  <c r="F1278" i="8"/>
  <c r="E1278" i="8"/>
  <c r="C1278" i="8"/>
  <c r="A1278" i="8"/>
  <c r="N1277" i="8"/>
  <c r="K1277" i="8"/>
  <c r="M1277" i="8" s="1"/>
  <c r="J1277" i="8"/>
  <c r="G1277" i="8" s="1"/>
  <c r="I1277" i="8" s="1"/>
  <c r="F1277" i="8"/>
  <c r="E1277" i="8"/>
  <c r="C1277" i="8"/>
  <c r="A1277" i="8"/>
  <c r="N1276" i="8"/>
  <c r="K1276" i="8" s="1"/>
  <c r="M1276" i="8" s="1"/>
  <c r="J1276" i="8"/>
  <c r="G1276" i="8" s="1"/>
  <c r="I1276" i="8" s="1"/>
  <c r="F1276" i="8"/>
  <c r="E1276" i="8"/>
  <c r="C1276" i="8"/>
  <c r="A1276" i="8"/>
  <c r="N1275" i="8"/>
  <c r="K1275" i="8" s="1"/>
  <c r="M1275" i="8"/>
  <c r="J1275" i="8"/>
  <c r="G1275" i="8"/>
  <c r="I1275" i="8" s="1"/>
  <c r="F1275" i="8"/>
  <c r="E1275" i="8"/>
  <c r="C1275" i="8"/>
  <c r="A1275" i="8"/>
  <c r="N1274" i="8"/>
  <c r="K1274" i="8"/>
  <c r="M1274" i="8" s="1"/>
  <c r="J1274" i="8"/>
  <c r="G1274" i="8"/>
  <c r="I1274" i="8" s="1"/>
  <c r="F1274" i="8"/>
  <c r="E1274" i="8"/>
  <c r="C1274" i="8"/>
  <c r="A1274" i="8"/>
  <c r="N1273" i="8"/>
  <c r="K1273" i="8"/>
  <c r="M1273" i="8" s="1"/>
  <c r="J1273" i="8"/>
  <c r="G1273" i="8" s="1"/>
  <c r="I1273" i="8" s="1"/>
  <c r="F1273" i="8"/>
  <c r="E1273" i="8"/>
  <c r="C1273" i="8"/>
  <c r="A1273" i="8"/>
  <c r="N1272" i="8"/>
  <c r="K1272" i="8" s="1"/>
  <c r="M1272" i="8" s="1"/>
  <c r="J1272" i="8"/>
  <c r="G1272" i="8" s="1"/>
  <c r="I1272" i="8"/>
  <c r="F1272" i="8"/>
  <c r="E1272" i="8"/>
  <c r="C1272" i="8"/>
  <c r="A1272" i="8"/>
  <c r="N1271" i="8"/>
  <c r="K1271" i="8" s="1"/>
  <c r="M1271" i="8" s="1"/>
  <c r="J1271" i="8"/>
  <c r="G1271" i="8"/>
  <c r="I1271" i="8" s="1"/>
  <c r="F1271" i="8"/>
  <c r="E1271" i="8"/>
  <c r="C1271" i="8"/>
  <c r="A1271" i="8"/>
  <c r="N1270" i="8"/>
  <c r="K1270" i="8"/>
  <c r="M1270" i="8" s="1"/>
  <c r="J1270" i="8"/>
  <c r="G1270" i="8"/>
  <c r="I1270" i="8" s="1"/>
  <c r="F1270" i="8"/>
  <c r="E1270" i="8"/>
  <c r="C1270" i="8"/>
  <c r="A1270" i="8"/>
  <c r="N1269" i="8"/>
  <c r="K1269" i="8"/>
  <c r="M1269" i="8" s="1"/>
  <c r="J1269" i="8"/>
  <c r="G1269" i="8"/>
  <c r="I1269" i="8" s="1"/>
  <c r="F1269" i="8"/>
  <c r="E1269" i="8"/>
  <c r="C1269" i="8"/>
  <c r="A1269" i="8"/>
  <c r="N1268" i="8"/>
  <c r="K1268" i="8"/>
  <c r="M1268" i="8" s="1"/>
  <c r="J1268" i="8"/>
  <c r="G1268" i="8" s="1"/>
  <c r="I1268" i="8"/>
  <c r="F1268" i="8"/>
  <c r="E1268" i="8"/>
  <c r="C1268" i="8"/>
  <c r="A1268" i="8"/>
  <c r="N1267" i="8"/>
  <c r="K1267" i="8" s="1"/>
  <c r="M1267" i="8" s="1"/>
  <c r="J1267" i="8"/>
  <c r="G1267" i="8" s="1"/>
  <c r="I1267" i="8" s="1"/>
  <c r="F1267" i="8"/>
  <c r="E1267" i="8"/>
  <c r="C1267" i="8"/>
  <c r="A1267" i="8"/>
  <c r="N1266" i="8"/>
  <c r="K1266" i="8" s="1"/>
  <c r="M1266" i="8" s="1"/>
  <c r="J1266" i="8"/>
  <c r="G1266" i="8"/>
  <c r="I1266" i="8" s="1"/>
  <c r="F1266" i="8"/>
  <c r="E1266" i="8"/>
  <c r="C1266" i="8"/>
  <c r="A1266" i="8"/>
  <c r="N1265" i="8"/>
  <c r="K1265" i="8"/>
  <c r="M1265" i="8" s="1"/>
  <c r="J1265" i="8"/>
  <c r="G1265" i="8"/>
  <c r="I1265" i="8" s="1"/>
  <c r="F1265" i="8"/>
  <c r="E1265" i="8"/>
  <c r="C1265" i="8"/>
  <c r="A1265" i="8"/>
  <c r="N1264" i="8"/>
  <c r="K1264" i="8" s="1"/>
  <c r="M1264" i="8" s="1"/>
  <c r="J1264" i="8"/>
  <c r="G1264" i="8" s="1"/>
  <c r="I1264" i="8" s="1"/>
  <c r="F1264" i="8"/>
  <c r="E1264" i="8"/>
  <c r="C1264" i="8"/>
  <c r="A1264" i="8"/>
  <c r="N1263" i="8"/>
  <c r="K1263" i="8" s="1"/>
  <c r="M1263" i="8"/>
  <c r="J1263" i="8"/>
  <c r="G1263" i="8" s="1"/>
  <c r="I1263" i="8" s="1"/>
  <c r="F1263" i="8"/>
  <c r="E1263" i="8"/>
  <c r="C1263" i="8"/>
  <c r="A1263" i="8"/>
  <c r="N1262" i="8"/>
  <c r="K1262" i="8"/>
  <c r="M1262" i="8" s="1"/>
  <c r="J1262" i="8"/>
  <c r="G1262" i="8"/>
  <c r="I1262" i="8" s="1"/>
  <c r="F1262" i="8"/>
  <c r="E1262" i="8"/>
  <c r="C1262" i="8"/>
  <c r="A1262" i="8"/>
  <c r="N1261" i="8"/>
  <c r="K1261" i="8"/>
  <c r="M1261" i="8" s="1"/>
  <c r="J1261" i="8"/>
  <c r="G1261" i="8" s="1"/>
  <c r="I1261" i="8" s="1"/>
  <c r="F1261" i="8"/>
  <c r="E1261" i="8"/>
  <c r="C1261" i="8"/>
  <c r="A1261" i="8"/>
  <c r="N1260" i="8"/>
  <c r="K1260" i="8"/>
  <c r="M1260" i="8" s="1"/>
  <c r="J1260" i="8"/>
  <c r="G1260" i="8" s="1"/>
  <c r="I1260" i="8"/>
  <c r="F1260" i="8"/>
  <c r="E1260" i="8"/>
  <c r="C1260" i="8"/>
  <c r="A1260" i="8"/>
  <c r="N1259" i="8"/>
  <c r="K1259" i="8" s="1"/>
  <c r="M1259" i="8" s="1"/>
  <c r="J1259" i="8"/>
  <c r="G1259" i="8"/>
  <c r="I1259" i="8" s="1"/>
  <c r="F1259" i="8"/>
  <c r="E1259" i="8"/>
  <c r="C1259" i="8"/>
  <c r="A1259" i="8"/>
  <c r="N1258" i="8"/>
  <c r="K1258" i="8"/>
  <c r="M1258" i="8" s="1"/>
  <c r="J1258" i="8"/>
  <c r="G1258" i="8"/>
  <c r="I1258" i="8" s="1"/>
  <c r="F1258" i="8"/>
  <c r="E1258" i="8"/>
  <c r="C1258" i="8"/>
  <c r="A1258" i="8"/>
  <c r="N1257" i="8"/>
  <c r="K1257" i="8"/>
  <c r="M1257" i="8" s="1"/>
  <c r="J1257" i="8"/>
  <c r="G1257" i="8"/>
  <c r="I1257" i="8" s="1"/>
  <c r="F1257" i="8"/>
  <c r="E1257" i="8"/>
  <c r="C1257" i="8"/>
  <c r="A1257" i="8"/>
  <c r="N1256" i="8"/>
  <c r="K1256" i="8"/>
  <c r="M1256" i="8" s="1"/>
  <c r="J1256" i="8"/>
  <c r="G1256" i="8" s="1"/>
  <c r="I1256" i="8" s="1"/>
  <c r="F1256" i="8"/>
  <c r="E1256" i="8"/>
  <c r="C1256" i="8"/>
  <c r="A1256" i="8"/>
  <c r="N1255" i="8"/>
  <c r="K1255" i="8" s="1"/>
  <c r="M1255" i="8"/>
  <c r="J1255" i="8"/>
  <c r="G1255" i="8"/>
  <c r="I1255" i="8" s="1"/>
  <c r="F1255" i="8"/>
  <c r="E1255" i="8"/>
  <c r="C1255" i="8"/>
  <c r="A1255" i="8"/>
  <c r="N1254" i="8"/>
  <c r="K1254" i="8" s="1"/>
  <c r="M1254" i="8" s="1"/>
  <c r="J1254" i="8"/>
  <c r="I1254" i="8"/>
  <c r="G1254" i="8"/>
  <c r="F1254" i="8"/>
  <c r="E1254" i="8"/>
  <c r="C1254" i="8"/>
  <c r="A1254" i="8"/>
  <c r="N1253" i="8"/>
  <c r="K1253" i="8"/>
  <c r="M1253" i="8" s="1"/>
  <c r="J1253" i="8"/>
  <c r="G1253" i="8"/>
  <c r="I1253" i="8" s="1"/>
  <c r="F1253" i="8"/>
  <c r="E1253" i="8"/>
  <c r="C1253" i="8"/>
  <c r="A1253" i="8"/>
  <c r="N1252" i="8"/>
  <c r="K1252" i="8"/>
  <c r="M1252" i="8" s="1"/>
  <c r="J1252" i="8"/>
  <c r="G1252" i="8" s="1"/>
  <c r="I1252" i="8"/>
  <c r="F1252" i="8"/>
  <c r="E1252" i="8"/>
  <c r="C1252" i="8"/>
  <c r="A1252" i="8"/>
  <c r="N1251" i="8"/>
  <c r="K1251" i="8" s="1"/>
  <c r="M1251" i="8"/>
  <c r="J1251" i="8"/>
  <c r="G1251" i="8" s="1"/>
  <c r="I1251" i="8" s="1"/>
  <c r="F1251" i="8"/>
  <c r="E1251" i="8"/>
  <c r="C1251" i="8"/>
  <c r="A1251" i="8"/>
  <c r="N1250" i="8"/>
  <c r="K1250" i="8" s="1"/>
  <c r="M1250" i="8" s="1"/>
  <c r="J1250" i="8"/>
  <c r="G1250" i="8"/>
  <c r="I1250" i="8" s="1"/>
  <c r="F1250" i="8"/>
  <c r="E1250" i="8"/>
  <c r="C1250" i="8"/>
  <c r="A1250" i="8"/>
  <c r="N1249" i="8"/>
  <c r="K1249" i="8"/>
  <c r="M1249" i="8" s="1"/>
  <c r="J1249" i="8"/>
  <c r="G1249" i="8"/>
  <c r="I1249" i="8" s="1"/>
  <c r="F1249" i="8"/>
  <c r="E1249" i="8"/>
  <c r="C1249" i="8"/>
  <c r="A1249" i="8"/>
  <c r="N1248" i="8"/>
  <c r="K1248" i="8" s="1"/>
  <c r="M1248" i="8" s="1"/>
  <c r="J1248" i="8"/>
  <c r="G1248" i="8" s="1"/>
  <c r="I1248" i="8"/>
  <c r="F1248" i="8"/>
  <c r="E1248" i="8"/>
  <c r="C1248" i="8"/>
  <c r="A1248" i="8"/>
  <c r="N1247" i="8"/>
  <c r="K1247" i="8" s="1"/>
  <c r="M1247" i="8" s="1"/>
  <c r="J1247" i="8"/>
  <c r="G1247" i="8" s="1"/>
  <c r="I1247" i="8" s="1"/>
  <c r="F1247" i="8"/>
  <c r="E1247" i="8"/>
  <c r="C1247" i="8"/>
  <c r="A1247" i="8"/>
  <c r="N1246" i="8"/>
  <c r="K1246" i="8"/>
  <c r="M1246" i="8" s="1"/>
  <c r="J1246" i="8"/>
  <c r="G1246" i="8"/>
  <c r="I1246" i="8" s="1"/>
  <c r="F1246" i="8"/>
  <c r="E1246" i="8"/>
  <c r="C1246" i="8"/>
  <c r="A1246" i="8"/>
  <c r="N1245" i="8"/>
  <c r="K1245" i="8"/>
  <c r="M1245" i="8" s="1"/>
  <c r="J1245" i="8"/>
  <c r="G1245" i="8" s="1"/>
  <c r="I1245" i="8" s="1"/>
  <c r="F1245" i="8"/>
  <c r="E1245" i="8"/>
  <c r="C1245" i="8"/>
  <c r="A1245" i="8"/>
  <c r="N1244" i="8"/>
  <c r="K1244" i="8"/>
  <c r="M1244" i="8" s="1"/>
  <c r="J1244" i="8"/>
  <c r="G1244" i="8" s="1"/>
  <c r="I1244" i="8" s="1"/>
  <c r="F1244" i="8"/>
  <c r="E1244" i="8"/>
  <c r="C1244" i="8"/>
  <c r="A1244" i="8"/>
  <c r="N1243" i="8"/>
  <c r="K1243" i="8" s="1"/>
  <c r="M1243" i="8" s="1"/>
  <c r="J1243" i="8"/>
  <c r="G1243" i="8"/>
  <c r="I1243" i="8" s="1"/>
  <c r="F1243" i="8"/>
  <c r="E1243" i="8"/>
  <c r="C1243" i="8"/>
  <c r="A1243" i="8"/>
  <c r="N1242" i="8"/>
  <c r="K1242" i="8"/>
  <c r="M1242" i="8" s="1"/>
  <c r="J1242" i="8"/>
  <c r="G1242" i="8"/>
  <c r="I1242" i="8" s="1"/>
  <c r="F1242" i="8"/>
  <c r="E1242" i="8"/>
  <c r="C1242" i="8"/>
  <c r="A1242" i="8"/>
  <c r="N1241" i="8"/>
  <c r="K1241" i="8"/>
  <c r="M1241" i="8" s="1"/>
  <c r="J1241" i="8"/>
  <c r="G1241" i="8"/>
  <c r="I1241" i="8" s="1"/>
  <c r="F1241" i="8"/>
  <c r="E1241" i="8"/>
  <c r="C1241" i="8"/>
  <c r="A1241" i="8"/>
  <c r="N1240" i="8"/>
  <c r="K1240" i="8"/>
  <c r="M1240" i="8" s="1"/>
  <c r="J1240" i="8"/>
  <c r="G1240" i="8" s="1"/>
  <c r="I1240" i="8" s="1"/>
  <c r="F1240" i="8"/>
  <c r="E1240" i="8"/>
  <c r="C1240" i="8"/>
  <c r="A1240" i="8"/>
  <c r="N1239" i="8"/>
  <c r="K1239" i="8" s="1"/>
  <c r="M1239" i="8" s="1"/>
  <c r="J1239" i="8"/>
  <c r="G1239" i="8"/>
  <c r="I1239" i="8" s="1"/>
  <c r="F1239" i="8"/>
  <c r="E1239" i="8"/>
  <c r="C1239" i="8"/>
  <c r="A1239" i="8"/>
  <c r="N1238" i="8"/>
  <c r="K1238" i="8" s="1"/>
  <c r="M1238" i="8" s="1"/>
  <c r="J1238" i="8"/>
  <c r="G1238" i="8"/>
  <c r="I1238" i="8" s="1"/>
  <c r="F1238" i="8"/>
  <c r="E1238" i="8"/>
  <c r="C1238" i="8"/>
  <c r="A1238" i="8"/>
  <c r="N1237" i="8"/>
  <c r="K1237" i="8"/>
  <c r="M1237" i="8" s="1"/>
  <c r="J1237" i="8"/>
  <c r="G1237" i="8"/>
  <c r="I1237" i="8" s="1"/>
  <c r="F1237" i="8"/>
  <c r="E1237" i="8"/>
  <c r="C1237" i="8"/>
  <c r="A1237" i="8"/>
  <c r="N1236" i="8"/>
  <c r="K1236" i="8"/>
  <c r="M1236" i="8" s="1"/>
  <c r="J1236" i="8"/>
  <c r="G1236" i="8" s="1"/>
  <c r="I1236" i="8"/>
  <c r="F1236" i="8"/>
  <c r="E1236" i="8"/>
  <c r="C1236" i="8"/>
  <c r="A1236" i="8"/>
  <c r="N1235" i="8"/>
  <c r="K1235" i="8" s="1"/>
  <c r="M1235" i="8"/>
  <c r="J1235" i="8"/>
  <c r="G1235" i="8" s="1"/>
  <c r="I1235" i="8" s="1"/>
  <c r="F1235" i="8"/>
  <c r="E1235" i="8"/>
  <c r="C1235" i="8"/>
  <c r="A1235" i="8"/>
  <c r="N1234" i="8"/>
  <c r="K1234" i="8" s="1"/>
  <c r="M1234" i="8" s="1"/>
  <c r="J1234" i="8"/>
  <c r="G1234" i="8"/>
  <c r="I1234" i="8" s="1"/>
  <c r="F1234" i="8"/>
  <c r="E1234" i="8"/>
  <c r="C1234" i="8"/>
  <c r="A1234" i="8"/>
  <c r="N988" i="8"/>
  <c r="K988" i="8"/>
  <c r="M988" i="8" s="1"/>
  <c r="J988" i="8"/>
  <c r="G988" i="8"/>
  <c r="I988" i="8" s="1"/>
  <c r="F988" i="8"/>
  <c r="E988" i="8"/>
  <c r="C988" i="8"/>
  <c r="A988" i="8"/>
  <c r="N987" i="8"/>
  <c r="K987" i="8" s="1"/>
  <c r="M987" i="8" s="1"/>
  <c r="J987" i="8"/>
  <c r="G987" i="8" s="1"/>
  <c r="I987" i="8" s="1"/>
  <c r="F987" i="8"/>
  <c r="E987" i="8"/>
  <c r="C987" i="8"/>
  <c r="A987" i="8"/>
  <c r="N986" i="8"/>
  <c r="K986" i="8" s="1"/>
  <c r="M986" i="8"/>
  <c r="J986" i="8"/>
  <c r="G986" i="8" s="1"/>
  <c r="I986" i="8" s="1"/>
  <c r="F986" i="8"/>
  <c r="E986" i="8"/>
  <c r="C986" i="8"/>
  <c r="A986" i="8"/>
  <c r="N985" i="8"/>
  <c r="K985" i="8"/>
  <c r="M985" i="8" s="1"/>
  <c r="J985" i="8"/>
  <c r="G985" i="8"/>
  <c r="I985" i="8" s="1"/>
  <c r="F985" i="8"/>
  <c r="E985" i="8"/>
  <c r="C985" i="8"/>
  <c r="A985" i="8"/>
  <c r="N984" i="8"/>
  <c r="K984" i="8"/>
  <c r="M984" i="8" s="1"/>
  <c r="J984" i="8"/>
  <c r="G984" i="8" s="1"/>
  <c r="I984" i="8" s="1"/>
  <c r="F984" i="8"/>
  <c r="E984" i="8"/>
  <c r="C984" i="8"/>
  <c r="A984" i="8"/>
  <c r="N983" i="8"/>
  <c r="K983" i="8"/>
  <c r="M983" i="8" s="1"/>
  <c r="J983" i="8"/>
  <c r="G983" i="8" s="1"/>
  <c r="I983" i="8"/>
  <c r="F983" i="8"/>
  <c r="E983" i="8"/>
  <c r="C983" i="8"/>
  <c r="A983" i="8"/>
  <c r="N982" i="8"/>
  <c r="K982" i="8" s="1"/>
  <c r="M982" i="8" s="1"/>
  <c r="J982" i="8"/>
  <c r="G982" i="8"/>
  <c r="I982" i="8" s="1"/>
  <c r="F982" i="8"/>
  <c r="E982" i="8"/>
  <c r="C982" i="8"/>
  <c r="A982" i="8"/>
  <c r="N981" i="8"/>
  <c r="K981" i="8"/>
  <c r="M981" i="8" s="1"/>
  <c r="J981" i="8"/>
  <c r="G981" i="8"/>
  <c r="I981" i="8" s="1"/>
  <c r="F981" i="8"/>
  <c r="E981" i="8"/>
  <c r="C981" i="8"/>
  <c r="A981" i="8"/>
  <c r="N980" i="8"/>
  <c r="K980" i="8"/>
  <c r="M980" i="8" s="1"/>
  <c r="J980" i="8"/>
  <c r="G980" i="8"/>
  <c r="I980" i="8" s="1"/>
  <c r="F980" i="8"/>
  <c r="E980" i="8"/>
  <c r="C980" i="8"/>
  <c r="A980" i="8"/>
  <c r="N979" i="8"/>
  <c r="K979" i="8"/>
  <c r="M979" i="8" s="1"/>
  <c r="J979" i="8"/>
  <c r="G979" i="8" s="1"/>
  <c r="I979" i="8" s="1"/>
  <c r="F979" i="8"/>
  <c r="E979" i="8"/>
  <c r="C979" i="8"/>
  <c r="A979" i="8"/>
  <c r="N978" i="8"/>
  <c r="K978" i="8" s="1"/>
  <c r="M978" i="8"/>
  <c r="J978" i="8"/>
  <c r="G978" i="8"/>
  <c r="I978" i="8" s="1"/>
  <c r="F978" i="8"/>
  <c r="E978" i="8"/>
  <c r="C978" i="8"/>
  <c r="A978" i="8"/>
  <c r="N977" i="8"/>
  <c r="K977" i="8" s="1"/>
  <c r="M977" i="8" s="1"/>
  <c r="J977" i="8"/>
  <c r="I977" i="8"/>
  <c r="G977" i="8"/>
  <c r="F977" i="8"/>
  <c r="E977" i="8"/>
  <c r="C977" i="8"/>
  <c r="A977" i="8"/>
  <c r="N976" i="8"/>
  <c r="K976" i="8"/>
  <c r="M976" i="8" s="1"/>
  <c r="J976" i="8"/>
  <c r="G976" i="8"/>
  <c r="I976" i="8" s="1"/>
  <c r="F976" i="8"/>
  <c r="E976" i="8"/>
  <c r="C976" i="8"/>
  <c r="A976" i="8"/>
  <c r="N975" i="8"/>
  <c r="K975" i="8"/>
  <c r="M975" i="8" s="1"/>
  <c r="J975" i="8"/>
  <c r="G975" i="8" s="1"/>
  <c r="I975" i="8"/>
  <c r="F975" i="8"/>
  <c r="E975" i="8"/>
  <c r="C975" i="8"/>
  <c r="A975" i="8"/>
  <c r="N1293" i="8"/>
  <c r="K1293" i="8"/>
  <c r="M1293" i="8" s="1"/>
  <c r="J1293" i="8"/>
  <c r="G1293" i="8"/>
  <c r="I1293" i="8" s="1"/>
  <c r="F1293" i="8"/>
  <c r="E1293" i="8"/>
  <c r="C1293" i="8"/>
  <c r="A1293" i="8"/>
  <c r="N1292" i="8"/>
  <c r="K1292" i="8"/>
  <c r="M1292" i="8" s="1"/>
  <c r="J1292" i="8"/>
  <c r="G1292" i="8" s="1"/>
  <c r="I1292" i="8" s="1"/>
  <c r="F1292" i="8"/>
  <c r="E1292" i="8"/>
  <c r="C1292" i="8"/>
  <c r="A1292" i="8"/>
  <c r="N1291" i="8"/>
  <c r="K1291" i="8" s="1"/>
  <c r="M1291" i="8" s="1"/>
  <c r="J1291" i="8"/>
  <c r="G1291" i="8" s="1"/>
  <c r="I1291" i="8" s="1"/>
  <c r="F1291" i="8"/>
  <c r="E1291" i="8"/>
  <c r="C1291" i="8"/>
  <c r="A1291" i="8"/>
  <c r="N1290" i="8"/>
  <c r="K1290" i="8" s="1"/>
  <c r="M1290" i="8" s="1"/>
  <c r="J1290" i="8"/>
  <c r="G1290" i="8"/>
  <c r="I1290" i="8" s="1"/>
  <c r="F1290" i="8"/>
  <c r="E1290" i="8"/>
  <c r="C1290" i="8"/>
  <c r="A1290" i="8"/>
  <c r="N1289" i="8"/>
  <c r="K1289" i="8"/>
  <c r="M1289" i="8" s="1"/>
  <c r="J1289" i="8"/>
  <c r="G1289" i="8"/>
  <c r="I1289" i="8" s="1"/>
  <c r="F1289" i="8"/>
  <c r="E1289" i="8"/>
  <c r="C1289" i="8"/>
  <c r="A1289" i="8"/>
  <c r="N1288" i="8"/>
  <c r="K1288" i="8"/>
  <c r="M1288" i="8" s="1"/>
  <c r="J1288" i="8"/>
  <c r="G1288" i="8" s="1"/>
  <c r="I1288" i="8" s="1"/>
  <c r="F1288" i="8"/>
  <c r="E1288" i="8"/>
  <c r="C1288" i="8"/>
  <c r="A1288" i="8"/>
  <c r="N1287" i="8"/>
  <c r="K1287" i="8" s="1"/>
  <c r="M1287" i="8" s="1"/>
  <c r="J1287" i="8"/>
  <c r="G1287" i="8" s="1"/>
  <c r="I1287" i="8" s="1"/>
  <c r="F1287" i="8"/>
  <c r="E1287" i="8"/>
  <c r="C1287" i="8"/>
  <c r="A1287" i="8"/>
  <c r="N1286" i="8"/>
  <c r="K1286" i="8" s="1"/>
  <c r="M1286" i="8"/>
  <c r="J1286" i="8"/>
  <c r="G1286" i="8"/>
  <c r="I1286" i="8" s="1"/>
  <c r="F1286" i="8"/>
  <c r="E1286" i="8"/>
  <c r="C1286" i="8"/>
  <c r="A1286" i="8"/>
  <c r="N1285" i="8"/>
  <c r="K1285" i="8"/>
  <c r="M1285" i="8" s="1"/>
  <c r="J1285" i="8"/>
  <c r="G1285" i="8"/>
  <c r="I1285" i="8" s="1"/>
  <c r="F1285" i="8"/>
  <c r="E1285" i="8"/>
  <c r="C1285" i="8"/>
  <c r="A1285" i="8"/>
  <c r="N1284" i="8"/>
  <c r="K1284" i="8"/>
  <c r="M1284" i="8" s="1"/>
  <c r="J1284" i="8"/>
  <c r="G1284" i="8" s="1"/>
  <c r="I1284" i="8" s="1"/>
  <c r="F1284" i="8"/>
  <c r="E1284" i="8"/>
  <c r="C1284" i="8"/>
  <c r="A1284" i="8"/>
  <c r="N1283" i="8"/>
  <c r="K1283" i="8" s="1"/>
  <c r="M1283" i="8" s="1"/>
  <c r="J1283" i="8"/>
  <c r="G1283" i="8" s="1"/>
  <c r="I1283" i="8" s="1"/>
  <c r="F1283" i="8"/>
  <c r="E1283" i="8"/>
  <c r="C1283" i="8"/>
  <c r="A1283" i="8"/>
  <c r="N1282" i="8"/>
  <c r="K1282" i="8" s="1"/>
  <c r="M1282" i="8" s="1"/>
  <c r="J1282" i="8"/>
  <c r="G1282" i="8"/>
  <c r="I1282" i="8" s="1"/>
  <c r="F1282" i="8"/>
  <c r="E1282" i="8"/>
  <c r="C1282" i="8"/>
  <c r="A1282" i="8"/>
  <c r="N1281" i="8"/>
  <c r="K1281" i="8"/>
  <c r="M1281" i="8" s="1"/>
  <c r="J1281" i="8"/>
  <c r="G1281" i="8"/>
  <c r="I1281" i="8" s="1"/>
  <c r="F1281" i="8"/>
  <c r="E1281" i="8"/>
  <c r="C1281" i="8"/>
  <c r="A1281" i="8"/>
  <c r="N1280" i="8"/>
  <c r="K1280" i="8"/>
  <c r="M1280" i="8" s="1"/>
  <c r="J1280" i="8"/>
  <c r="G1280" i="8" s="1"/>
  <c r="I1280" i="8" s="1"/>
  <c r="F1280" i="8"/>
  <c r="E1280" i="8"/>
  <c r="C1280" i="8"/>
  <c r="A1280" i="8"/>
  <c r="N1279" i="8"/>
  <c r="K1279" i="8" s="1"/>
  <c r="M1279" i="8" s="1"/>
  <c r="J1279" i="8"/>
  <c r="G1279" i="8" s="1"/>
  <c r="I1279" i="8"/>
  <c r="F1279" i="8"/>
  <c r="E1279" i="8"/>
  <c r="C1279" i="8"/>
  <c r="A1279" i="8"/>
  <c r="E1027" i="1"/>
  <c r="E1026" i="1"/>
  <c r="E1025" i="1"/>
  <c r="E1023" i="1"/>
  <c r="E1022" i="1"/>
  <c r="E246" i="3" l="1"/>
  <c r="M244" i="6"/>
  <c r="E239" i="3"/>
  <c r="E238" i="3"/>
  <c r="E237" i="3"/>
  <c r="E236" i="3"/>
  <c r="E235" i="3"/>
  <c r="E234" i="3"/>
  <c r="E1015" i="1"/>
  <c r="E1016" i="1" s="1"/>
  <c r="E1017" i="1" s="1"/>
  <c r="E1018" i="1" s="1"/>
  <c r="E1019" i="1" s="1"/>
  <c r="E1020" i="1" s="1"/>
  <c r="E1021" i="1" s="1"/>
  <c r="E1024" i="1" s="1"/>
  <c r="E1014" i="1"/>
  <c r="E1013" i="1"/>
  <c r="E1012" i="1"/>
  <c r="E1011" i="1"/>
  <c r="E1010" i="1"/>
  <c r="E1009" i="1"/>
  <c r="E1008" i="1"/>
  <c r="E247" i="3" l="1"/>
  <c r="M245" i="6"/>
  <c r="E1007" i="1"/>
  <c r="E1006" i="1"/>
  <c r="E1005" i="1"/>
  <c r="E1004" i="1"/>
  <c r="E1003" i="1"/>
  <c r="E1002" i="1"/>
  <c r="E1001" i="1"/>
  <c r="E1000" i="1"/>
  <c r="E999" i="1"/>
  <c r="E998" i="1"/>
  <c r="E997" i="1"/>
  <c r="E996" i="1"/>
  <c r="E995" i="1"/>
  <c r="E994" i="1"/>
  <c r="E993" i="1"/>
  <c r="E992" i="1"/>
  <c r="E991" i="1"/>
  <c r="E248" i="3" l="1"/>
  <c r="M246" i="6"/>
  <c r="E249" i="3" l="1"/>
  <c r="M247" i="6"/>
  <c r="E223" i="3"/>
  <c r="E224" i="3" s="1"/>
  <c r="E225" i="3" s="1"/>
  <c r="E226" i="3" s="1"/>
  <c r="E227" i="3" s="1"/>
  <c r="E228" i="3" s="1"/>
  <c r="E229" i="3" s="1"/>
  <c r="E230" i="3" s="1"/>
  <c r="E231" i="3" s="1"/>
  <c r="E232" i="3" s="1"/>
  <c r="E233" i="3" s="1"/>
  <c r="E250" i="3" l="1"/>
  <c r="M248" i="6"/>
  <c r="L218" i="6"/>
  <c r="J218" i="6" s="1"/>
  <c r="K218" i="6" s="1"/>
  <c r="M208" i="6"/>
  <c r="I196" i="6"/>
  <c r="G196" i="6" s="1"/>
  <c r="H196" i="6" s="1"/>
  <c r="I197" i="6"/>
  <c r="G197" i="6" s="1"/>
  <c r="H197" i="6" s="1"/>
  <c r="I198" i="6"/>
  <c r="G198" i="6" s="1"/>
  <c r="H198" i="6" s="1"/>
  <c r="I199" i="6"/>
  <c r="G199" i="6" s="1"/>
  <c r="H199" i="6" s="1"/>
  <c r="I200" i="6"/>
  <c r="G200" i="6" s="1"/>
  <c r="H200" i="6" s="1"/>
  <c r="I201" i="6"/>
  <c r="G201" i="6" s="1"/>
  <c r="H201" i="6" s="1"/>
  <c r="I202" i="6"/>
  <c r="G202" i="6" s="1"/>
  <c r="H202" i="6" s="1"/>
  <c r="I203" i="6"/>
  <c r="G203" i="6" s="1"/>
  <c r="H203" i="6" s="1"/>
  <c r="I204" i="6"/>
  <c r="G204" i="6" s="1"/>
  <c r="H204" i="6" s="1"/>
  <c r="I205" i="6"/>
  <c r="G205" i="6" s="1"/>
  <c r="H205" i="6" s="1"/>
  <c r="I206" i="6"/>
  <c r="G206" i="6" s="1"/>
  <c r="H206" i="6" s="1"/>
  <c r="I207" i="6"/>
  <c r="G207" i="6" s="1"/>
  <c r="H207" i="6" s="1"/>
  <c r="I208" i="6"/>
  <c r="G208" i="6" s="1"/>
  <c r="H208" i="6" s="1"/>
  <c r="I209" i="6"/>
  <c r="G209" i="6" s="1"/>
  <c r="H209" i="6" s="1"/>
  <c r="I210" i="6"/>
  <c r="G210" i="6" s="1"/>
  <c r="H210" i="6" s="1"/>
  <c r="J209" i="6"/>
  <c r="K209" i="6" s="1"/>
  <c r="J210" i="6"/>
  <c r="K210" i="6" s="1"/>
  <c r="J208" i="6"/>
  <c r="K208" i="6" s="1"/>
  <c r="J207" i="6"/>
  <c r="K207" i="6" s="1"/>
  <c r="J206" i="6"/>
  <c r="K206" i="6" s="1"/>
  <c r="J205" i="6"/>
  <c r="K205" i="6" s="1"/>
  <c r="J204" i="6"/>
  <c r="K204" i="6" s="1"/>
  <c r="J203" i="6"/>
  <c r="K203" i="6" s="1"/>
  <c r="J200" i="6"/>
  <c r="K200" i="6" s="1"/>
  <c r="J201" i="6"/>
  <c r="K201" i="6" s="1"/>
  <c r="J202" i="6"/>
  <c r="K202" i="6" s="1"/>
  <c r="J199" i="6"/>
  <c r="K199" i="6" s="1"/>
  <c r="M315" i="6"/>
  <c r="L315" i="6"/>
  <c r="J315" i="6" s="1"/>
  <c r="K315" i="6" s="1"/>
  <c r="I315" i="6"/>
  <c r="G315" i="6" s="1"/>
  <c r="H315" i="6" s="1"/>
  <c r="F315" i="6"/>
  <c r="E315" i="6"/>
  <c r="C315" i="6"/>
  <c r="A315" i="6"/>
  <c r="M314" i="6"/>
  <c r="L314" i="6"/>
  <c r="J314" i="6" s="1"/>
  <c r="K314" i="6" s="1"/>
  <c r="I314" i="6"/>
  <c r="G314" i="6" s="1"/>
  <c r="H314" i="6" s="1"/>
  <c r="F314" i="6"/>
  <c r="E314" i="6"/>
  <c r="C314" i="6"/>
  <c r="A314" i="6"/>
  <c r="M313" i="6"/>
  <c r="L313" i="6"/>
  <c r="J313" i="6" s="1"/>
  <c r="K313" i="6" s="1"/>
  <c r="I313" i="6"/>
  <c r="G313" i="6" s="1"/>
  <c r="H313" i="6" s="1"/>
  <c r="F313" i="6"/>
  <c r="E313" i="6"/>
  <c r="C313" i="6"/>
  <c r="A313" i="6"/>
  <c r="M312" i="6"/>
  <c r="L312" i="6"/>
  <c r="J312" i="6" s="1"/>
  <c r="K312" i="6" s="1"/>
  <c r="I312" i="6"/>
  <c r="G312" i="6" s="1"/>
  <c r="H312" i="6" s="1"/>
  <c r="F312" i="6"/>
  <c r="E312" i="6"/>
  <c r="C312" i="6"/>
  <c r="A312" i="6"/>
  <c r="M311" i="6"/>
  <c r="L311" i="6"/>
  <c r="J311" i="6" s="1"/>
  <c r="K311" i="6" s="1"/>
  <c r="I311" i="6"/>
  <c r="G311" i="6" s="1"/>
  <c r="H311" i="6" s="1"/>
  <c r="F311" i="6"/>
  <c r="E311" i="6"/>
  <c r="C311" i="6"/>
  <c r="A311" i="6"/>
  <c r="M310" i="6"/>
  <c r="L310" i="6"/>
  <c r="J310" i="6" s="1"/>
  <c r="K310" i="6" s="1"/>
  <c r="I310" i="6"/>
  <c r="G310" i="6" s="1"/>
  <c r="H310" i="6" s="1"/>
  <c r="F310" i="6"/>
  <c r="E310" i="6"/>
  <c r="C310" i="6"/>
  <c r="A310" i="6"/>
  <c r="M309" i="6"/>
  <c r="L309" i="6"/>
  <c r="J309" i="6" s="1"/>
  <c r="K309" i="6" s="1"/>
  <c r="I309" i="6"/>
  <c r="G309" i="6" s="1"/>
  <c r="H309" i="6" s="1"/>
  <c r="F309" i="6"/>
  <c r="E309" i="6"/>
  <c r="C309" i="6"/>
  <c r="A309" i="6"/>
  <c r="M308" i="6"/>
  <c r="L308" i="6"/>
  <c r="J308" i="6" s="1"/>
  <c r="K308" i="6" s="1"/>
  <c r="I308" i="6"/>
  <c r="G308" i="6" s="1"/>
  <c r="H308" i="6" s="1"/>
  <c r="F308" i="6"/>
  <c r="E308" i="6"/>
  <c r="C308" i="6"/>
  <c r="A308" i="6"/>
  <c r="M307" i="6"/>
  <c r="L307" i="6"/>
  <c r="J307" i="6" s="1"/>
  <c r="K307" i="6" s="1"/>
  <c r="I307" i="6"/>
  <c r="G307" i="6" s="1"/>
  <c r="H307" i="6" s="1"/>
  <c r="F307" i="6"/>
  <c r="E307" i="6"/>
  <c r="C307" i="6"/>
  <c r="A307" i="6"/>
  <c r="M306" i="6"/>
  <c r="L306" i="6"/>
  <c r="J306" i="6" s="1"/>
  <c r="K306" i="6" s="1"/>
  <c r="I306" i="6"/>
  <c r="G306" i="6" s="1"/>
  <c r="H306" i="6" s="1"/>
  <c r="F306" i="6"/>
  <c r="E306" i="6"/>
  <c r="C306" i="6"/>
  <c r="A306" i="6"/>
  <c r="M305" i="6"/>
  <c r="L305" i="6"/>
  <c r="J305" i="6" s="1"/>
  <c r="K305" i="6" s="1"/>
  <c r="I305" i="6"/>
  <c r="G305" i="6" s="1"/>
  <c r="H305" i="6" s="1"/>
  <c r="F305" i="6"/>
  <c r="E305" i="6"/>
  <c r="C305" i="6"/>
  <c r="A305" i="6"/>
  <c r="M304" i="6"/>
  <c r="L304" i="6"/>
  <c r="J304" i="6" s="1"/>
  <c r="K304" i="6" s="1"/>
  <c r="I304" i="6"/>
  <c r="G304" i="6" s="1"/>
  <c r="H304" i="6" s="1"/>
  <c r="F304" i="6"/>
  <c r="E304" i="6"/>
  <c r="C304" i="6"/>
  <c r="A304" i="6"/>
  <c r="M303" i="6"/>
  <c r="L303" i="6"/>
  <c r="J303" i="6" s="1"/>
  <c r="K303" i="6" s="1"/>
  <c r="I303" i="6"/>
  <c r="G303" i="6" s="1"/>
  <c r="H303" i="6" s="1"/>
  <c r="F303" i="6"/>
  <c r="E303" i="6"/>
  <c r="C303" i="6"/>
  <c r="A303" i="6"/>
  <c r="M302" i="6"/>
  <c r="L302" i="6"/>
  <c r="J302" i="6" s="1"/>
  <c r="K302" i="6" s="1"/>
  <c r="I302" i="6"/>
  <c r="G302" i="6" s="1"/>
  <c r="H302" i="6" s="1"/>
  <c r="F302" i="6"/>
  <c r="E302" i="6"/>
  <c r="C302" i="6"/>
  <c r="A302" i="6"/>
  <c r="M301" i="6"/>
  <c r="L301" i="6"/>
  <c r="J301" i="6" s="1"/>
  <c r="K301" i="6" s="1"/>
  <c r="I301" i="6"/>
  <c r="G301" i="6" s="1"/>
  <c r="H301" i="6" s="1"/>
  <c r="F301" i="6"/>
  <c r="E301" i="6"/>
  <c r="C301" i="6"/>
  <c r="A301" i="6"/>
  <c r="M300" i="6"/>
  <c r="L300" i="6"/>
  <c r="J300" i="6" s="1"/>
  <c r="K300" i="6" s="1"/>
  <c r="I300" i="6"/>
  <c r="G300" i="6" s="1"/>
  <c r="H300" i="6" s="1"/>
  <c r="F300" i="6"/>
  <c r="E300" i="6"/>
  <c r="C300" i="6"/>
  <c r="A300" i="6"/>
  <c r="M299" i="6"/>
  <c r="L299" i="6"/>
  <c r="J299" i="6" s="1"/>
  <c r="K299" i="6" s="1"/>
  <c r="I299" i="6"/>
  <c r="G299" i="6" s="1"/>
  <c r="H299" i="6" s="1"/>
  <c r="F299" i="6"/>
  <c r="E299" i="6"/>
  <c r="C299" i="6"/>
  <c r="A299" i="6"/>
  <c r="M298" i="6"/>
  <c r="L298" i="6"/>
  <c r="J298" i="6" s="1"/>
  <c r="K298" i="6" s="1"/>
  <c r="I298" i="6"/>
  <c r="G298" i="6" s="1"/>
  <c r="H298" i="6" s="1"/>
  <c r="F298" i="6"/>
  <c r="E298" i="6"/>
  <c r="C298" i="6"/>
  <c r="A298" i="6"/>
  <c r="M297" i="6"/>
  <c r="L297" i="6"/>
  <c r="J297" i="6" s="1"/>
  <c r="K297" i="6" s="1"/>
  <c r="I297" i="6"/>
  <c r="G297" i="6" s="1"/>
  <c r="H297" i="6" s="1"/>
  <c r="F297" i="6"/>
  <c r="E297" i="6"/>
  <c r="C297" i="6"/>
  <c r="A297" i="6"/>
  <c r="M296" i="6"/>
  <c r="L296" i="6"/>
  <c r="J296" i="6" s="1"/>
  <c r="K296" i="6" s="1"/>
  <c r="I296" i="6"/>
  <c r="G296" i="6" s="1"/>
  <c r="H296" i="6" s="1"/>
  <c r="F296" i="6"/>
  <c r="E296" i="6"/>
  <c r="C296" i="6"/>
  <c r="A296" i="6"/>
  <c r="M295" i="6"/>
  <c r="L295" i="6"/>
  <c r="J295" i="6" s="1"/>
  <c r="K295" i="6" s="1"/>
  <c r="I295" i="6"/>
  <c r="G295" i="6" s="1"/>
  <c r="H295" i="6" s="1"/>
  <c r="F295" i="6"/>
  <c r="E295" i="6"/>
  <c r="C295" i="6"/>
  <c r="A295" i="6"/>
  <c r="M294" i="6"/>
  <c r="L294" i="6"/>
  <c r="J294" i="6" s="1"/>
  <c r="K294" i="6" s="1"/>
  <c r="I294" i="6"/>
  <c r="G294" i="6" s="1"/>
  <c r="H294" i="6" s="1"/>
  <c r="F294" i="6"/>
  <c r="E294" i="6"/>
  <c r="C294" i="6"/>
  <c r="A294" i="6"/>
  <c r="M293" i="6"/>
  <c r="L293" i="6"/>
  <c r="J293" i="6" s="1"/>
  <c r="K293" i="6" s="1"/>
  <c r="I293" i="6"/>
  <c r="G293" i="6" s="1"/>
  <c r="H293" i="6" s="1"/>
  <c r="F293" i="6"/>
  <c r="E293" i="6"/>
  <c r="C293" i="6"/>
  <c r="A293" i="6"/>
  <c r="M292" i="6"/>
  <c r="L292" i="6"/>
  <c r="J292" i="6" s="1"/>
  <c r="K292" i="6" s="1"/>
  <c r="I292" i="6"/>
  <c r="G292" i="6" s="1"/>
  <c r="H292" i="6" s="1"/>
  <c r="F292" i="6"/>
  <c r="E292" i="6"/>
  <c r="C292" i="6"/>
  <c r="A292" i="6"/>
  <c r="M291" i="6"/>
  <c r="L291" i="6"/>
  <c r="J291" i="6" s="1"/>
  <c r="K291" i="6" s="1"/>
  <c r="I291" i="6"/>
  <c r="G291" i="6" s="1"/>
  <c r="H291" i="6" s="1"/>
  <c r="F291" i="6"/>
  <c r="E291" i="6"/>
  <c r="C291" i="6"/>
  <c r="A291" i="6"/>
  <c r="M290" i="6"/>
  <c r="L290" i="6"/>
  <c r="J290" i="6" s="1"/>
  <c r="K290" i="6" s="1"/>
  <c r="I290" i="6"/>
  <c r="G290" i="6" s="1"/>
  <c r="H290" i="6" s="1"/>
  <c r="F290" i="6"/>
  <c r="E290" i="6"/>
  <c r="C290" i="6"/>
  <c r="A290" i="6"/>
  <c r="M289" i="6"/>
  <c r="L289" i="6"/>
  <c r="J289" i="6" s="1"/>
  <c r="K289" i="6" s="1"/>
  <c r="I289" i="6"/>
  <c r="G289" i="6" s="1"/>
  <c r="H289" i="6" s="1"/>
  <c r="F289" i="6"/>
  <c r="E289" i="6"/>
  <c r="C289" i="6"/>
  <c r="A289" i="6"/>
  <c r="M288" i="6"/>
  <c r="L288" i="6"/>
  <c r="J288" i="6" s="1"/>
  <c r="K288" i="6" s="1"/>
  <c r="I288" i="6"/>
  <c r="G288" i="6" s="1"/>
  <c r="H288" i="6" s="1"/>
  <c r="F288" i="6"/>
  <c r="E288" i="6"/>
  <c r="C288" i="6"/>
  <c r="A288" i="6"/>
  <c r="M287" i="6"/>
  <c r="L287" i="6"/>
  <c r="J287" i="6" s="1"/>
  <c r="K287" i="6" s="1"/>
  <c r="I287" i="6"/>
  <c r="G287" i="6" s="1"/>
  <c r="H287" i="6" s="1"/>
  <c r="F287" i="6"/>
  <c r="E287" i="6"/>
  <c r="C287" i="6"/>
  <c r="A287" i="6"/>
  <c r="M286" i="6"/>
  <c r="L286" i="6"/>
  <c r="J286" i="6" s="1"/>
  <c r="K286" i="6" s="1"/>
  <c r="I286" i="6"/>
  <c r="G286" i="6" s="1"/>
  <c r="H286" i="6" s="1"/>
  <c r="F286" i="6"/>
  <c r="E286" i="6"/>
  <c r="C286" i="6"/>
  <c r="A286" i="6"/>
  <c r="M285" i="6"/>
  <c r="L285" i="6"/>
  <c r="J285" i="6" s="1"/>
  <c r="K285" i="6" s="1"/>
  <c r="I285" i="6"/>
  <c r="G285" i="6" s="1"/>
  <c r="H285" i="6" s="1"/>
  <c r="F285" i="6"/>
  <c r="E285" i="6"/>
  <c r="C285" i="6"/>
  <c r="A285" i="6"/>
  <c r="M284" i="6"/>
  <c r="L284" i="6"/>
  <c r="J284" i="6" s="1"/>
  <c r="K284" i="6" s="1"/>
  <c r="I284" i="6"/>
  <c r="G284" i="6" s="1"/>
  <c r="H284" i="6" s="1"/>
  <c r="F284" i="6"/>
  <c r="E284" i="6"/>
  <c r="C284" i="6"/>
  <c r="A284" i="6"/>
  <c r="M283" i="6"/>
  <c r="L283" i="6"/>
  <c r="J283" i="6" s="1"/>
  <c r="K283" i="6" s="1"/>
  <c r="I283" i="6"/>
  <c r="G283" i="6" s="1"/>
  <c r="H283" i="6" s="1"/>
  <c r="F283" i="6"/>
  <c r="E283" i="6"/>
  <c r="C283" i="6"/>
  <c r="A283" i="6"/>
  <c r="M282" i="6"/>
  <c r="L282" i="6"/>
  <c r="J282" i="6" s="1"/>
  <c r="K282" i="6" s="1"/>
  <c r="I282" i="6"/>
  <c r="G282" i="6" s="1"/>
  <c r="H282" i="6" s="1"/>
  <c r="F282" i="6"/>
  <c r="E282" i="6"/>
  <c r="C282" i="6"/>
  <c r="A282" i="6"/>
  <c r="M281" i="6"/>
  <c r="L281" i="6"/>
  <c r="J281" i="6" s="1"/>
  <c r="K281" i="6" s="1"/>
  <c r="I281" i="6"/>
  <c r="G281" i="6" s="1"/>
  <c r="H281" i="6" s="1"/>
  <c r="F281" i="6"/>
  <c r="E281" i="6"/>
  <c r="C281" i="6"/>
  <c r="A281" i="6"/>
  <c r="M280" i="6"/>
  <c r="L280" i="6"/>
  <c r="J280" i="6" s="1"/>
  <c r="K280" i="6" s="1"/>
  <c r="I280" i="6"/>
  <c r="G280" i="6" s="1"/>
  <c r="H280" i="6" s="1"/>
  <c r="F280" i="6"/>
  <c r="E280" i="6"/>
  <c r="C280" i="6"/>
  <c r="A280" i="6"/>
  <c r="M279" i="6"/>
  <c r="L279" i="6"/>
  <c r="J279" i="6" s="1"/>
  <c r="K279" i="6" s="1"/>
  <c r="I279" i="6"/>
  <c r="G279" i="6" s="1"/>
  <c r="H279" i="6" s="1"/>
  <c r="F279" i="6"/>
  <c r="E279" i="6"/>
  <c r="C279" i="6"/>
  <c r="A279" i="6"/>
  <c r="M278" i="6"/>
  <c r="L278" i="6"/>
  <c r="J278" i="6" s="1"/>
  <c r="K278" i="6" s="1"/>
  <c r="I278" i="6"/>
  <c r="G278" i="6" s="1"/>
  <c r="H278" i="6" s="1"/>
  <c r="F278" i="6"/>
  <c r="E278" i="6"/>
  <c r="C278" i="6"/>
  <c r="A278" i="6"/>
  <c r="M277" i="6"/>
  <c r="L277" i="6"/>
  <c r="J277" i="6" s="1"/>
  <c r="K277" i="6" s="1"/>
  <c r="I277" i="6"/>
  <c r="G277" i="6" s="1"/>
  <c r="H277" i="6" s="1"/>
  <c r="F277" i="6"/>
  <c r="E277" i="6"/>
  <c r="C277" i="6"/>
  <c r="A277" i="6"/>
  <c r="M276" i="6"/>
  <c r="L276" i="6"/>
  <c r="J276" i="6" s="1"/>
  <c r="K276" i="6" s="1"/>
  <c r="I276" i="6"/>
  <c r="G276" i="6" s="1"/>
  <c r="H276" i="6" s="1"/>
  <c r="F276" i="6"/>
  <c r="E276" i="6"/>
  <c r="C276" i="6"/>
  <c r="A276" i="6"/>
  <c r="M275" i="6"/>
  <c r="L275" i="6"/>
  <c r="J275" i="6" s="1"/>
  <c r="K275" i="6" s="1"/>
  <c r="I275" i="6"/>
  <c r="G275" i="6" s="1"/>
  <c r="H275" i="6" s="1"/>
  <c r="F275" i="6"/>
  <c r="E275" i="6"/>
  <c r="C275" i="6"/>
  <c r="A275" i="6"/>
  <c r="M274" i="6"/>
  <c r="L274" i="6"/>
  <c r="J274" i="6" s="1"/>
  <c r="K274" i="6" s="1"/>
  <c r="I274" i="6"/>
  <c r="G274" i="6" s="1"/>
  <c r="H274" i="6" s="1"/>
  <c r="F274" i="6"/>
  <c r="E274" i="6"/>
  <c r="C274" i="6"/>
  <c r="A274" i="6"/>
  <c r="M273" i="6"/>
  <c r="L273" i="6"/>
  <c r="J273" i="6" s="1"/>
  <c r="K273" i="6" s="1"/>
  <c r="I273" i="6"/>
  <c r="G273" i="6" s="1"/>
  <c r="H273" i="6" s="1"/>
  <c r="F273" i="6"/>
  <c r="E273" i="6"/>
  <c r="C273" i="6"/>
  <c r="A273" i="6"/>
  <c r="M272" i="6"/>
  <c r="L272" i="6"/>
  <c r="J272" i="6" s="1"/>
  <c r="K272" i="6" s="1"/>
  <c r="I272" i="6"/>
  <c r="G272" i="6" s="1"/>
  <c r="H272" i="6" s="1"/>
  <c r="F272" i="6"/>
  <c r="E272" i="6"/>
  <c r="C272" i="6"/>
  <c r="A272" i="6"/>
  <c r="M271" i="6"/>
  <c r="L271" i="6"/>
  <c r="J271" i="6" s="1"/>
  <c r="K271" i="6" s="1"/>
  <c r="I271" i="6"/>
  <c r="G271" i="6" s="1"/>
  <c r="H271" i="6" s="1"/>
  <c r="F271" i="6"/>
  <c r="E271" i="6"/>
  <c r="C271" i="6"/>
  <c r="A271" i="6"/>
  <c r="M270" i="6"/>
  <c r="L270" i="6"/>
  <c r="J270" i="6" s="1"/>
  <c r="K270" i="6" s="1"/>
  <c r="I270" i="6"/>
  <c r="G270" i="6" s="1"/>
  <c r="H270" i="6" s="1"/>
  <c r="F270" i="6"/>
  <c r="E270" i="6"/>
  <c r="C270" i="6"/>
  <c r="A270" i="6"/>
  <c r="M269" i="6"/>
  <c r="L269" i="6"/>
  <c r="J269" i="6" s="1"/>
  <c r="K269" i="6" s="1"/>
  <c r="I269" i="6"/>
  <c r="G269" i="6" s="1"/>
  <c r="H269" i="6" s="1"/>
  <c r="F269" i="6"/>
  <c r="E269" i="6"/>
  <c r="C269" i="6"/>
  <c r="A269" i="6"/>
  <c r="M268" i="6"/>
  <c r="L268" i="6"/>
  <c r="J268" i="6" s="1"/>
  <c r="K268" i="6" s="1"/>
  <c r="I268" i="6"/>
  <c r="G268" i="6" s="1"/>
  <c r="H268" i="6" s="1"/>
  <c r="F268" i="6"/>
  <c r="E268" i="6"/>
  <c r="C268" i="6"/>
  <c r="A268" i="6"/>
  <c r="M267" i="6"/>
  <c r="L267" i="6"/>
  <c r="J267" i="6" s="1"/>
  <c r="K267" i="6" s="1"/>
  <c r="I267" i="6"/>
  <c r="G267" i="6" s="1"/>
  <c r="H267" i="6" s="1"/>
  <c r="F267" i="6"/>
  <c r="E267" i="6"/>
  <c r="C267" i="6"/>
  <c r="A267" i="6"/>
  <c r="M266" i="6"/>
  <c r="L266" i="6"/>
  <c r="J266" i="6" s="1"/>
  <c r="K266" i="6" s="1"/>
  <c r="I266" i="6"/>
  <c r="G266" i="6" s="1"/>
  <c r="H266" i="6" s="1"/>
  <c r="F266" i="6"/>
  <c r="E266" i="6"/>
  <c r="C266" i="6"/>
  <c r="A266" i="6"/>
  <c r="M265" i="6"/>
  <c r="L265" i="6"/>
  <c r="J265" i="6" s="1"/>
  <c r="K265" i="6" s="1"/>
  <c r="I265" i="6"/>
  <c r="G265" i="6" s="1"/>
  <c r="H265" i="6" s="1"/>
  <c r="F265" i="6"/>
  <c r="E265" i="6"/>
  <c r="C265" i="6"/>
  <c r="A265" i="6"/>
  <c r="M264" i="6"/>
  <c r="L264" i="6"/>
  <c r="J264" i="6" s="1"/>
  <c r="K264" i="6" s="1"/>
  <c r="I264" i="6"/>
  <c r="G264" i="6" s="1"/>
  <c r="H264" i="6" s="1"/>
  <c r="F264" i="6"/>
  <c r="E264" i="6"/>
  <c r="C264" i="6"/>
  <c r="A264" i="6"/>
  <c r="M263" i="6"/>
  <c r="L263" i="6"/>
  <c r="J263" i="6" s="1"/>
  <c r="K263" i="6" s="1"/>
  <c r="I263" i="6"/>
  <c r="G263" i="6" s="1"/>
  <c r="H263" i="6" s="1"/>
  <c r="F263" i="6"/>
  <c r="E263" i="6"/>
  <c r="C263" i="6"/>
  <c r="A263" i="6"/>
  <c r="M262" i="6"/>
  <c r="L262" i="6"/>
  <c r="J262" i="6" s="1"/>
  <c r="K262" i="6" s="1"/>
  <c r="I262" i="6"/>
  <c r="G262" i="6" s="1"/>
  <c r="H262" i="6" s="1"/>
  <c r="F262" i="6"/>
  <c r="E262" i="6"/>
  <c r="C262" i="6"/>
  <c r="A262" i="6"/>
  <c r="M261" i="6"/>
  <c r="L261" i="6"/>
  <c r="J261" i="6" s="1"/>
  <c r="K261" i="6" s="1"/>
  <c r="I261" i="6"/>
  <c r="G261" i="6" s="1"/>
  <c r="H261" i="6" s="1"/>
  <c r="F261" i="6"/>
  <c r="E261" i="6"/>
  <c r="C261" i="6"/>
  <c r="A261" i="6"/>
  <c r="M260" i="6"/>
  <c r="L260" i="6"/>
  <c r="J260" i="6" s="1"/>
  <c r="K260" i="6" s="1"/>
  <c r="I260" i="6"/>
  <c r="G260" i="6" s="1"/>
  <c r="H260" i="6" s="1"/>
  <c r="F260" i="6"/>
  <c r="E260" i="6"/>
  <c r="C260" i="6"/>
  <c r="A260" i="6"/>
  <c r="M259" i="6"/>
  <c r="L259" i="6"/>
  <c r="J259" i="6" s="1"/>
  <c r="K259" i="6" s="1"/>
  <c r="I259" i="6"/>
  <c r="G259" i="6" s="1"/>
  <c r="H259" i="6" s="1"/>
  <c r="F259" i="6"/>
  <c r="E259" i="6"/>
  <c r="C259" i="6"/>
  <c r="A259" i="6"/>
  <c r="M258" i="6"/>
  <c r="L258" i="6"/>
  <c r="J258" i="6" s="1"/>
  <c r="K258" i="6" s="1"/>
  <c r="I258" i="6"/>
  <c r="G258" i="6" s="1"/>
  <c r="H258" i="6" s="1"/>
  <c r="F258" i="6"/>
  <c r="E258" i="6"/>
  <c r="C258" i="6"/>
  <c r="A258" i="6"/>
  <c r="M257" i="6"/>
  <c r="L257" i="6"/>
  <c r="J257" i="6" s="1"/>
  <c r="K257" i="6" s="1"/>
  <c r="I257" i="6"/>
  <c r="G257" i="6" s="1"/>
  <c r="H257" i="6" s="1"/>
  <c r="F257" i="6"/>
  <c r="E257" i="6"/>
  <c r="C257" i="6"/>
  <c r="A257" i="6"/>
  <c r="M256" i="6"/>
  <c r="L256" i="6"/>
  <c r="J256" i="6" s="1"/>
  <c r="K256" i="6" s="1"/>
  <c r="I256" i="6"/>
  <c r="G256" i="6" s="1"/>
  <c r="H256" i="6" s="1"/>
  <c r="F256" i="6"/>
  <c r="E256" i="6"/>
  <c r="C256" i="6"/>
  <c r="A256" i="6"/>
  <c r="M255" i="6"/>
  <c r="L255" i="6"/>
  <c r="J255" i="6" s="1"/>
  <c r="K255" i="6" s="1"/>
  <c r="I255" i="6"/>
  <c r="G255" i="6" s="1"/>
  <c r="H255" i="6" s="1"/>
  <c r="F255" i="6"/>
  <c r="E255" i="6"/>
  <c r="C255" i="6"/>
  <c r="A255" i="6"/>
  <c r="M254" i="6"/>
  <c r="L254" i="6"/>
  <c r="J254" i="6" s="1"/>
  <c r="K254" i="6" s="1"/>
  <c r="I254" i="6"/>
  <c r="G254" i="6" s="1"/>
  <c r="H254" i="6" s="1"/>
  <c r="F254" i="6"/>
  <c r="E254" i="6"/>
  <c r="C254" i="6"/>
  <c r="A254" i="6"/>
  <c r="L253" i="6"/>
  <c r="J253" i="6" s="1"/>
  <c r="K253" i="6" s="1"/>
  <c r="I253" i="6"/>
  <c r="G253" i="6" s="1"/>
  <c r="H253" i="6" s="1"/>
  <c r="F253" i="6"/>
  <c r="E253" i="6"/>
  <c r="C253" i="6"/>
  <c r="A253" i="6"/>
  <c r="M238" i="6"/>
  <c r="L238" i="6"/>
  <c r="J238" i="6" s="1"/>
  <c r="K238" i="6" s="1"/>
  <c r="I238" i="6"/>
  <c r="G238" i="6" s="1"/>
  <c r="H238" i="6" s="1"/>
  <c r="F238" i="6"/>
  <c r="E238" i="6"/>
  <c r="C238" i="6"/>
  <c r="A238" i="6"/>
  <c r="M237" i="6"/>
  <c r="L237" i="6"/>
  <c r="J237" i="6" s="1"/>
  <c r="K237" i="6" s="1"/>
  <c r="I237" i="6"/>
  <c r="G237" i="6" s="1"/>
  <c r="H237" i="6" s="1"/>
  <c r="F237" i="6"/>
  <c r="E237" i="6"/>
  <c r="C237" i="6"/>
  <c r="A237" i="6"/>
  <c r="M236" i="6"/>
  <c r="L236" i="6"/>
  <c r="J236" i="6" s="1"/>
  <c r="K236" i="6" s="1"/>
  <c r="I236" i="6"/>
  <c r="G236" i="6" s="1"/>
  <c r="H236" i="6" s="1"/>
  <c r="F236" i="6"/>
  <c r="E236" i="6"/>
  <c r="C236" i="6"/>
  <c r="A236" i="6"/>
  <c r="M235" i="6"/>
  <c r="L235" i="6"/>
  <c r="J235" i="6" s="1"/>
  <c r="K235" i="6" s="1"/>
  <c r="I235" i="6"/>
  <c r="G235" i="6" s="1"/>
  <c r="H235" i="6" s="1"/>
  <c r="F235" i="6"/>
  <c r="E235" i="6"/>
  <c r="C235" i="6"/>
  <c r="A235" i="6"/>
  <c r="M234" i="6"/>
  <c r="L234" i="6"/>
  <c r="J234" i="6" s="1"/>
  <c r="K234" i="6" s="1"/>
  <c r="I234" i="6"/>
  <c r="G234" i="6" s="1"/>
  <c r="H234" i="6" s="1"/>
  <c r="F234" i="6"/>
  <c r="E234" i="6"/>
  <c r="C234" i="6"/>
  <c r="A234" i="6"/>
  <c r="M233" i="6"/>
  <c r="L233" i="6"/>
  <c r="J233" i="6" s="1"/>
  <c r="K233" i="6" s="1"/>
  <c r="I233" i="6"/>
  <c r="G233" i="6" s="1"/>
  <c r="H233" i="6" s="1"/>
  <c r="F233" i="6"/>
  <c r="E233" i="6"/>
  <c r="C233" i="6"/>
  <c r="A233" i="6"/>
  <c r="M232" i="6"/>
  <c r="L232" i="6"/>
  <c r="J232" i="6" s="1"/>
  <c r="K232" i="6" s="1"/>
  <c r="I232" i="6"/>
  <c r="G232" i="6" s="1"/>
  <c r="H232" i="6" s="1"/>
  <c r="F232" i="6"/>
  <c r="E232" i="6"/>
  <c r="C232" i="6"/>
  <c r="A232" i="6"/>
  <c r="M231" i="6"/>
  <c r="L231" i="6"/>
  <c r="J231" i="6" s="1"/>
  <c r="K231" i="6" s="1"/>
  <c r="I231" i="6"/>
  <c r="G231" i="6" s="1"/>
  <c r="H231" i="6" s="1"/>
  <c r="F231" i="6"/>
  <c r="E231" i="6"/>
  <c r="C231" i="6"/>
  <c r="A231" i="6"/>
  <c r="M230" i="6"/>
  <c r="L230" i="6"/>
  <c r="J230" i="6" s="1"/>
  <c r="K230" i="6" s="1"/>
  <c r="I230" i="6"/>
  <c r="G230" i="6" s="1"/>
  <c r="H230" i="6" s="1"/>
  <c r="F230" i="6"/>
  <c r="C230" i="6"/>
  <c r="A230" i="6"/>
  <c r="M229" i="6"/>
  <c r="L229" i="6"/>
  <c r="J229" i="6" s="1"/>
  <c r="K229" i="6" s="1"/>
  <c r="I229" i="6"/>
  <c r="G229" i="6" s="1"/>
  <c r="H229" i="6" s="1"/>
  <c r="F229" i="6"/>
  <c r="E229" i="6"/>
  <c r="C229" i="6"/>
  <c r="A229" i="6"/>
  <c r="M228" i="6"/>
  <c r="L228" i="6"/>
  <c r="J228" i="6" s="1"/>
  <c r="K228" i="6" s="1"/>
  <c r="I228" i="6"/>
  <c r="G228" i="6" s="1"/>
  <c r="H228" i="6" s="1"/>
  <c r="F228" i="6"/>
  <c r="E228" i="6"/>
  <c r="C228" i="6"/>
  <c r="A228" i="6"/>
  <c r="M227" i="6"/>
  <c r="L227" i="6"/>
  <c r="J227" i="6" s="1"/>
  <c r="K227" i="6" s="1"/>
  <c r="I227" i="6"/>
  <c r="G227" i="6" s="1"/>
  <c r="H227" i="6" s="1"/>
  <c r="F227" i="6"/>
  <c r="E227" i="6"/>
  <c r="C227" i="6"/>
  <c r="A227" i="6"/>
  <c r="M226" i="6"/>
  <c r="L226" i="6"/>
  <c r="J226" i="6" s="1"/>
  <c r="K226" i="6" s="1"/>
  <c r="I226" i="6"/>
  <c r="G226" i="6" s="1"/>
  <c r="H226" i="6" s="1"/>
  <c r="F226" i="6"/>
  <c r="E226" i="6"/>
  <c r="C226" i="6"/>
  <c r="A226" i="6"/>
  <c r="M225" i="6"/>
  <c r="L225" i="6"/>
  <c r="J225" i="6" s="1"/>
  <c r="K225" i="6" s="1"/>
  <c r="I225" i="6"/>
  <c r="G225" i="6" s="1"/>
  <c r="H225" i="6" s="1"/>
  <c r="F225" i="6"/>
  <c r="E225" i="6"/>
  <c r="C225" i="6"/>
  <c r="A225" i="6"/>
  <c r="M224" i="6"/>
  <c r="L224" i="6"/>
  <c r="J224" i="6" s="1"/>
  <c r="K224" i="6" s="1"/>
  <c r="I224" i="6"/>
  <c r="G224" i="6" s="1"/>
  <c r="H224" i="6" s="1"/>
  <c r="F224" i="6"/>
  <c r="E224" i="6"/>
  <c r="C224" i="6"/>
  <c r="A224" i="6"/>
  <c r="M223" i="6"/>
  <c r="L223" i="6"/>
  <c r="J223" i="6" s="1"/>
  <c r="K223" i="6" s="1"/>
  <c r="I223" i="6"/>
  <c r="G223" i="6" s="1"/>
  <c r="H223" i="6" s="1"/>
  <c r="F223" i="6"/>
  <c r="E223" i="6"/>
  <c r="C223" i="6"/>
  <c r="A223" i="6"/>
  <c r="M222" i="6"/>
  <c r="L222" i="6"/>
  <c r="J222" i="6" s="1"/>
  <c r="K222" i="6" s="1"/>
  <c r="I222" i="6"/>
  <c r="G222" i="6" s="1"/>
  <c r="H222" i="6" s="1"/>
  <c r="F222" i="6"/>
  <c r="E222" i="6"/>
  <c r="C222" i="6"/>
  <c r="A222" i="6"/>
  <c r="M221" i="6"/>
  <c r="L221" i="6"/>
  <c r="J221" i="6" s="1"/>
  <c r="K221" i="6" s="1"/>
  <c r="I221" i="6"/>
  <c r="G221" i="6" s="1"/>
  <c r="H221" i="6" s="1"/>
  <c r="F221" i="6"/>
  <c r="E221" i="6"/>
  <c r="C221" i="6"/>
  <c r="A221" i="6"/>
  <c r="L220" i="6"/>
  <c r="J220" i="6" s="1"/>
  <c r="K220" i="6" s="1"/>
  <c r="I220" i="6"/>
  <c r="G220" i="6" s="1"/>
  <c r="H220" i="6" s="1"/>
  <c r="F220" i="6"/>
  <c r="E220" i="6"/>
  <c r="C220" i="6"/>
  <c r="A220" i="6"/>
  <c r="L219" i="6"/>
  <c r="J219" i="6" s="1"/>
  <c r="K219" i="6" s="1"/>
  <c r="I219" i="6"/>
  <c r="G219" i="6" s="1"/>
  <c r="H219" i="6" s="1"/>
  <c r="F219" i="6"/>
  <c r="E219" i="6"/>
  <c r="C219" i="6"/>
  <c r="A219" i="6"/>
  <c r="I218" i="6"/>
  <c r="G218" i="6" s="1"/>
  <c r="H218" i="6" s="1"/>
  <c r="F218" i="6"/>
  <c r="E218" i="6"/>
  <c r="C218" i="6"/>
  <c r="A218" i="6"/>
  <c r="L198" i="6"/>
  <c r="J198" i="6" s="1"/>
  <c r="K198" i="6" s="1"/>
  <c r="F198" i="6"/>
  <c r="E198" i="6"/>
  <c r="C198" i="6"/>
  <c r="A198" i="6"/>
  <c r="L197" i="6"/>
  <c r="J197" i="6" s="1"/>
  <c r="K197" i="6" s="1"/>
  <c r="F197" i="6"/>
  <c r="E197" i="6"/>
  <c r="C197" i="6"/>
  <c r="A197" i="6"/>
  <c r="L196" i="6"/>
  <c r="J196" i="6" s="1"/>
  <c r="K196" i="6" s="1"/>
  <c r="F196" i="6"/>
  <c r="E196" i="6"/>
  <c r="C196" i="6"/>
  <c r="A196" i="6"/>
  <c r="L195" i="6"/>
  <c r="J195" i="6" s="1"/>
  <c r="K195" i="6" s="1"/>
  <c r="I195" i="6"/>
  <c r="G195" i="6" s="1"/>
  <c r="H195" i="6" s="1"/>
  <c r="F195" i="6"/>
  <c r="E195" i="6"/>
  <c r="C195" i="6"/>
  <c r="A195" i="6"/>
  <c r="L194" i="6"/>
  <c r="J194" i="6" s="1"/>
  <c r="K194" i="6" s="1"/>
  <c r="I194" i="6"/>
  <c r="G194" i="6" s="1"/>
  <c r="H194" i="6" s="1"/>
  <c r="F194" i="6"/>
  <c r="E194" i="6"/>
  <c r="C194" i="6"/>
  <c r="A194" i="6"/>
  <c r="L193" i="6"/>
  <c r="J193" i="6" s="1"/>
  <c r="K193" i="6" s="1"/>
  <c r="I193" i="6"/>
  <c r="G193" i="6" s="1"/>
  <c r="H193" i="6" s="1"/>
  <c r="F193" i="6"/>
  <c r="E193" i="6"/>
  <c r="C193" i="6"/>
  <c r="A193" i="6"/>
  <c r="M192" i="6"/>
  <c r="L192" i="6"/>
  <c r="J192" i="6" s="1"/>
  <c r="K192" i="6" s="1"/>
  <c r="I192" i="6"/>
  <c r="G192" i="6" s="1"/>
  <c r="H192" i="6" s="1"/>
  <c r="F192" i="6"/>
  <c r="E192" i="6"/>
  <c r="C192" i="6"/>
  <c r="A192" i="6"/>
  <c r="M191" i="6"/>
  <c r="L191" i="6"/>
  <c r="J191" i="6" s="1"/>
  <c r="K191" i="6" s="1"/>
  <c r="I191" i="6"/>
  <c r="G191" i="6" s="1"/>
  <c r="H191" i="6" s="1"/>
  <c r="F191" i="6"/>
  <c r="E191" i="6"/>
  <c r="C191" i="6"/>
  <c r="A191" i="6"/>
  <c r="M190" i="6"/>
  <c r="L190" i="6"/>
  <c r="J190" i="6" s="1"/>
  <c r="K190" i="6" s="1"/>
  <c r="I190" i="6"/>
  <c r="G190" i="6" s="1"/>
  <c r="H190" i="6" s="1"/>
  <c r="F190" i="6"/>
  <c r="E190" i="6"/>
  <c r="C190" i="6"/>
  <c r="A190" i="6"/>
  <c r="M189" i="6"/>
  <c r="L189" i="6"/>
  <c r="J189" i="6" s="1"/>
  <c r="K189" i="6" s="1"/>
  <c r="I189" i="6"/>
  <c r="G189" i="6" s="1"/>
  <c r="H189" i="6" s="1"/>
  <c r="F189" i="6"/>
  <c r="E189" i="6"/>
  <c r="C189" i="6"/>
  <c r="A189" i="6"/>
  <c r="M188" i="6"/>
  <c r="L188" i="6"/>
  <c r="J188" i="6" s="1"/>
  <c r="K188" i="6" s="1"/>
  <c r="I188" i="6"/>
  <c r="G188" i="6" s="1"/>
  <c r="H188" i="6" s="1"/>
  <c r="F188" i="6"/>
  <c r="E188" i="6"/>
  <c r="C188" i="6"/>
  <c r="A188" i="6"/>
  <c r="M187" i="6"/>
  <c r="L187" i="6"/>
  <c r="J187" i="6" s="1"/>
  <c r="K187" i="6" s="1"/>
  <c r="I187" i="6"/>
  <c r="G187" i="6" s="1"/>
  <c r="H187" i="6" s="1"/>
  <c r="F187" i="6"/>
  <c r="E187" i="6"/>
  <c r="C187" i="6"/>
  <c r="A187" i="6"/>
  <c r="M186" i="6"/>
  <c r="L186" i="6"/>
  <c r="J186" i="6" s="1"/>
  <c r="K186" i="6" s="1"/>
  <c r="I186" i="6"/>
  <c r="G186" i="6" s="1"/>
  <c r="H186" i="6" s="1"/>
  <c r="F186" i="6"/>
  <c r="E186" i="6"/>
  <c r="C186" i="6"/>
  <c r="A186" i="6"/>
  <c r="M185" i="6"/>
  <c r="L185" i="6"/>
  <c r="J185" i="6" s="1"/>
  <c r="K185" i="6" s="1"/>
  <c r="I185" i="6"/>
  <c r="G185" i="6" s="1"/>
  <c r="H185" i="6" s="1"/>
  <c r="F185" i="6"/>
  <c r="E185" i="6"/>
  <c r="C185" i="6"/>
  <c r="A185" i="6"/>
  <c r="M184" i="6"/>
  <c r="L184" i="6"/>
  <c r="J184" i="6" s="1"/>
  <c r="K184" i="6" s="1"/>
  <c r="I184" i="6"/>
  <c r="G184" i="6" s="1"/>
  <c r="H184" i="6" s="1"/>
  <c r="F184" i="6"/>
  <c r="E184" i="6"/>
  <c r="C184" i="6"/>
  <c r="A184" i="6"/>
  <c r="M183" i="6"/>
  <c r="L183" i="6"/>
  <c r="J183" i="6" s="1"/>
  <c r="K183" i="6" s="1"/>
  <c r="I183" i="6"/>
  <c r="G183" i="6" s="1"/>
  <c r="H183" i="6" s="1"/>
  <c r="F183" i="6"/>
  <c r="E183" i="6"/>
  <c r="C183" i="6"/>
  <c r="A183" i="6"/>
  <c r="M182" i="6"/>
  <c r="L182" i="6"/>
  <c r="J182" i="6" s="1"/>
  <c r="K182" i="6" s="1"/>
  <c r="I182" i="6"/>
  <c r="G182" i="6" s="1"/>
  <c r="H182" i="6" s="1"/>
  <c r="F182" i="6"/>
  <c r="E182" i="6"/>
  <c r="C182" i="6"/>
  <c r="A182" i="6"/>
  <c r="M181" i="6"/>
  <c r="L181" i="6"/>
  <c r="J181" i="6" s="1"/>
  <c r="K181" i="6" s="1"/>
  <c r="I181" i="6"/>
  <c r="G181" i="6" s="1"/>
  <c r="H181" i="6" s="1"/>
  <c r="F181" i="6"/>
  <c r="E181" i="6"/>
  <c r="C181" i="6"/>
  <c r="A181" i="6"/>
  <c r="M180" i="6"/>
  <c r="L180" i="6"/>
  <c r="J180" i="6" s="1"/>
  <c r="K180" i="6" s="1"/>
  <c r="I180" i="6"/>
  <c r="G180" i="6" s="1"/>
  <c r="H180" i="6" s="1"/>
  <c r="F180" i="6"/>
  <c r="E180" i="6"/>
  <c r="C180" i="6"/>
  <c r="A180" i="6"/>
  <c r="M179" i="6"/>
  <c r="L179" i="6"/>
  <c r="J179" i="6" s="1"/>
  <c r="K179" i="6" s="1"/>
  <c r="I179" i="6"/>
  <c r="G179" i="6" s="1"/>
  <c r="H179" i="6" s="1"/>
  <c r="F179" i="6"/>
  <c r="E179" i="6"/>
  <c r="C179" i="6"/>
  <c r="A179" i="6"/>
  <c r="M178" i="6"/>
  <c r="L178" i="6"/>
  <c r="J178" i="6" s="1"/>
  <c r="K178" i="6" s="1"/>
  <c r="I178" i="6"/>
  <c r="G178" i="6" s="1"/>
  <c r="H178" i="6" s="1"/>
  <c r="F178" i="6"/>
  <c r="E178" i="6"/>
  <c r="C178" i="6"/>
  <c r="A178" i="6"/>
  <c r="M177" i="6"/>
  <c r="L177" i="6"/>
  <c r="J177" i="6" s="1"/>
  <c r="K177" i="6" s="1"/>
  <c r="I177" i="6"/>
  <c r="G177" i="6" s="1"/>
  <c r="H177" i="6" s="1"/>
  <c r="F177" i="6"/>
  <c r="E177" i="6"/>
  <c r="C177" i="6"/>
  <c r="A177" i="6"/>
  <c r="M176" i="6"/>
  <c r="L176" i="6"/>
  <c r="J176" i="6" s="1"/>
  <c r="K176" i="6" s="1"/>
  <c r="I176" i="6"/>
  <c r="G176" i="6" s="1"/>
  <c r="H176" i="6" s="1"/>
  <c r="F176" i="6"/>
  <c r="E176" i="6"/>
  <c r="C176" i="6"/>
  <c r="A176" i="6"/>
  <c r="M175" i="6"/>
  <c r="L175" i="6"/>
  <c r="J175" i="6" s="1"/>
  <c r="K175" i="6" s="1"/>
  <c r="I175" i="6"/>
  <c r="G175" i="6" s="1"/>
  <c r="H175" i="6" s="1"/>
  <c r="F175" i="6"/>
  <c r="E175" i="6"/>
  <c r="C175" i="6"/>
  <c r="A175" i="6"/>
  <c r="M174" i="6"/>
  <c r="L174" i="6"/>
  <c r="J174" i="6" s="1"/>
  <c r="K174" i="6" s="1"/>
  <c r="I174" i="6"/>
  <c r="G174" i="6" s="1"/>
  <c r="H174" i="6" s="1"/>
  <c r="F174" i="6"/>
  <c r="E174" i="6"/>
  <c r="C174" i="6"/>
  <c r="A174" i="6"/>
  <c r="M173" i="6"/>
  <c r="L173" i="6"/>
  <c r="J173" i="6" s="1"/>
  <c r="K173" i="6" s="1"/>
  <c r="I173" i="6"/>
  <c r="G173" i="6" s="1"/>
  <c r="H173" i="6" s="1"/>
  <c r="F173" i="6"/>
  <c r="E173" i="6"/>
  <c r="C173" i="6"/>
  <c r="A173" i="6"/>
  <c r="M172" i="6"/>
  <c r="L172" i="6"/>
  <c r="J172" i="6" s="1"/>
  <c r="K172" i="6" s="1"/>
  <c r="I172" i="6"/>
  <c r="G172" i="6" s="1"/>
  <c r="H172" i="6" s="1"/>
  <c r="F172" i="6"/>
  <c r="E172" i="6"/>
  <c r="C172" i="6"/>
  <c r="A172" i="6"/>
  <c r="M171" i="6"/>
  <c r="L171" i="6"/>
  <c r="J171" i="6" s="1"/>
  <c r="K171" i="6" s="1"/>
  <c r="I171" i="6"/>
  <c r="G171" i="6" s="1"/>
  <c r="H171" i="6" s="1"/>
  <c r="F171" i="6"/>
  <c r="E171" i="6"/>
  <c r="C171" i="6"/>
  <c r="A171" i="6"/>
  <c r="M170" i="6"/>
  <c r="L170" i="6"/>
  <c r="J170" i="6" s="1"/>
  <c r="K170" i="6" s="1"/>
  <c r="I170" i="6"/>
  <c r="G170" i="6" s="1"/>
  <c r="H170" i="6" s="1"/>
  <c r="F170" i="6"/>
  <c r="E170" i="6"/>
  <c r="C170" i="6"/>
  <c r="A170" i="6"/>
  <c r="M169" i="6"/>
  <c r="L169" i="6"/>
  <c r="J169" i="6" s="1"/>
  <c r="K169" i="6" s="1"/>
  <c r="I169" i="6"/>
  <c r="G169" i="6" s="1"/>
  <c r="H169" i="6" s="1"/>
  <c r="F169" i="6"/>
  <c r="E169" i="6"/>
  <c r="C169" i="6"/>
  <c r="A169" i="6"/>
  <c r="M168" i="6"/>
  <c r="L168" i="6"/>
  <c r="J168" i="6" s="1"/>
  <c r="K168" i="6" s="1"/>
  <c r="I168" i="6"/>
  <c r="G168" i="6" s="1"/>
  <c r="H168" i="6" s="1"/>
  <c r="F168" i="6"/>
  <c r="E168" i="6"/>
  <c r="C168" i="6"/>
  <c r="A168" i="6"/>
  <c r="M167" i="6"/>
  <c r="L167" i="6"/>
  <c r="J167" i="6" s="1"/>
  <c r="K167" i="6" s="1"/>
  <c r="I167" i="6"/>
  <c r="G167" i="6" s="1"/>
  <c r="H167" i="6" s="1"/>
  <c r="F167" i="6"/>
  <c r="E167" i="6"/>
  <c r="C167" i="6"/>
  <c r="A167" i="6"/>
  <c r="E219" i="3"/>
  <c r="E220" i="3" s="1"/>
  <c r="E221" i="3" s="1"/>
  <c r="M220" i="6" s="1"/>
  <c r="E214" i="3"/>
  <c r="M213" i="6" s="1"/>
  <c r="M212" i="6"/>
  <c r="M217" i="6"/>
  <c r="E251" i="3" l="1"/>
  <c r="M249" i="6"/>
  <c r="M219" i="6"/>
  <c r="M218" i="6"/>
  <c r="E215" i="3"/>
  <c r="E889" i="8"/>
  <c r="N1233" i="8"/>
  <c r="K1233" i="8"/>
  <c r="M1233" i="8" s="1"/>
  <c r="J1233" i="8"/>
  <c r="G1233" i="8" s="1"/>
  <c r="I1233" i="8" s="1"/>
  <c r="F1233" i="8"/>
  <c r="E1233" i="8"/>
  <c r="C1233" i="8"/>
  <c r="A1233" i="8"/>
  <c r="N1232" i="8"/>
  <c r="K1232" i="8" s="1"/>
  <c r="M1232" i="8" s="1"/>
  <c r="J1232" i="8"/>
  <c r="G1232" i="8" s="1"/>
  <c r="I1232" i="8" s="1"/>
  <c r="F1232" i="8"/>
  <c r="E1232" i="8"/>
  <c r="C1232" i="8"/>
  <c r="A1232" i="8"/>
  <c r="N1231" i="8"/>
  <c r="K1231" i="8" s="1"/>
  <c r="M1231" i="8" s="1"/>
  <c r="J1231" i="8"/>
  <c r="G1231" i="8"/>
  <c r="I1231" i="8" s="1"/>
  <c r="F1231" i="8"/>
  <c r="E1231" i="8"/>
  <c r="C1231" i="8"/>
  <c r="A1231" i="8"/>
  <c r="N1230" i="8"/>
  <c r="K1230" i="8"/>
  <c r="M1230" i="8" s="1"/>
  <c r="J1230" i="8"/>
  <c r="G1230" i="8"/>
  <c r="I1230" i="8" s="1"/>
  <c r="F1230" i="8"/>
  <c r="E1230" i="8"/>
  <c r="C1230" i="8"/>
  <c r="A1230" i="8"/>
  <c r="N1229" i="8"/>
  <c r="K1229" i="8"/>
  <c r="M1229" i="8" s="1"/>
  <c r="J1229" i="8"/>
  <c r="G1229" i="8" s="1"/>
  <c r="I1229" i="8" s="1"/>
  <c r="F1229" i="8"/>
  <c r="E1229" i="8"/>
  <c r="C1229" i="8"/>
  <c r="A1229" i="8"/>
  <c r="N1228" i="8"/>
  <c r="K1228" i="8" s="1"/>
  <c r="M1228" i="8" s="1"/>
  <c r="J1228" i="8"/>
  <c r="G1228" i="8" s="1"/>
  <c r="I1228" i="8" s="1"/>
  <c r="F1228" i="8"/>
  <c r="E1228" i="8"/>
  <c r="C1228" i="8"/>
  <c r="A1228" i="8"/>
  <c r="N1227" i="8"/>
  <c r="K1227" i="8" s="1"/>
  <c r="M1227" i="8" s="1"/>
  <c r="J1227" i="8"/>
  <c r="G1227" i="8"/>
  <c r="I1227" i="8" s="1"/>
  <c r="F1227" i="8"/>
  <c r="E1227" i="8"/>
  <c r="C1227" i="8"/>
  <c r="A1227" i="8"/>
  <c r="N1226" i="8"/>
  <c r="K1226" i="8"/>
  <c r="M1226" i="8" s="1"/>
  <c r="J1226" i="8"/>
  <c r="G1226" i="8"/>
  <c r="I1226" i="8" s="1"/>
  <c r="F1226" i="8"/>
  <c r="E1226" i="8"/>
  <c r="C1226" i="8"/>
  <c r="A1226" i="8"/>
  <c r="N1225" i="8"/>
  <c r="K1225" i="8"/>
  <c r="M1225" i="8" s="1"/>
  <c r="J1225" i="8"/>
  <c r="G1225" i="8" s="1"/>
  <c r="I1225" i="8" s="1"/>
  <c r="F1225" i="8"/>
  <c r="E1225" i="8"/>
  <c r="C1225" i="8"/>
  <c r="A1225" i="8"/>
  <c r="N879" i="8"/>
  <c r="K879" i="8" s="1"/>
  <c r="M879" i="8" s="1"/>
  <c r="J879" i="8"/>
  <c r="G879" i="8" s="1"/>
  <c r="I879" i="8" s="1"/>
  <c r="F879" i="8"/>
  <c r="E879" i="8"/>
  <c r="C879" i="8"/>
  <c r="A879" i="8"/>
  <c r="N878" i="8"/>
  <c r="K878" i="8" s="1"/>
  <c r="M878" i="8" s="1"/>
  <c r="J878" i="8"/>
  <c r="G878" i="8" s="1"/>
  <c r="I878" i="8" s="1"/>
  <c r="F878" i="8"/>
  <c r="E878" i="8"/>
  <c r="C878" i="8"/>
  <c r="A878" i="8"/>
  <c r="N877" i="8"/>
  <c r="K877" i="8" s="1"/>
  <c r="M877" i="8" s="1"/>
  <c r="J877" i="8"/>
  <c r="G877" i="8" s="1"/>
  <c r="I877" i="8" s="1"/>
  <c r="F877" i="8"/>
  <c r="E877" i="8"/>
  <c r="C877" i="8"/>
  <c r="A877" i="8"/>
  <c r="J234" i="7"/>
  <c r="J233" i="7"/>
  <c r="J232" i="7"/>
  <c r="J231" i="7"/>
  <c r="N525" i="7"/>
  <c r="N524" i="7"/>
  <c r="N523" i="7"/>
  <c r="N522" i="7"/>
  <c r="N521" i="7"/>
  <c r="N520" i="7"/>
  <c r="N519" i="7"/>
  <c r="N518" i="7"/>
  <c r="N517" i="7"/>
  <c r="N516" i="7"/>
  <c r="N515" i="7"/>
  <c r="N514" i="7"/>
  <c r="N513" i="7"/>
  <c r="N512" i="7"/>
  <c r="N511" i="7"/>
  <c r="N510" i="7"/>
  <c r="N509" i="7"/>
  <c r="N508" i="7"/>
  <c r="N507" i="7"/>
  <c r="N506" i="7"/>
  <c r="N505" i="7"/>
  <c r="N504" i="7"/>
  <c r="N503" i="7"/>
  <c r="N502" i="7"/>
  <c r="N501" i="7"/>
  <c r="N230" i="7"/>
  <c r="N229" i="7"/>
  <c r="K229" i="7" s="1"/>
  <c r="M229" i="7" s="1"/>
  <c r="K525" i="7"/>
  <c r="M525" i="7" s="1"/>
  <c r="J525" i="7"/>
  <c r="K524" i="7"/>
  <c r="M524" i="7" s="1"/>
  <c r="J524" i="7"/>
  <c r="K523" i="7"/>
  <c r="M523" i="7" s="1"/>
  <c r="J523" i="7"/>
  <c r="K522" i="7"/>
  <c r="M522" i="7" s="1"/>
  <c r="J522" i="7"/>
  <c r="G522" i="7" s="1"/>
  <c r="I522" i="7" s="1"/>
  <c r="K521" i="7"/>
  <c r="M521" i="7" s="1"/>
  <c r="J521" i="7"/>
  <c r="K520" i="7"/>
  <c r="M520" i="7" s="1"/>
  <c r="J520" i="7"/>
  <c r="K519" i="7"/>
  <c r="M519" i="7" s="1"/>
  <c r="J519" i="7"/>
  <c r="K518" i="7"/>
  <c r="M518" i="7" s="1"/>
  <c r="J518" i="7"/>
  <c r="G518" i="7" s="1"/>
  <c r="I518" i="7" s="1"/>
  <c r="K517" i="7"/>
  <c r="M517" i="7" s="1"/>
  <c r="J517" i="7"/>
  <c r="K516" i="7"/>
  <c r="M516" i="7" s="1"/>
  <c r="J516" i="7"/>
  <c r="K515" i="7"/>
  <c r="M515" i="7" s="1"/>
  <c r="J515" i="7"/>
  <c r="K514" i="7"/>
  <c r="M514" i="7" s="1"/>
  <c r="J514" i="7"/>
  <c r="G514" i="7" s="1"/>
  <c r="I514" i="7" s="1"/>
  <c r="K513" i="7"/>
  <c r="M513" i="7" s="1"/>
  <c r="J513" i="7"/>
  <c r="K512" i="7"/>
  <c r="M512" i="7" s="1"/>
  <c r="J512" i="7"/>
  <c r="K511" i="7"/>
  <c r="M511" i="7" s="1"/>
  <c r="J511" i="7"/>
  <c r="K510" i="7"/>
  <c r="M510" i="7" s="1"/>
  <c r="J510" i="7"/>
  <c r="G510" i="7" s="1"/>
  <c r="I510" i="7" s="1"/>
  <c r="K509" i="7"/>
  <c r="M509" i="7" s="1"/>
  <c r="J509" i="7"/>
  <c r="K508" i="7"/>
  <c r="M508" i="7" s="1"/>
  <c r="J508" i="7"/>
  <c r="K507" i="7"/>
  <c r="M507" i="7" s="1"/>
  <c r="J507" i="7"/>
  <c r="K506" i="7"/>
  <c r="M506" i="7" s="1"/>
  <c r="J506" i="7"/>
  <c r="G506" i="7" s="1"/>
  <c r="I506" i="7" s="1"/>
  <c r="K505" i="7"/>
  <c r="M505" i="7" s="1"/>
  <c r="J505" i="7"/>
  <c r="K504" i="7"/>
  <c r="M504" i="7" s="1"/>
  <c r="J504" i="7"/>
  <c r="K503" i="7"/>
  <c r="M503" i="7" s="1"/>
  <c r="J503" i="7"/>
  <c r="K502" i="7"/>
  <c r="M502" i="7" s="1"/>
  <c r="J502" i="7"/>
  <c r="G502" i="7" s="1"/>
  <c r="I502" i="7" s="1"/>
  <c r="K501" i="7"/>
  <c r="M501" i="7" s="1"/>
  <c r="J501" i="7"/>
  <c r="K230" i="7"/>
  <c r="M230" i="7" s="1"/>
  <c r="J230" i="7"/>
  <c r="G230" i="7" s="1"/>
  <c r="I230" i="7" s="1"/>
  <c r="J229" i="7"/>
  <c r="G229" i="7" s="1"/>
  <c r="I229" i="7" s="1"/>
  <c r="G525" i="7"/>
  <c r="I525" i="7" s="1"/>
  <c r="F525" i="7"/>
  <c r="E525" i="7"/>
  <c r="C525" i="7"/>
  <c r="A525" i="7"/>
  <c r="G524" i="7"/>
  <c r="I524" i="7" s="1"/>
  <c r="F524" i="7"/>
  <c r="E524" i="7"/>
  <c r="C524" i="7"/>
  <c r="A524" i="7"/>
  <c r="G523" i="7"/>
  <c r="I523" i="7" s="1"/>
  <c r="F523" i="7"/>
  <c r="E523" i="7"/>
  <c r="C523" i="7"/>
  <c r="A523" i="7"/>
  <c r="F522" i="7"/>
  <c r="E522" i="7"/>
  <c r="C522" i="7"/>
  <c r="A522" i="7"/>
  <c r="G521" i="7"/>
  <c r="I521" i="7" s="1"/>
  <c r="F521" i="7"/>
  <c r="E521" i="7"/>
  <c r="C521" i="7"/>
  <c r="A521" i="7"/>
  <c r="G520" i="7"/>
  <c r="I520" i="7" s="1"/>
  <c r="F520" i="7"/>
  <c r="E520" i="7"/>
  <c r="C520" i="7"/>
  <c r="A520" i="7"/>
  <c r="G519" i="7"/>
  <c r="I519" i="7" s="1"/>
  <c r="F519" i="7"/>
  <c r="E519" i="7"/>
  <c r="C519" i="7"/>
  <c r="A519" i="7"/>
  <c r="F518" i="7"/>
  <c r="E518" i="7"/>
  <c r="C518" i="7"/>
  <c r="A518" i="7"/>
  <c r="G517" i="7"/>
  <c r="I517" i="7" s="1"/>
  <c r="F517" i="7"/>
  <c r="E517" i="7"/>
  <c r="C517" i="7"/>
  <c r="A517" i="7"/>
  <c r="G516" i="7"/>
  <c r="I516" i="7" s="1"/>
  <c r="F516" i="7"/>
  <c r="E516" i="7"/>
  <c r="C516" i="7"/>
  <c r="A516" i="7"/>
  <c r="G515" i="7"/>
  <c r="I515" i="7" s="1"/>
  <c r="F515" i="7"/>
  <c r="E515" i="7"/>
  <c r="C515" i="7"/>
  <c r="A515" i="7"/>
  <c r="F514" i="7"/>
  <c r="E514" i="7"/>
  <c r="C514" i="7"/>
  <c r="A514" i="7"/>
  <c r="G513" i="7"/>
  <c r="I513" i="7" s="1"/>
  <c r="F513" i="7"/>
  <c r="E513" i="7"/>
  <c r="C513" i="7"/>
  <c r="A513" i="7"/>
  <c r="G512" i="7"/>
  <c r="I512" i="7" s="1"/>
  <c r="F512" i="7"/>
  <c r="E512" i="7"/>
  <c r="C512" i="7"/>
  <c r="A512" i="7"/>
  <c r="G511" i="7"/>
  <c r="I511" i="7" s="1"/>
  <c r="F511" i="7"/>
  <c r="E511" i="7"/>
  <c r="C511" i="7"/>
  <c r="A511" i="7"/>
  <c r="F510" i="7"/>
  <c r="E510" i="7"/>
  <c r="C510" i="7"/>
  <c r="A510" i="7"/>
  <c r="G509" i="7"/>
  <c r="I509" i="7" s="1"/>
  <c r="F509" i="7"/>
  <c r="E509" i="7"/>
  <c r="C509" i="7"/>
  <c r="A509" i="7"/>
  <c r="G508" i="7"/>
  <c r="I508" i="7" s="1"/>
  <c r="F508" i="7"/>
  <c r="E508" i="7"/>
  <c r="C508" i="7"/>
  <c r="A508" i="7"/>
  <c r="G507" i="7"/>
  <c r="I507" i="7" s="1"/>
  <c r="F507" i="7"/>
  <c r="E507" i="7"/>
  <c r="C507" i="7"/>
  <c r="A507" i="7"/>
  <c r="F506" i="7"/>
  <c r="E506" i="7"/>
  <c r="C506" i="7"/>
  <c r="A506" i="7"/>
  <c r="G505" i="7"/>
  <c r="I505" i="7" s="1"/>
  <c r="F505" i="7"/>
  <c r="E505" i="7"/>
  <c r="C505" i="7"/>
  <c r="A505" i="7"/>
  <c r="G504" i="7"/>
  <c r="I504" i="7" s="1"/>
  <c r="F504" i="7"/>
  <c r="E504" i="7"/>
  <c r="C504" i="7"/>
  <c r="A504" i="7"/>
  <c r="G503" i="7"/>
  <c r="I503" i="7" s="1"/>
  <c r="F503" i="7"/>
  <c r="E503" i="7"/>
  <c r="C503" i="7"/>
  <c r="A503" i="7"/>
  <c r="F502" i="7"/>
  <c r="E502" i="7"/>
  <c r="C502" i="7"/>
  <c r="A502" i="7"/>
  <c r="G501" i="7"/>
  <c r="I501" i="7" s="1"/>
  <c r="F501" i="7"/>
  <c r="E501" i="7"/>
  <c r="C501" i="7"/>
  <c r="A501" i="7"/>
  <c r="E230" i="7"/>
  <c r="C230" i="7"/>
  <c r="A230" i="7"/>
  <c r="E229" i="7"/>
  <c r="C229" i="7"/>
  <c r="A229" i="7"/>
  <c r="A211" i="6"/>
  <c r="C211" i="6"/>
  <c r="E211" i="6"/>
  <c r="F211" i="6"/>
  <c r="I211" i="6"/>
  <c r="G211" i="6" s="1"/>
  <c r="H211" i="6" s="1"/>
  <c r="L211" i="6"/>
  <c r="J211" i="6" s="1"/>
  <c r="K211" i="6" s="1"/>
  <c r="A212" i="6"/>
  <c r="C212" i="6"/>
  <c r="E212" i="6"/>
  <c r="F212" i="6"/>
  <c r="I212" i="6"/>
  <c r="G212" i="6" s="1"/>
  <c r="H212" i="6" s="1"/>
  <c r="L212" i="6"/>
  <c r="J212" i="6" s="1"/>
  <c r="K212" i="6" s="1"/>
  <c r="A213" i="6"/>
  <c r="C213" i="6"/>
  <c r="E213" i="6"/>
  <c r="F213" i="6"/>
  <c r="I213" i="6"/>
  <c r="G213" i="6" s="1"/>
  <c r="H213" i="6" s="1"/>
  <c r="L213" i="6"/>
  <c r="J213" i="6" s="1"/>
  <c r="K213" i="6" s="1"/>
  <c r="A214" i="6"/>
  <c r="C214" i="6"/>
  <c r="E214" i="6"/>
  <c r="F214" i="6"/>
  <c r="I214" i="6"/>
  <c r="G214" i="6" s="1"/>
  <c r="H214" i="6" s="1"/>
  <c r="L214" i="6"/>
  <c r="J214" i="6" s="1"/>
  <c r="K214" i="6" s="1"/>
  <c r="A215" i="6"/>
  <c r="C215" i="6"/>
  <c r="E215" i="6"/>
  <c r="F215" i="6"/>
  <c r="I215" i="6"/>
  <c r="G215" i="6" s="1"/>
  <c r="H215" i="6" s="1"/>
  <c r="L215" i="6"/>
  <c r="J215" i="6" s="1"/>
  <c r="K215" i="6" s="1"/>
  <c r="A216" i="6"/>
  <c r="C216" i="6"/>
  <c r="F216" i="6"/>
  <c r="I216" i="6"/>
  <c r="G216" i="6" s="1"/>
  <c r="H216" i="6" s="1"/>
  <c r="L216" i="6"/>
  <c r="J216" i="6" s="1"/>
  <c r="K216" i="6" s="1"/>
  <c r="A217" i="6"/>
  <c r="C217" i="6"/>
  <c r="E217" i="6"/>
  <c r="F217" i="6"/>
  <c r="I217" i="6"/>
  <c r="G217" i="6" s="1"/>
  <c r="H217" i="6" s="1"/>
  <c r="L217" i="6"/>
  <c r="J217" i="6" s="1"/>
  <c r="K217" i="6" s="1"/>
  <c r="E210" i="3"/>
  <c r="E252" i="3" l="1"/>
  <c r="M250" i="6"/>
  <c r="E211" i="3"/>
  <c r="M210" i="6" s="1"/>
  <c r="M209" i="6"/>
  <c r="E216" i="3"/>
  <c r="M214" i="6"/>
  <c r="A875" i="8"/>
  <c r="C875" i="8"/>
  <c r="E875" i="8"/>
  <c r="F875" i="8"/>
  <c r="J875" i="8"/>
  <c r="G875" i="8" s="1"/>
  <c r="I875" i="8" s="1"/>
  <c r="N875" i="8"/>
  <c r="K875" i="8" s="1"/>
  <c r="M875" i="8" s="1"/>
  <c r="A876" i="8"/>
  <c r="C876" i="8"/>
  <c r="E876" i="8"/>
  <c r="F876" i="8"/>
  <c r="J876" i="8"/>
  <c r="G876" i="8" s="1"/>
  <c r="I876" i="8" s="1"/>
  <c r="N876" i="8"/>
  <c r="K876" i="8" s="1"/>
  <c r="M876" i="8" s="1"/>
  <c r="E253" i="3" l="1"/>
  <c r="M251" i="6"/>
  <c r="E212" i="3"/>
  <c r="M211" i="6" s="1"/>
  <c r="E217" i="3"/>
  <c r="M216" i="6" s="1"/>
  <c r="M215" i="6"/>
  <c r="C863" i="8"/>
  <c r="C864" i="8"/>
  <c r="C865" i="8"/>
  <c r="C866" i="8"/>
  <c r="E254" i="3" l="1"/>
  <c r="M253" i="6" s="1"/>
  <c r="M252" i="6"/>
  <c r="N828" i="8"/>
  <c r="K828" i="8" s="1"/>
  <c r="M828" i="8" s="1"/>
  <c r="N829" i="8"/>
  <c r="K829" i="8" s="1"/>
  <c r="M829" i="8" s="1"/>
  <c r="N830" i="8"/>
  <c r="K830" i="8" s="1"/>
  <c r="M830" i="8" s="1"/>
  <c r="A864" i="8"/>
  <c r="E864" i="8"/>
  <c r="F864" i="8"/>
  <c r="J864" i="8"/>
  <c r="G864" i="8" s="1"/>
  <c r="I864" i="8" s="1"/>
  <c r="N864" i="8"/>
  <c r="K864" i="8" s="1"/>
  <c r="M864" i="8" s="1"/>
  <c r="A865" i="8"/>
  <c r="E865" i="8"/>
  <c r="F865" i="8"/>
  <c r="J865" i="8"/>
  <c r="G865" i="8" s="1"/>
  <c r="I865" i="8" s="1"/>
  <c r="N865" i="8"/>
  <c r="K865" i="8" s="1"/>
  <c r="M865" i="8" s="1"/>
  <c r="A866" i="8"/>
  <c r="E866" i="8"/>
  <c r="F866" i="8"/>
  <c r="J866" i="8"/>
  <c r="G866" i="8" s="1"/>
  <c r="I866" i="8" s="1"/>
  <c r="N866" i="8"/>
  <c r="K866" i="8" s="1"/>
  <c r="M866" i="8" s="1"/>
  <c r="A867" i="8"/>
  <c r="C867" i="8"/>
  <c r="E867" i="8"/>
  <c r="F867" i="8"/>
  <c r="J867" i="8"/>
  <c r="G867" i="8" s="1"/>
  <c r="I867" i="8" s="1"/>
  <c r="N867" i="8"/>
  <c r="K867" i="8" s="1"/>
  <c r="M867" i="8" s="1"/>
  <c r="A868" i="8"/>
  <c r="C868" i="8"/>
  <c r="E868" i="8"/>
  <c r="F868" i="8"/>
  <c r="J868" i="8"/>
  <c r="G868" i="8" s="1"/>
  <c r="I868" i="8" s="1"/>
  <c r="N868" i="8"/>
  <c r="K868" i="8" s="1"/>
  <c r="M868" i="8" s="1"/>
  <c r="A869" i="8"/>
  <c r="C869" i="8"/>
  <c r="E869" i="8"/>
  <c r="F869" i="8"/>
  <c r="J869" i="8"/>
  <c r="G869" i="8" s="1"/>
  <c r="I869" i="8" s="1"/>
  <c r="N869" i="8"/>
  <c r="K869" i="8" s="1"/>
  <c r="M869" i="8" s="1"/>
  <c r="A870" i="8"/>
  <c r="C870" i="8"/>
  <c r="E870" i="8"/>
  <c r="F870" i="8"/>
  <c r="J870" i="8"/>
  <c r="G870" i="8" s="1"/>
  <c r="I870" i="8" s="1"/>
  <c r="N870" i="8"/>
  <c r="K870" i="8" s="1"/>
  <c r="M870" i="8" s="1"/>
  <c r="A871" i="8"/>
  <c r="C871" i="8"/>
  <c r="E871" i="8"/>
  <c r="F871" i="8"/>
  <c r="J871" i="8"/>
  <c r="G871" i="8" s="1"/>
  <c r="I871" i="8" s="1"/>
  <c r="N871" i="8"/>
  <c r="K871" i="8" s="1"/>
  <c r="M871" i="8" s="1"/>
  <c r="A872" i="8"/>
  <c r="C872" i="8"/>
  <c r="E872" i="8"/>
  <c r="F872" i="8"/>
  <c r="J872" i="8"/>
  <c r="G872" i="8" s="1"/>
  <c r="I872" i="8" s="1"/>
  <c r="N872" i="8"/>
  <c r="K872" i="8" s="1"/>
  <c r="M872" i="8" s="1"/>
  <c r="A873" i="8"/>
  <c r="C873" i="8"/>
  <c r="E873" i="8"/>
  <c r="F873" i="8"/>
  <c r="J873" i="8"/>
  <c r="G873" i="8" s="1"/>
  <c r="I873" i="8" s="1"/>
  <c r="N873" i="8"/>
  <c r="K873" i="8" s="1"/>
  <c r="M873" i="8" s="1"/>
  <c r="A874" i="8"/>
  <c r="C874" i="8"/>
  <c r="E874" i="8"/>
  <c r="F874" i="8"/>
  <c r="J874" i="8"/>
  <c r="G874" i="8" s="1"/>
  <c r="I874" i="8" s="1"/>
  <c r="N874" i="8"/>
  <c r="K874" i="8" s="1"/>
  <c r="M874" i="8" s="1"/>
  <c r="I403" i="6" l="1"/>
  <c r="G403" i="6" s="1"/>
  <c r="H403" i="6" s="1"/>
  <c r="F403" i="6"/>
  <c r="E403" i="6"/>
  <c r="E194" i="3"/>
  <c r="L403" i="6"/>
  <c r="J403" i="6" s="1"/>
  <c r="K403" i="6" s="1"/>
  <c r="E195" i="3" l="1"/>
  <c r="M193" i="6"/>
  <c r="G782" i="8"/>
  <c r="I782" i="8" s="1"/>
  <c r="G783" i="8"/>
  <c r="I783" i="8" s="1"/>
  <c r="N783" i="8"/>
  <c r="K783" i="8" s="1"/>
  <c r="M783" i="8" s="1"/>
  <c r="K782" i="8"/>
  <c r="M782" i="8" s="1"/>
  <c r="K777" i="8"/>
  <c r="M777" i="8" s="1"/>
  <c r="K778" i="8"/>
  <c r="M778" i="8" s="1"/>
  <c r="K779" i="8"/>
  <c r="M779" i="8" s="1"/>
  <c r="K780" i="8"/>
  <c r="M780" i="8" s="1"/>
  <c r="G777" i="8"/>
  <c r="I777" i="8" s="1"/>
  <c r="K776" i="8"/>
  <c r="M776" i="8" s="1"/>
  <c r="E196" i="3" l="1"/>
  <c r="M194" i="6"/>
  <c r="E791" i="8"/>
  <c r="E197" i="3" l="1"/>
  <c r="M195" i="6"/>
  <c r="A784" i="8"/>
  <c r="C784" i="8"/>
  <c r="E784" i="8"/>
  <c r="E198" i="3" l="1"/>
  <c r="M196" i="6"/>
  <c r="E204" i="4"/>
  <c r="E205" i="4" s="1"/>
  <c r="E206" i="4" s="1"/>
  <c r="E207" i="4" s="1"/>
  <c r="E208" i="4" s="1"/>
  <c r="E209" i="4" s="1"/>
  <c r="E210" i="4" s="1"/>
  <c r="E211" i="4" s="1"/>
  <c r="E212" i="4" s="1"/>
  <c r="E213" i="4" s="1"/>
  <c r="E214" i="4" s="1"/>
  <c r="E215" i="4" s="1"/>
  <c r="E216" i="4" s="1"/>
  <c r="E217" i="4" s="1"/>
  <c r="E218" i="4" s="1"/>
  <c r="E219" i="4" s="1"/>
  <c r="E220" i="4" s="1"/>
  <c r="E221" i="4" s="1"/>
  <c r="E222" i="4" s="1"/>
  <c r="E223" i="4" s="1"/>
  <c r="E224" i="4" s="1"/>
  <c r="E225" i="4" s="1"/>
  <c r="E226" i="4" s="1"/>
  <c r="E227" i="4" s="1"/>
  <c r="E228" i="4" s="1"/>
  <c r="E229" i="4" s="1"/>
  <c r="E230" i="4" s="1"/>
  <c r="E231" i="4" s="1"/>
  <c r="E232" i="4" s="1"/>
  <c r="E233" i="4" s="1"/>
  <c r="E234" i="4" s="1"/>
  <c r="E235" i="4" s="1"/>
  <c r="E236" i="4" s="1"/>
  <c r="E237" i="4" s="1"/>
  <c r="E238" i="4" s="1"/>
  <c r="E239" i="4" s="1"/>
  <c r="E240" i="4" s="1"/>
  <c r="E241" i="4" s="1"/>
  <c r="E242" i="4" s="1"/>
  <c r="E243" i="4" s="1"/>
  <c r="E244" i="4" s="1"/>
  <c r="E245" i="4" s="1"/>
  <c r="E246" i="4" s="1"/>
  <c r="E247" i="4" s="1"/>
  <c r="E248" i="4" s="1"/>
  <c r="E249" i="4" s="1"/>
  <c r="E250" i="4" s="1"/>
  <c r="E251" i="4" s="1"/>
  <c r="E252" i="4" s="1"/>
  <c r="E253" i="4" s="1"/>
  <c r="E254" i="4" s="1"/>
  <c r="E255" i="4" s="1"/>
  <c r="E256" i="4" s="1"/>
  <c r="E257" i="4" s="1"/>
  <c r="E258" i="4" s="1"/>
  <c r="E259" i="4" s="1"/>
  <c r="E260" i="4" s="1"/>
  <c r="E261" i="4" s="1"/>
  <c r="N198" i="7"/>
  <c r="N199" i="7"/>
  <c r="N200" i="7"/>
  <c r="N201" i="7"/>
  <c r="N202" i="7"/>
  <c r="N203" i="7"/>
  <c r="N204" i="7"/>
  <c r="N205" i="7"/>
  <c r="N206" i="7"/>
  <c r="N207" i="7"/>
  <c r="N208" i="7"/>
  <c r="N209" i="7"/>
  <c r="N210" i="7"/>
  <c r="N211" i="7"/>
  <c r="N212" i="7"/>
  <c r="J197" i="7"/>
  <c r="J198" i="7"/>
  <c r="J199" i="7"/>
  <c r="J200" i="7"/>
  <c r="J201" i="7"/>
  <c r="J202" i="7"/>
  <c r="J203" i="7"/>
  <c r="J204" i="7"/>
  <c r="J205" i="7"/>
  <c r="J206" i="7"/>
  <c r="J207" i="7"/>
  <c r="J208" i="7"/>
  <c r="J209" i="7"/>
  <c r="J210" i="7"/>
  <c r="J211" i="7"/>
  <c r="J212" i="7"/>
  <c r="C200" i="7"/>
  <c r="C201" i="7"/>
  <c r="C202" i="7"/>
  <c r="C203" i="7"/>
  <c r="C204" i="7"/>
  <c r="C205" i="7"/>
  <c r="C206" i="7"/>
  <c r="C207" i="7"/>
  <c r="C208" i="7"/>
  <c r="C209" i="7"/>
  <c r="F736" i="8"/>
  <c r="E724" i="1"/>
  <c r="E725" i="1" s="1"/>
  <c r="E726" i="1" s="1"/>
  <c r="E727" i="1" s="1"/>
  <c r="E728" i="1" s="1"/>
  <c r="E729" i="1" s="1"/>
  <c r="E730" i="1" s="1"/>
  <c r="E731" i="1" s="1"/>
  <c r="E732" i="1" s="1"/>
  <c r="E733" i="1" s="1"/>
  <c r="E734" i="1" s="1"/>
  <c r="E735" i="1" s="1"/>
  <c r="E736" i="1" s="1"/>
  <c r="E737" i="1" s="1"/>
  <c r="E738" i="1" s="1"/>
  <c r="E739" i="1" s="1"/>
  <c r="E740" i="1" s="1"/>
  <c r="E741" i="1" s="1"/>
  <c r="E742" i="1" s="1"/>
  <c r="E743" i="1" s="1"/>
  <c r="E744" i="1" s="1"/>
  <c r="E745" i="1" s="1"/>
  <c r="E746" i="1" s="1"/>
  <c r="E747" i="1" s="1"/>
  <c r="E748" i="1" s="1"/>
  <c r="E749" i="1" s="1"/>
  <c r="E750" i="1" s="1"/>
  <c r="E751" i="1" s="1"/>
  <c r="E752" i="1" s="1"/>
  <c r="E753" i="1" s="1"/>
  <c r="E754" i="1" s="1"/>
  <c r="E755" i="1" s="1"/>
  <c r="E756" i="1" s="1"/>
  <c r="E757" i="1" s="1"/>
  <c r="E758" i="1" s="1"/>
  <c r="E759" i="1" s="1"/>
  <c r="E760" i="1" s="1"/>
  <c r="E761" i="1" s="1"/>
  <c r="E762" i="1" s="1"/>
  <c r="E763" i="1" s="1"/>
  <c r="E764" i="1" s="1"/>
  <c r="E765" i="1" s="1"/>
  <c r="E766" i="1" s="1"/>
  <c r="E767" i="1" s="1"/>
  <c r="E768" i="1" s="1"/>
  <c r="E769" i="1" s="1"/>
  <c r="E770" i="1" s="1"/>
  <c r="E771" i="1" s="1"/>
  <c r="E772" i="1" s="1"/>
  <c r="E773" i="1" s="1"/>
  <c r="E774" i="1" s="1"/>
  <c r="E775" i="1" s="1"/>
  <c r="E776" i="1" s="1"/>
  <c r="E777" i="1" s="1"/>
  <c r="N721" i="8"/>
  <c r="N722" i="8"/>
  <c r="N723" i="8"/>
  <c r="N724" i="8"/>
  <c r="N725" i="8"/>
  <c r="N726" i="8"/>
  <c r="N727" i="8"/>
  <c r="N728" i="8"/>
  <c r="N729" i="8"/>
  <c r="N730" i="8"/>
  <c r="N731" i="8"/>
  <c r="N732" i="8"/>
  <c r="N733" i="8"/>
  <c r="N734" i="8"/>
  <c r="N735" i="8"/>
  <c r="N736" i="8"/>
  <c r="N737" i="8"/>
  <c r="N738" i="8"/>
  <c r="N739" i="8"/>
  <c r="N740" i="8"/>
  <c r="N741" i="8"/>
  <c r="N742" i="8"/>
  <c r="N743" i="8"/>
  <c r="N744" i="8"/>
  <c r="N745" i="8"/>
  <c r="N746" i="8"/>
  <c r="N747" i="8"/>
  <c r="N748" i="8"/>
  <c r="N749" i="8"/>
  <c r="N750" i="8"/>
  <c r="N751" i="8"/>
  <c r="N752" i="8"/>
  <c r="N753" i="8"/>
  <c r="N754" i="8"/>
  <c r="N755" i="8"/>
  <c r="N756" i="8"/>
  <c r="N757" i="8"/>
  <c r="N758" i="8"/>
  <c r="N759" i="8"/>
  <c r="N760" i="8"/>
  <c r="N761" i="8"/>
  <c r="N762" i="8"/>
  <c r="N763" i="8"/>
  <c r="N764" i="8"/>
  <c r="N765" i="8"/>
  <c r="N766" i="8"/>
  <c r="N767" i="8"/>
  <c r="N768" i="8"/>
  <c r="N769" i="8"/>
  <c r="N770" i="8"/>
  <c r="N771" i="8"/>
  <c r="N772" i="8"/>
  <c r="N773" i="8"/>
  <c r="N774" i="8"/>
  <c r="N775" i="8"/>
  <c r="N781" i="8"/>
  <c r="N784" i="8"/>
  <c r="N785" i="8"/>
  <c r="N786" i="8"/>
  <c r="N787" i="8"/>
  <c r="N788" i="8"/>
  <c r="N789" i="8"/>
  <c r="N790" i="8"/>
  <c r="N791" i="8"/>
  <c r="N792" i="8"/>
  <c r="N793" i="8"/>
  <c r="N794" i="8"/>
  <c r="N795" i="8"/>
  <c r="N796" i="8"/>
  <c r="N797" i="8"/>
  <c r="N798" i="8"/>
  <c r="N799" i="8"/>
  <c r="N800" i="8"/>
  <c r="N801" i="8"/>
  <c r="N802" i="8"/>
  <c r="N803" i="8"/>
  <c r="N804" i="8"/>
  <c r="N805" i="8"/>
  <c r="N806" i="8"/>
  <c r="N807" i="8"/>
  <c r="N808" i="8"/>
  <c r="N809" i="8"/>
  <c r="N810" i="8"/>
  <c r="N811" i="8"/>
  <c r="N812" i="8"/>
  <c r="N813" i="8"/>
  <c r="N814" i="8"/>
  <c r="N815" i="8"/>
  <c r="N816" i="8"/>
  <c r="N817" i="8"/>
  <c r="N818" i="8"/>
  <c r="N819" i="8"/>
  <c r="N820" i="8"/>
  <c r="N821" i="8"/>
  <c r="N822" i="8"/>
  <c r="N823" i="8"/>
  <c r="N824" i="8"/>
  <c r="N825" i="8"/>
  <c r="N826" i="8"/>
  <c r="N827" i="8"/>
  <c r="N834" i="8"/>
  <c r="N833" i="8"/>
  <c r="N832" i="8"/>
  <c r="N831" i="8"/>
  <c r="N835" i="8"/>
  <c r="N836" i="8"/>
  <c r="N837" i="8"/>
  <c r="N838" i="8"/>
  <c r="N839" i="8"/>
  <c r="N840" i="8"/>
  <c r="N841" i="8"/>
  <c r="N842" i="8"/>
  <c r="N843" i="8"/>
  <c r="N844" i="8"/>
  <c r="N845" i="8"/>
  <c r="N846" i="8"/>
  <c r="N847" i="8"/>
  <c r="N848" i="8"/>
  <c r="N849" i="8"/>
  <c r="N850" i="8"/>
  <c r="N851" i="8"/>
  <c r="N852" i="8"/>
  <c r="N853" i="8"/>
  <c r="N854" i="8"/>
  <c r="N855" i="8"/>
  <c r="N856" i="8"/>
  <c r="N857" i="8"/>
  <c r="N858" i="8"/>
  <c r="N859" i="8"/>
  <c r="N860" i="8"/>
  <c r="N861" i="8"/>
  <c r="N862" i="8"/>
  <c r="N863" i="8"/>
  <c r="N880" i="8"/>
  <c r="N881" i="8"/>
  <c r="N882" i="8"/>
  <c r="N883" i="8"/>
  <c r="N884" i="8"/>
  <c r="N885" i="8"/>
  <c r="N886" i="8"/>
  <c r="N887" i="8"/>
  <c r="N888" i="8"/>
  <c r="N889" i="8"/>
  <c r="N890" i="8"/>
  <c r="N891" i="8"/>
  <c r="N892" i="8"/>
  <c r="N893" i="8"/>
  <c r="N894" i="8"/>
  <c r="N895" i="8"/>
  <c r="N896" i="8"/>
  <c r="N897" i="8"/>
  <c r="J722" i="8"/>
  <c r="J723" i="8"/>
  <c r="J724" i="8"/>
  <c r="J725" i="8"/>
  <c r="J726" i="8"/>
  <c r="J727" i="8"/>
  <c r="J728" i="8"/>
  <c r="J729" i="8"/>
  <c r="J730" i="8"/>
  <c r="J731" i="8"/>
  <c r="J732" i="8"/>
  <c r="J733" i="8"/>
  <c r="J734" i="8"/>
  <c r="J735" i="8"/>
  <c r="J736" i="8"/>
  <c r="J737" i="8"/>
  <c r="J738" i="8"/>
  <c r="J739" i="8"/>
  <c r="J740" i="8"/>
  <c r="J741" i="8"/>
  <c r="J742" i="8"/>
  <c r="J743" i="8"/>
  <c r="J744" i="8"/>
  <c r="J745" i="8"/>
  <c r="J746" i="8"/>
  <c r="J747" i="8"/>
  <c r="J748" i="8"/>
  <c r="J749" i="8"/>
  <c r="J750" i="8"/>
  <c r="J751" i="8"/>
  <c r="J752" i="8"/>
  <c r="J753" i="8"/>
  <c r="J754" i="8"/>
  <c r="J755" i="8"/>
  <c r="J756" i="8"/>
  <c r="J757" i="8"/>
  <c r="J758" i="8"/>
  <c r="J759" i="8"/>
  <c r="J760" i="8"/>
  <c r="J761" i="8"/>
  <c r="J762" i="8"/>
  <c r="J763" i="8"/>
  <c r="J764" i="8"/>
  <c r="J765" i="8"/>
  <c r="J766" i="8"/>
  <c r="J767" i="8"/>
  <c r="J768" i="8"/>
  <c r="J769" i="8"/>
  <c r="J770" i="8"/>
  <c r="J771" i="8"/>
  <c r="J772" i="8"/>
  <c r="J773" i="8"/>
  <c r="J774" i="8"/>
  <c r="J775" i="8"/>
  <c r="J781" i="8"/>
  <c r="J784" i="8"/>
  <c r="J785" i="8"/>
  <c r="J786" i="8"/>
  <c r="J787" i="8"/>
  <c r="J788" i="8"/>
  <c r="J789" i="8"/>
  <c r="J790" i="8"/>
  <c r="J791" i="8"/>
  <c r="J792" i="8"/>
  <c r="J793" i="8"/>
  <c r="J794" i="8"/>
  <c r="J795" i="8"/>
  <c r="J796" i="8"/>
  <c r="J797" i="8"/>
  <c r="J798" i="8"/>
  <c r="J799" i="8"/>
  <c r="J800" i="8"/>
  <c r="J801" i="8"/>
  <c r="J802" i="8"/>
  <c r="J803" i="8"/>
  <c r="J804" i="8"/>
  <c r="J805" i="8"/>
  <c r="J806" i="8"/>
  <c r="J807" i="8"/>
  <c r="J808" i="8"/>
  <c r="J809" i="8"/>
  <c r="J810" i="8"/>
  <c r="J811" i="8"/>
  <c r="J812" i="8"/>
  <c r="J813" i="8"/>
  <c r="J814" i="8"/>
  <c r="J815" i="8"/>
  <c r="J816" i="8"/>
  <c r="J817" i="8"/>
  <c r="J818" i="8"/>
  <c r="J819" i="8"/>
  <c r="J820" i="8"/>
  <c r="J821" i="8"/>
  <c r="J822" i="8"/>
  <c r="J823" i="8"/>
  <c r="J824" i="8"/>
  <c r="J825" i="8"/>
  <c r="J826" i="8"/>
  <c r="J827" i="8"/>
  <c r="J834" i="8"/>
  <c r="J833" i="8"/>
  <c r="J832" i="8"/>
  <c r="J831" i="8"/>
  <c r="J830" i="8"/>
  <c r="J835" i="8"/>
  <c r="J836" i="8"/>
  <c r="J837" i="8"/>
  <c r="J838" i="8"/>
  <c r="J839" i="8"/>
  <c r="J840" i="8"/>
  <c r="J841" i="8"/>
  <c r="J842" i="8"/>
  <c r="J843" i="8"/>
  <c r="J844" i="8"/>
  <c r="J845" i="8"/>
  <c r="J846" i="8"/>
  <c r="J847" i="8"/>
  <c r="J848" i="8"/>
  <c r="J849" i="8"/>
  <c r="J850" i="8"/>
  <c r="J851" i="8"/>
  <c r="J852" i="8"/>
  <c r="J853" i="8"/>
  <c r="J854" i="8"/>
  <c r="J855" i="8"/>
  <c r="J856" i="8"/>
  <c r="J857" i="8"/>
  <c r="J858" i="8"/>
  <c r="J859" i="8"/>
  <c r="J860" i="8"/>
  <c r="J861" i="8"/>
  <c r="J862" i="8"/>
  <c r="J863" i="8"/>
  <c r="J880" i="8"/>
  <c r="J881" i="8"/>
  <c r="J882" i="8"/>
  <c r="J883" i="8"/>
  <c r="J884" i="8"/>
  <c r="J885" i="8"/>
  <c r="J886" i="8"/>
  <c r="J887" i="8"/>
  <c r="J888" i="8"/>
  <c r="J889" i="8"/>
  <c r="J890" i="8"/>
  <c r="J891" i="8"/>
  <c r="J892" i="8"/>
  <c r="C716" i="8"/>
  <c r="C717" i="8"/>
  <c r="C718" i="8"/>
  <c r="C719" i="8"/>
  <c r="C720" i="8"/>
  <c r="C721" i="8"/>
  <c r="C722" i="8"/>
  <c r="C723" i="8"/>
  <c r="C724" i="8"/>
  <c r="C725" i="8"/>
  <c r="C726" i="8"/>
  <c r="C727" i="8"/>
  <c r="C728" i="8"/>
  <c r="C729" i="8"/>
  <c r="C730" i="8"/>
  <c r="C731" i="8"/>
  <c r="C732" i="8"/>
  <c r="C733" i="8"/>
  <c r="C734" i="8"/>
  <c r="C735" i="8"/>
  <c r="C736" i="8"/>
  <c r="C737" i="8"/>
  <c r="C738" i="8"/>
  <c r="C739" i="8"/>
  <c r="C740" i="8"/>
  <c r="C741" i="8"/>
  <c r="C742" i="8"/>
  <c r="C743" i="8"/>
  <c r="C744" i="8"/>
  <c r="C745" i="8"/>
  <c r="C746" i="8"/>
  <c r="C747" i="8"/>
  <c r="C748" i="8"/>
  <c r="C749" i="8"/>
  <c r="C750" i="8"/>
  <c r="C751" i="8"/>
  <c r="C752" i="8"/>
  <c r="C753" i="8"/>
  <c r="C754" i="8"/>
  <c r="C755" i="8"/>
  <c r="C756" i="8"/>
  <c r="C757" i="8"/>
  <c r="C758" i="8"/>
  <c r="C759" i="8"/>
  <c r="C760" i="8"/>
  <c r="C761" i="8"/>
  <c r="C762" i="8"/>
  <c r="C763" i="8"/>
  <c r="C764" i="8"/>
  <c r="C765" i="8"/>
  <c r="C766" i="8"/>
  <c r="C767" i="8"/>
  <c r="C768" i="8"/>
  <c r="C769" i="8"/>
  <c r="C770" i="8"/>
  <c r="C771" i="8"/>
  <c r="C772" i="8"/>
  <c r="C773" i="8"/>
  <c r="C774" i="8"/>
  <c r="C775" i="8"/>
  <c r="C781" i="8"/>
  <c r="M197" i="6" l="1"/>
  <c r="E199" i="3"/>
  <c r="E778" i="1"/>
  <c r="E779" i="1" s="1"/>
  <c r="E780" i="1" s="1"/>
  <c r="E781" i="1" s="1"/>
  <c r="E782" i="1" s="1"/>
  <c r="E783" i="1" s="1"/>
  <c r="E784" i="1" s="1"/>
  <c r="E785" i="1" s="1"/>
  <c r="E786" i="1" s="1"/>
  <c r="E787" i="1" s="1"/>
  <c r="E200" i="3" l="1"/>
  <c r="M198" i="6"/>
  <c r="E788" i="1"/>
  <c r="E789" i="1" s="1"/>
  <c r="E790" i="1" s="1"/>
  <c r="E791" i="1" s="1"/>
  <c r="E792" i="1" s="1"/>
  <c r="E793" i="1" s="1"/>
  <c r="E794" i="1" s="1"/>
  <c r="E795" i="1" s="1"/>
  <c r="E796" i="1" s="1"/>
  <c r="E797" i="1" s="1"/>
  <c r="E798" i="1" s="1"/>
  <c r="E799" i="1" s="1"/>
  <c r="E800" i="1" s="1"/>
  <c r="E801" i="1" s="1"/>
  <c r="E802" i="1" s="1"/>
  <c r="E803" i="1" s="1"/>
  <c r="E804" i="1" s="1"/>
  <c r="E805" i="1" s="1"/>
  <c r="E806" i="1" s="1"/>
  <c r="E807" i="1" s="1"/>
  <c r="E808" i="1" s="1"/>
  <c r="E809" i="1" s="1"/>
  <c r="E810" i="1" s="1"/>
  <c r="E811" i="1" s="1"/>
  <c r="E812" i="1" s="1"/>
  <c r="E813" i="1" s="1"/>
  <c r="E814" i="1" s="1"/>
  <c r="E815" i="1" s="1"/>
  <c r="E816" i="1" s="1"/>
  <c r="E817" i="1" s="1"/>
  <c r="E818" i="1" s="1"/>
  <c r="E819" i="1" s="1"/>
  <c r="E820" i="1" s="1"/>
  <c r="E821" i="1" s="1"/>
  <c r="E822" i="1" s="1"/>
  <c r="E823" i="1" s="1"/>
  <c r="E824" i="1" s="1"/>
  <c r="E825" i="1" s="1"/>
  <c r="E826" i="1" s="1"/>
  <c r="E827" i="1" s="1"/>
  <c r="E828" i="1" s="1"/>
  <c r="E829" i="1" s="1"/>
  <c r="C165" i="7"/>
  <c r="E201" i="3" l="1"/>
  <c r="M199" i="6"/>
  <c r="E830" i="1"/>
  <c r="N719" i="8"/>
  <c r="N720" i="8"/>
  <c r="N898" i="8"/>
  <c r="N899" i="8"/>
  <c r="N900" i="8"/>
  <c r="N901" i="8"/>
  <c r="N902" i="8"/>
  <c r="N903" i="8"/>
  <c r="N904" i="8"/>
  <c r="N905" i="8"/>
  <c r="N906" i="8"/>
  <c r="N907" i="8"/>
  <c r="N908" i="8"/>
  <c r="N909" i="8"/>
  <c r="N910" i="8"/>
  <c r="N911" i="8"/>
  <c r="N912" i="8"/>
  <c r="N913" i="8"/>
  <c r="N914" i="8"/>
  <c r="N915" i="8"/>
  <c r="N916" i="8"/>
  <c r="N917" i="8"/>
  <c r="N918" i="8"/>
  <c r="N919" i="8"/>
  <c r="N920" i="8"/>
  <c r="N921" i="8"/>
  <c r="N922" i="8"/>
  <c r="N923" i="8"/>
  <c r="N924" i="8"/>
  <c r="N925" i="8"/>
  <c r="N926" i="8"/>
  <c r="N927" i="8"/>
  <c r="N928" i="8"/>
  <c r="N929" i="8"/>
  <c r="N930" i="8"/>
  <c r="N931" i="8"/>
  <c r="N932" i="8"/>
  <c r="N933" i="8"/>
  <c r="N934" i="8"/>
  <c r="N935" i="8"/>
  <c r="N936" i="8"/>
  <c r="N937" i="8"/>
  <c r="N938" i="8"/>
  <c r="N939" i="8"/>
  <c r="N940" i="8"/>
  <c r="N941" i="8"/>
  <c r="N942" i="8"/>
  <c r="N943" i="8"/>
  <c r="N944" i="8"/>
  <c r="N945" i="8"/>
  <c r="N946" i="8"/>
  <c r="N947" i="8"/>
  <c r="N948" i="8"/>
  <c r="N949" i="8"/>
  <c r="N950" i="8"/>
  <c r="N951" i="8"/>
  <c r="N952" i="8"/>
  <c r="N953" i="8"/>
  <c r="N954" i="8"/>
  <c r="N955" i="8"/>
  <c r="N956" i="8"/>
  <c r="N957" i="8"/>
  <c r="N958" i="8"/>
  <c r="N959" i="8"/>
  <c r="N960" i="8"/>
  <c r="N961" i="8"/>
  <c r="N962" i="8"/>
  <c r="N963" i="8"/>
  <c r="N964" i="8"/>
  <c r="N965" i="8"/>
  <c r="N966" i="8"/>
  <c r="N967" i="8"/>
  <c r="N968" i="8"/>
  <c r="N969" i="8"/>
  <c r="N970" i="8"/>
  <c r="N971" i="8"/>
  <c r="N972" i="8"/>
  <c r="N973" i="8"/>
  <c r="N974" i="8"/>
  <c r="N989" i="8"/>
  <c r="N990" i="8"/>
  <c r="N991" i="8"/>
  <c r="N992" i="8"/>
  <c r="N993" i="8"/>
  <c r="N994" i="8"/>
  <c r="N995" i="8"/>
  <c r="N996" i="8"/>
  <c r="N997" i="8"/>
  <c r="N998" i="8"/>
  <c r="N999" i="8"/>
  <c r="N1000" i="8"/>
  <c r="N1001" i="8"/>
  <c r="N1002" i="8"/>
  <c r="N1003" i="8"/>
  <c r="N1004" i="8"/>
  <c r="N1005" i="8"/>
  <c r="N1006" i="8"/>
  <c r="N1007" i="8"/>
  <c r="N1008" i="8"/>
  <c r="N1009" i="8"/>
  <c r="N1010" i="8"/>
  <c r="N1011" i="8"/>
  <c r="N1012" i="8"/>
  <c r="N1013" i="8"/>
  <c r="N1014" i="8"/>
  <c r="N1015" i="8"/>
  <c r="N1016" i="8"/>
  <c r="N1017" i="8"/>
  <c r="N1018" i="8"/>
  <c r="N1019" i="8"/>
  <c r="N1020" i="8"/>
  <c r="N1021" i="8"/>
  <c r="N1022" i="8"/>
  <c r="N1023" i="8"/>
  <c r="N1024" i="8"/>
  <c r="N1025" i="8"/>
  <c r="N1026" i="8"/>
  <c r="N1027" i="8"/>
  <c r="N1028" i="8"/>
  <c r="N1029" i="8"/>
  <c r="N1030" i="8"/>
  <c r="N1031" i="8"/>
  <c r="N1032" i="8"/>
  <c r="N1033" i="8"/>
  <c r="N1034" i="8"/>
  <c r="N1035" i="8"/>
  <c r="N1036" i="8"/>
  <c r="N1037" i="8"/>
  <c r="N1038" i="8"/>
  <c r="N1039" i="8"/>
  <c r="N1040" i="8"/>
  <c r="N1041" i="8"/>
  <c r="N1042" i="8"/>
  <c r="N1043" i="8"/>
  <c r="N1044" i="8"/>
  <c r="N1045" i="8"/>
  <c r="N1046" i="8"/>
  <c r="N1047" i="8"/>
  <c r="N1048" i="8"/>
  <c r="N1049" i="8"/>
  <c r="N1050" i="8"/>
  <c r="N1051" i="8"/>
  <c r="N1052" i="8"/>
  <c r="N1053" i="8"/>
  <c r="N1054" i="8"/>
  <c r="N1055" i="8"/>
  <c r="N1056" i="8"/>
  <c r="N1057" i="8"/>
  <c r="N1058" i="8"/>
  <c r="N1059" i="8"/>
  <c r="N1060" i="8"/>
  <c r="N1061" i="8"/>
  <c r="N1062" i="8"/>
  <c r="N1063" i="8"/>
  <c r="N1064" i="8"/>
  <c r="N1065" i="8"/>
  <c r="N1066" i="8"/>
  <c r="N1067" i="8"/>
  <c r="N1068" i="8"/>
  <c r="N1069" i="8"/>
  <c r="N1070" i="8"/>
  <c r="N1071" i="8"/>
  <c r="N1072" i="8"/>
  <c r="N1073" i="8"/>
  <c r="N1074" i="8"/>
  <c r="N1075" i="8"/>
  <c r="N1076" i="8"/>
  <c r="N1077" i="8"/>
  <c r="N1078" i="8"/>
  <c r="N1079" i="8"/>
  <c r="N1080" i="8"/>
  <c r="N1081" i="8"/>
  <c r="N1082" i="8"/>
  <c r="N1083" i="8"/>
  <c r="N1084" i="8"/>
  <c r="N1085" i="8"/>
  <c r="N1086" i="8"/>
  <c r="N1087" i="8"/>
  <c r="N1088" i="8"/>
  <c r="N1089" i="8"/>
  <c r="N1090" i="8"/>
  <c r="N1091" i="8"/>
  <c r="N1092" i="8"/>
  <c r="N1093" i="8"/>
  <c r="N1094" i="8"/>
  <c r="N1095" i="8"/>
  <c r="N1096" i="8"/>
  <c r="N1097" i="8"/>
  <c r="N1098" i="8"/>
  <c r="N1099" i="8"/>
  <c r="N1100" i="8"/>
  <c r="N1101" i="8"/>
  <c r="N1102" i="8"/>
  <c r="N1103" i="8"/>
  <c r="N1104" i="8"/>
  <c r="N1105" i="8"/>
  <c r="N1106" i="8"/>
  <c r="N1107" i="8"/>
  <c r="N1108" i="8"/>
  <c r="N1109" i="8"/>
  <c r="N1110" i="8"/>
  <c r="N1111" i="8"/>
  <c r="N1112" i="8"/>
  <c r="N1113" i="8"/>
  <c r="N1114" i="8"/>
  <c r="N1115" i="8"/>
  <c r="N1116" i="8"/>
  <c r="N1117" i="8"/>
  <c r="N1118" i="8"/>
  <c r="N1119" i="8"/>
  <c r="N1120" i="8"/>
  <c r="N1121" i="8"/>
  <c r="N1122" i="8"/>
  <c r="N1123" i="8"/>
  <c r="N1124" i="8"/>
  <c r="N1125" i="8"/>
  <c r="N1126" i="8"/>
  <c r="N1127" i="8"/>
  <c r="N1128" i="8"/>
  <c r="N1129" i="8"/>
  <c r="N1130" i="8"/>
  <c r="N1131" i="8"/>
  <c r="N1132" i="8"/>
  <c r="N1133" i="8"/>
  <c r="N1134" i="8"/>
  <c r="N1135" i="8"/>
  <c r="N1136" i="8"/>
  <c r="N1137" i="8"/>
  <c r="N1138" i="8"/>
  <c r="N1139" i="8"/>
  <c r="N1140" i="8"/>
  <c r="N1141" i="8"/>
  <c r="N1142" i="8"/>
  <c r="N1143" i="8"/>
  <c r="N1144" i="8"/>
  <c r="N1145" i="8"/>
  <c r="N1146" i="8"/>
  <c r="N1147" i="8"/>
  <c r="N1148" i="8"/>
  <c r="N1149" i="8"/>
  <c r="N1150" i="8"/>
  <c r="N1151" i="8"/>
  <c r="N1152" i="8"/>
  <c r="N1153" i="8"/>
  <c r="N1154" i="8"/>
  <c r="N1155" i="8"/>
  <c r="N1156" i="8"/>
  <c r="N1157" i="8"/>
  <c r="N1158" i="8"/>
  <c r="N1159" i="8"/>
  <c r="N1160" i="8"/>
  <c r="N1161" i="8"/>
  <c r="N1162" i="8"/>
  <c r="N1163" i="8"/>
  <c r="N1164" i="8"/>
  <c r="N1165" i="8"/>
  <c r="N1166" i="8"/>
  <c r="N1167" i="8"/>
  <c r="N1168" i="8"/>
  <c r="N1169" i="8"/>
  <c r="N1170" i="8"/>
  <c r="N1171" i="8"/>
  <c r="N1172" i="8"/>
  <c r="N1173" i="8"/>
  <c r="N1174" i="8"/>
  <c r="N1175" i="8"/>
  <c r="N1176" i="8"/>
  <c r="N1177" i="8"/>
  <c r="N1178" i="8"/>
  <c r="N1179" i="8"/>
  <c r="N1180" i="8"/>
  <c r="N1181" i="8"/>
  <c r="N1182" i="8"/>
  <c r="N1183" i="8"/>
  <c r="N1184" i="8"/>
  <c r="N1185" i="8"/>
  <c r="N1186" i="8"/>
  <c r="N1187" i="8"/>
  <c r="N1188" i="8"/>
  <c r="N1189" i="8"/>
  <c r="N1190" i="8"/>
  <c r="N1191" i="8"/>
  <c r="N1192" i="8"/>
  <c r="N1193" i="8"/>
  <c r="N1194" i="8"/>
  <c r="N1195" i="8"/>
  <c r="N1196" i="8"/>
  <c r="N1197" i="8"/>
  <c r="N1198" i="8"/>
  <c r="N1199" i="8"/>
  <c r="N1200" i="8"/>
  <c r="N1201" i="8"/>
  <c r="N1202" i="8"/>
  <c r="N1203" i="8"/>
  <c r="N1204" i="8"/>
  <c r="N1205" i="8"/>
  <c r="N1206" i="8"/>
  <c r="N1207" i="8"/>
  <c r="N1208" i="8"/>
  <c r="N1209" i="8"/>
  <c r="N1210" i="8"/>
  <c r="N1211" i="8"/>
  <c r="N1212" i="8"/>
  <c r="N1213" i="8"/>
  <c r="N1214" i="8"/>
  <c r="N1215" i="8"/>
  <c r="N1216" i="8"/>
  <c r="N1217" i="8"/>
  <c r="N1218" i="8"/>
  <c r="N1219" i="8"/>
  <c r="N1220" i="8"/>
  <c r="N1221" i="8"/>
  <c r="N1222" i="8"/>
  <c r="N1223" i="8"/>
  <c r="N1224" i="8"/>
  <c r="J719" i="8"/>
  <c r="J720" i="8"/>
  <c r="J721" i="8"/>
  <c r="J893" i="8"/>
  <c r="J894" i="8"/>
  <c r="J895" i="8"/>
  <c r="J896" i="8"/>
  <c r="J897" i="8"/>
  <c r="J898" i="8"/>
  <c r="J899" i="8"/>
  <c r="J900" i="8"/>
  <c r="J901" i="8"/>
  <c r="J902" i="8"/>
  <c r="J903" i="8"/>
  <c r="J904" i="8"/>
  <c r="J905" i="8"/>
  <c r="J906" i="8"/>
  <c r="J907" i="8"/>
  <c r="J908" i="8"/>
  <c r="J909" i="8"/>
  <c r="J910" i="8"/>
  <c r="J911" i="8"/>
  <c r="J912" i="8"/>
  <c r="J913" i="8"/>
  <c r="J914" i="8"/>
  <c r="J915" i="8"/>
  <c r="J916" i="8"/>
  <c r="J917" i="8"/>
  <c r="J918" i="8"/>
  <c r="J919" i="8"/>
  <c r="J920" i="8"/>
  <c r="J921" i="8"/>
  <c r="J922" i="8"/>
  <c r="J923" i="8"/>
  <c r="J924" i="8"/>
  <c r="J925" i="8"/>
  <c r="J926" i="8"/>
  <c r="J927" i="8"/>
  <c r="J928" i="8"/>
  <c r="J929" i="8"/>
  <c r="J930" i="8"/>
  <c r="J931" i="8"/>
  <c r="J932" i="8"/>
  <c r="J933" i="8"/>
  <c r="J934" i="8"/>
  <c r="J935" i="8"/>
  <c r="J936" i="8"/>
  <c r="J937" i="8"/>
  <c r="J938" i="8"/>
  <c r="J939" i="8"/>
  <c r="J940" i="8"/>
  <c r="J941" i="8"/>
  <c r="J942" i="8"/>
  <c r="J943" i="8"/>
  <c r="J944" i="8"/>
  <c r="J945" i="8"/>
  <c r="J946" i="8"/>
  <c r="J947" i="8"/>
  <c r="J948" i="8"/>
  <c r="J949" i="8"/>
  <c r="J950" i="8"/>
  <c r="J951" i="8"/>
  <c r="J952" i="8"/>
  <c r="J953" i="8"/>
  <c r="J954" i="8"/>
  <c r="J955" i="8"/>
  <c r="J956" i="8"/>
  <c r="J957" i="8"/>
  <c r="J958" i="8"/>
  <c r="J959" i="8"/>
  <c r="J960" i="8"/>
  <c r="J961" i="8"/>
  <c r="J962" i="8"/>
  <c r="J963" i="8"/>
  <c r="J964" i="8"/>
  <c r="J965" i="8"/>
  <c r="J966" i="8"/>
  <c r="J967" i="8"/>
  <c r="J968" i="8"/>
  <c r="J969" i="8"/>
  <c r="J970" i="8"/>
  <c r="J971" i="8"/>
  <c r="J972" i="8"/>
  <c r="J973" i="8"/>
  <c r="J974" i="8"/>
  <c r="J989" i="8"/>
  <c r="J990" i="8"/>
  <c r="J991" i="8"/>
  <c r="J992" i="8"/>
  <c r="J993" i="8"/>
  <c r="J994" i="8"/>
  <c r="J995" i="8"/>
  <c r="J996" i="8"/>
  <c r="J997" i="8"/>
  <c r="J998" i="8"/>
  <c r="J999" i="8"/>
  <c r="J1000" i="8"/>
  <c r="J1001" i="8"/>
  <c r="J1002" i="8"/>
  <c r="J1003" i="8"/>
  <c r="J1004" i="8"/>
  <c r="J1005" i="8"/>
  <c r="J1006" i="8"/>
  <c r="J1007" i="8"/>
  <c r="J1008" i="8"/>
  <c r="J1009" i="8"/>
  <c r="J1010" i="8"/>
  <c r="J1011" i="8"/>
  <c r="J1012" i="8"/>
  <c r="J1013" i="8"/>
  <c r="J1014" i="8"/>
  <c r="J1015" i="8"/>
  <c r="J1016" i="8"/>
  <c r="J1017" i="8"/>
  <c r="J1018" i="8"/>
  <c r="J1019" i="8"/>
  <c r="J1020" i="8"/>
  <c r="J1021" i="8"/>
  <c r="J1022" i="8"/>
  <c r="J1023" i="8"/>
  <c r="J1024" i="8"/>
  <c r="J1025" i="8"/>
  <c r="J1026" i="8"/>
  <c r="J1027" i="8"/>
  <c r="J1028" i="8"/>
  <c r="J1029" i="8"/>
  <c r="J1030" i="8"/>
  <c r="J1031" i="8"/>
  <c r="J1032" i="8"/>
  <c r="J1033" i="8"/>
  <c r="J1034" i="8"/>
  <c r="J1035" i="8"/>
  <c r="J1036" i="8"/>
  <c r="J1037" i="8"/>
  <c r="J1038" i="8"/>
  <c r="J1039" i="8"/>
  <c r="J1040" i="8"/>
  <c r="J1041" i="8"/>
  <c r="J1042" i="8"/>
  <c r="J1043" i="8"/>
  <c r="J1044" i="8"/>
  <c r="J1045" i="8"/>
  <c r="J1046" i="8"/>
  <c r="J1047" i="8"/>
  <c r="J1048" i="8"/>
  <c r="J1049" i="8"/>
  <c r="J1050" i="8"/>
  <c r="J1051" i="8"/>
  <c r="J1052" i="8"/>
  <c r="J1053" i="8"/>
  <c r="J1054" i="8"/>
  <c r="J1055" i="8"/>
  <c r="J1056" i="8"/>
  <c r="J1057" i="8"/>
  <c r="J1058" i="8"/>
  <c r="J1059" i="8"/>
  <c r="J1060" i="8"/>
  <c r="J1061" i="8"/>
  <c r="J1062" i="8"/>
  <c r="J1063" i="8"/>
  <c r="J1064" i="8"/>
  <c r="J1065" i="8"/>
  <c r="J1066" i="8"/>
  <c r="J1067" i="8"/>
  <c r="J1068" i="8"/>
  <c r="J1069" i="8"/>
  <c r="J1070" i="8"/>
  <c r="J1071" i="8"/>
  <c r="J1072" i="8"/>
  <c r="J1073" i="8"/>
  <c r="J1074" i="8"/>
  <c r="J1075" i="8"/>
  <c r="J1076" i="8"/>
  <c r="J1077" i="8"/>
  <c r="J1078" i="8"/>
  <c r="J1079" i="8"/>
  <c r="J1080" i="8"/>
  <c r="J1081" i="8"/>
  <c r="J1082" i="8"/>
  <c r="J1083" i="8"/>
  <c r="J1084" i="8"/>
  <c r="J1085" i="8"/>
  <c r="J1086" i="8"/>
  <c r="J1087" i="8"/>
  <c r="J1088" i="8"/>
  <c r="J1089" i="8"/>
  <c r="J1090" i="8"/>
  <c r="J1091" i="8"/>
  <c r="J1092" i="8"/>
  <c r="J1093" i="8"/>
  <c r="J1094" i="8"/>
  <c r="J1095" i="8"/>
  <c r="J1096" i="8"/>
  <c r="J1097" i="8"/>
  <c r="J1098" i="8"/>
  <c r="J1099" i="8"/>
  <c r="J1100" i="8"/>
  <c r="J1101" i="8"/>
  <c r="J1102" i="8"/>
  <c r="J1103" i="8"/>
  <c r="J1104" i="8"/>
  <c r="J1105" i="8"/>
  <c r="J1106" i="8"/>
  <c r="J1107" i="8"/>
  <c r="J1108" i="8"/>
  <c r="J1109" i="8"/>
  <c r="J1110" i="8"/>
  <c r="J1111" i="8"/>
  <c r="J1112" i="8"/>
  <c r="J1113" i="8"/>
  <c r="J1114" i="8"/>
  <c r="J1115" i="8"/>
  <c r="J1116" i="8"/>
  <c r="J1117" i="8"/>
  <c r="J1118" i="8"/>
  <c r="J1119" i="8"/>
  <c r="J1120" i="8"/>
  <c r="J1121" i="8"/>
  <c r="J1122" i="8"/>
  <c r="J1123" i="8"/>
  <c r="J1124" i="8"/>
  <c r="J1125" i="8"/>
  <c r="J1126" i="8"/>
  <c r="J1127" i="8"/>
  <c r="J1128" i="8"/>
  <c r="J1129" i="8"/>
  <c r="J1130" i="8"/>
  <c r="J1131" i="8"/>
  <c r="J1132" i="8"/>
  <c r="J1133" i="8"/>
  <c r="J1134" i="8"/>
  <c r="J1135" i="8"/>
  <c r="J1136" i="8"/>
  <c r="J1137" i="8"/>
  <c r="J1138" i="8"/>
  <c r="J1139" i="8"/>
  <c r="J1140" i="8"/>
  <c r="J1141" i="8"/>
  <c r="J1142" i="8"/>
  <c r="J1143" i="8"/>
  <c r="J1144" i="8"/>
  <c r="J1145" i="8"/>
  <c r="J1146" i="8"/>
  <c r="J1147" i="8"/>
  <c r="J1148" i="8"/>
  <c r="J1149" i="8"/>
  <c r="J1150" i="8"/>
  <c r="J1151" i="8"/>
  <c r="J1152" i="8"/>
  <c r="J1153" i="8"/>
  <c r="J1154" i="8"/>
  <c r="J1155" i="8"/>
  <c r="J1156" i="8"/>
  <c r="J1157" i="8"/>
  <c r="J1158" i="8"/>
  <c r="J1159" i="8"/>
  <c r="J1160" i="8"/>
  <c r="J1161" i="8"/>
  <c r="J1162" i="8"/>
  <c r="J1163" i="8"/>
  <c r="J1164" i="8"/>
  <c r="J1165" i="8"/>
  <c r="J1166" i="8"/>
  <c r="J1167" i="8"/>
  <c r="J1168" i="8"/>
  <c r="J1169" i="8"/>
  <c r="J1170" i="8"/>
  <c r="J1171" i="8"/>
  <c r="J1172" i="8"/>
  <c r="J1173" i="8"/>
  <c r="J1174" i="8"/>
  <c r="J1175" i="8"/>
  <c r="J1176" i="8"/>
  <c r="J1177" i="8"/>
  <c r="J1178" i="8"/>
  <c r="J1179" i="8"/>
  <c r="J1180" i="8"/>
  <c r="J1181" i="8"/>
  <c r="J1182" i="8"/>
  <c r="J1183" i="8"/>
  <c r="J1184" i="8"/>
  <c r="J1185" i="8"/>
  <c r="J1186" i="8"/>
  <c r="J1187" i="8"/>
  <c r="J1188" i="8"/>
  <c r="J1189" i="8"/>
  <c r="J1190" i="8"/>
  <c r="J1191" i="8"/>
  <c r="J1192" i="8"/>
  <c r="J1193" i="8"/>
  <c r="J1194" i="8"/>
  <c r="J1195" i="8"/>
  <c r="J1196" i="8"/>
  <c r="J1197" i="8"/>
  <c r="J1198" i="8"/>
  <c r="J1199" i="8"/>
  <c r="J1200" i="8"/>
  <c r="J1201" i="8"/>
  <c r="J1202" i="8"/>
  <c r="J1203" i="8"/>
  <c r="J1204" i="8"/>
  <c r="J1205" i="8"/>
  <c r="J1206" i="8"/>
  <c r="J1207" i="8"/>
  <c r="J1208" i="8"/>
  <c r="J1209" i="8"/>
  <c r="J1210" i="8"/>
  <c r="J1211" i="8"/>
  <c r="J1212" i="8"/>
  <c r="J1213" i="8"/>
  <c r="J1214" i="8"/>
  <c r="J1215" i="8"/>
  <c r="J1216" i="8"/>
  <c r="J1217" i="8"/>
  <c r="J1218" i="8"/>
  <c r="J1219" i="8"/>
  <c r="J1220" i="8"/>
  <c r="J1221" i="8"/>
  <c r="J1222" i="8"/>
  <c r="J1223" i="8"/>
  <c r="J1224" i="8"/>
  <c r="F719" i="8"/>
  <c r="F720" i="8"/>
  <c r="F721" i="8"/>
  <c r="F722" i="8"/>
  <c r="F723" i="8"/>
  <c r="F724" i="8"/>
  <c r="F725" i="8"/>
  <c r="F726" i="8"/>
  <c r="F727" i="8"/>
  <c r="F728" i="8"/>
  <c r="F729" i="8"/>
  <c r="F730" i="8"/>
  <c r="F731" i="8"/>
  <c r="F732" i="8"/>
  <c r="F733" i="8"/>
  <c r="F734" i="8"/>
  <c r="F737" i="8"/>
  <c r="F738" i="8"/>
  <c r="F739" i="8"/>
  <c r="F740" i="8"/>
  <c r="F741" i="8"/>
  <c r="F742" i="8"/>
  <c r="F743" i="8"/>
  <c r="F744" i="8"/>
  <c r="F745" i="8"/>
  <c r="F746" i="8"/>
  <c r="F747" i="8"/>
  <c r="F748" i="8"/>
  <c r="F749" i="8"/>
  <c r="F750" i="8"/>
  <c r="F751" i="8"/>
  <c r="F752" i="8"/>
  <c r="F753" i="8"/>
  <c r="F754" i="8"/>
  <c r="F755" i="8"/>
  <c r="F756" i="8"/>
  <c r="F757" i="8"/>
  <c r="F758" i="8"/>
  <c r="F759" i="8"/>
  <c r="F760" i="8"/>
  <c r="F761" i="8"/>
  <c r="F762" i="8"/>
  <c r="F763" i="8"/>
  <c r="F764" i="8"/>
  <c r="F765" i="8"/>
  <c r="F766" i="8"/>
  <c r="F767" i="8"/>
  <c r="F768" i="8"/>
  <c r="F769" i="8"/>
  <c r="F770" i="8"/>
  <c r="F771" i="8"/>
  <c r="F772" i="8"/>
  <c r="F773" i="8"/>
  <c r="F774" i="8"/>
  <c r="F775" i="8"/>
  <c r="F781" i="8"/>
  <c r="F784" i="8"/>
  <c r="F785" i="8"/>
  <c r="F786" i="8"/>
  <c r="F787" i="8"/>
  <c r="F788" i="8"/>
  <c r="F789" i="8"/>
  <c r="F790" i="8"/>
  <c r="F791" i="8"/>
  <c r="F792" i="8"/>
  <c r="F793" i="8"/>
  <c r="F794" i="8"/>
  <c r="F795" i="8"/>
  <c r="F796" i="8"/>
  <c r="F797" i="8"/>
  <c r="F798" i="8"/>
  <c r="F799" i="8"/>
  <c r="F800" i="8"/>
  <c r="F801" i="8"/>
  <c r="F802" i="8"/>
  <c r="F803" i="8"/>
  <c r="F804" i="8"/>
  <c r="F805" i="8"/>
  <c r="F806" i="8"/>
  <c r="F807" i="8"/>
  <c r="F808" i="8"/>
  <c r="F809" i="8"/>
  <c r="F810" i="8"/>
  <c r="F811" i="8"/>
  <c r="F812" i="8"/>
  <c r="F813" i="8"/>
  <c r="F814" i="8"/>
  <c r="F815" i="8"/>
  <c r="F816" i="8"/>
  <c r="F817" i="8"/>
  <c r="F818" i="8"/>
  <c r="F819" i="8"/>
  <c r="F820" i="8"/>
  <c r="F821" i="8"/>
  <c r="F822" i="8"/>
  <c r="F823" i="8"/>
  <c r="F824" i="8"/>
  <c r="F825" i="8"/>
  <c r="F826" i="8"/>
  <c r="F827" i="8"/>
  <c r="F834" i="8"/>
  <c r="F833" i="8"/>
  <c r="F832" i="8"/>
  <c r="F831" i="8"/>
  <c r="F830" i="8"/>
  <c r="F835" i="8"/>
  <c r="F836" i="8"/>
  <c r="F837" i="8"/>
  <c r="F838" i="8"/>
  <c r="F839" i="8"/>
  <c r="F840" i="8"/>
  <c r="F841" i="8"/>
  <c r="F842" i="8"/>
  <c r="F843" i="8"/>
  <c r="F844" i="8"/>
  <c r="F845" i="8"/>
  <c r="F846" i="8"/>
  <c r="F847" i="8"/>
  <c r="F848" i="8"/>
  <c r="F849" i="8"/>
  <c r="F850" i="8"/>
  <c r="F851" i="8"/>
  <c r="F852" i="8"/>
  <c r="F853" i="8"/>
  <c r="F854" i="8"/>
  <c r="F855" i="8"/>
  <c r="F856" i="8"/>
  <c r="F857" i="8"/>
  <c r="F858" i="8"/>
  <c r="F859" i="8"/>
  <c r="F860" i="8"/>
  <c r="F861" i="8"/>
  <c r="F862" i="8"/>
  <c r="F863" i="8"/>
  <c r="F880" i="8"/>
  <c r="F881" i="8"/>
  <c r="F882" i="8"/>
  <c r="F883" i="8"/>
  <c r="F884" i="8"/>
  <c r="F885" i="8"/>
  <c r="F886" i="8"/>
  <c r="F887" i="8"/>
  <c r="F888" i="8"/>
  <c r="F889" i="8"/>
  <c r="F890" i="8"/>
  <c r="F891" i="8"/>
  <c r="F892" i="8"/>
  <c r="F893" i="8"/>
  <c r="F894" i="8"/>
  <c r="F895" i="8"/>
  <c r="F896" i="8"/>
  <c r="F897" i="8"/>
  <c r="F898" i="8"/>
  <c r="F899" i="8"/>
  <c r="F900" i="8"/>
  <c r="F901" i="8"/>
  <c r="F902" i="8"/>
  <c r="F903" i="8"/>
  <c r="F904" i="8"/>
  <c r="F905" i="8"/>
  <c r="F906" i="8"/>
  <c r="F907" i="8"/>
  <c r="F908" i="8"/>
  <c r="F909" i="8"/>
  <c r="F910" i="8"/>
  <c r="F911" i="8"/>
  <c r="F912" i="8"/>
  <c r="F913" i="8"/>
  <c r="F914" i="8"/>
  <c r="F915" i="8"/>
  <c r="F916" i="8"/>
  <c r="F917" i="8"/>
  <c r="F918" i="8"/>
  <c r="F919" i="8"/>
  <c r="F920" i="8"/>
  <c r="F921" i="8"/>
  <c r="F922" i="8"/>
  <c r="F923" i="8"/>
  <c r="F924" i="8"/>
  <c r="F925" i="8"/>
  <c r="F926" i="8"/>
  <c r="F927" i="8"/>
  <c r="F928" i="8"/>
  <c r="F929" i="8"/>
  <c r="F930" i="8"/>
  <c r="F931" i="8"/>
  <c r="F932" i="8"/>
  <c r="F933" i="8"/>
  <c r="F934" i="8"/>
  <c r="F935" i="8"/>
  <c r="F936" i="8"/>
  <c r="F937" i="8"/>
  <c r="F938" i="8"/>
  <c r="F939" i="8"/>
  <c r="F940" i="8"/>
  <c r="F941" i="8"/>
  <c r="F942" i="8"/>
  <c r="F943" i="8"/>
  <c r="F944" i="8"/>
  <c r="F945" i="8"/>
  <c r="F946" i="8"/>
  <c r="F947" i="8"/>
  <c r="F948" i="8"/>
  <c r="F949" i="8"/>
  <c r="F950" i="8"/>
  <c r="F951" i="8"/>
  <c r="F952" i="8"/>
  <c r="F953" i="8"/>
  <c r="F954" i="8"/>
  <c r="F955" i="8"/>
  <c r="F956" i="8"/>
  <c r="F957" i="8"/>
  <c r="F958" i="8"/>
  <c r="F959" i="8"/>
  <c r="F960" i="8"/>
  <c r="F961" i="8"/>
  <c r="F962" i="8"/>
  <c r="F963" i="8"/>
  <c r="F964" i="8"/>
  <c r="F965" i="8"/>
  <c r="F966" i="8"/>
  <c r="F967" i="8"/>
  <c r="F968" i="8"/>
  <c r="F969" i="8"/>
  <c r="F970" i="8"/>
  <c r="F971" i="8"/>
  <c r="F972" i="8"/>
  <c r="F973" i="8"/>
  <c r="F974" i="8"/>
  <c r="F989" i="8"/>
  <c r="F990" i="8"/>
  <c r="F991" i="8"/>
  <c r="F992" i="8"/>
  <c r="F993" i="8"/>
  <c r="F994" i="8"/>
  <c r="F995" i="8"/>
  <c r="F996" i="8"/>
  <c r="F997" i="8"/>
  <c r="F998" i="8"/>
  <c r="F999" i="8"/>
  <c r="F1000" i="8"/>
  <c r="F1001" i="8"/>
  <c r="F1002" i="8"/>
  <c r="F1003" i="8"/>
  <c r="F1004" i="8"/>
  <c r="F1005" i="8"/>
  <c r="F1006" i="8"/>
  <c r="F1007" i="8"/>
  <c r="F1008" i="8"/>
  <c r="F1009" i="8"/>
  <c r="F1010" i="8"/>
  <c r="F1011" i="8"/>
  <c r="F1012" i="8"/>
  <c r="F1013" i="8"/>
  <c r="F1014" i="8"/>
  <c r="F1015" i="8"/>
  <c r="F1016" i="8"/>
  <c r="F1017" i="8"/>
  <c r="F1018" i="8"/>
  <c r="F1019" i="8"/>
  <c r="F1020" i="8"/>
  <c r="F1021" i="8"/>
  <c r="F1022" i="8"/>
  <c r="F1023" i="8"/>
  <c r="F1024" i="8"/>
  <c r="F1025" i="8"/>
  <c r="F1026" i="8"/>
  <c r="F1027" i="8"/>
  <c r="F1028" i="8"/>
  <c r="F1029" i="8"/>
  <c r="F1030" i="8"/>
  <c r="F1031" i="8"/>
  <c r="F1032" i="8"/>
  <c r="F1033" i="8"/>
  <c r="F1034" i="8"/>
  <c r="F1035" i="8"/>
  <c r="F1036" i="8"/>
  <c r="F1037" i="8"/>
  <c r="F1038" i="8"/>
  <c r="F1039" i="8"/>
  <c r="F1040" i="8"/>
  <c r="F1041" i="8"/>
  <c r="F1042" i="8"/>
  <c r="F1043" i="8"/>
  <c r="F1044" i="8"/>
  <c r="F1045" i="8"/>
  <c r="F1046" i="8"/>
  <c r="F1047" i="8"/>
  <c r="F1048" i="8"/>
  <c r="F1049" i="8"/>
  <c r="F1050" i="8"/>
  <c r="F1051" i="8"/>
  <c r="F1052" i="8"/>
  <c r="F1053" i="8"/>
  <c r="F1054" i="8"/>
  <c r="F1055" i="8"/>
  <c r="F1056" i="8"/>
  <c r="F1057" i="8"/>
  <c r="F1058" i="8"/>
  <c r="F1059" i="8"/>
  <c r="F1060" i="8"/>
  <c r="F1061" i="8"/>
  <c r="F1062" i="8"/>
  <c r="F1063" i="8"/>
  <c r="F1064" i="8"/>
  <c r="F1065" i="8"/>
  <c r="F1066" i="8"/>
  <c r="F1067" i="8"/>
  <c r="F1068" i="8"/>
  <c r="F1069" i="8"/>
  <c r="F1070" i="8"/>
  <c r="F1071" i="8"/>
  <c r="F1072" i="8"/>
  <c r="F1073" i="8"/>
  <c r="F1074" i="8"/>
  <c r="F1075" i="8"/>
  <c r="F1076" i="8"/>
  <c r="F1077" i="8"/>
  <c r="F1078" i="8"/>
  <c r="F1079" i="8"/>
  <c r="F1080" i="8"/>
  <c r="F1081" i="8"/>
  <c r="F1082" i="8"/>
  <c r="F1083" i="8"/>
  <c r="F1084" i="8"/>
  <c r="F1085" i="8"/>
  <c r="F1086" i="8"/>
  <c r="F1087" i="8"/>
  <c r="F1088" i="8"/>
  <c r="F1089" i="8"/>
  <c r="F1090" i="8"/>
  <c r="F1091" i="8"/>
  <c r="F1092" i="8"/>
  <c r="F1093" i="8"/>
  <c r="F1094" i="8"/>
  <c r="F1095" i="8"/>
  <c r="F1096" i="8"/>
  <c r="F1097" i="8"/>
  <c r="F1098" i="8"/>
  <c r="F1099" i="8"/>
  <c r="F1100" i="8"/>
  <c r="F1101" i="8"/>
  <c r="F1102" i="8"/>
  <c r="F1103" i="8"/>
  <c r="F1104" i="8"/>
  <c r="F1105" i="8"/>
  <c r="F1106" i="8"/>
  <c r="F1107" i="8"/>
  <c r="F1108" i="8"/>
  <c r="F1109" i="8"/>
  <c r="F1110" i="8"/>
  <c r="F1111" i="8"/>
  <c r="F1112" i="8"/>
  <c r="F1113" i="8"/>
  <c r="F1114" i="8"/>
  <c r="F1115" i="8"/>
  <c r="F1116" i="8"/>
  <c r="F1117" i="8"/>
  <c r="F1118" i="8"/>
  <c r="F1119" i="8"/>
  <c r="F1120" i="8"/>
  <c r="F1121" i="8"/>
  <c r="F1122" i="8"/>
  <c r="F1123" i="8"/>
  <c r="F1124" i="8"/>
  <c r="F1125" i="8"/>
  <c r="F1126" i="8"/>
  <c r="F1127" i="8"/>
  <c r="F1128" i="8"/>
  <c r="F1129" i="8"/>
  <c r="F1130" i="8"/>
  <c r="F1131" i="8"/>
  <c r="F1132" i="8"/>
  <c r="F1133" i="8"/>
  <c r="F1134" i="8"/>
  <c r="F1135" i="8"/>
  <c r="F1136" i="8"/>
  <c r="F1137" i="8"/>
  <c r="F1138" i="8"/>
  <c r="F1139" i="8"/>
  <c r="F1140" i="8"/>
  <c r="F1141" i="8"/>
  <c r="F1142" i="8"/>
  <c r="F1143" i="8"/>
  <c r="F1144" i="8"/>
  <c r="F1145" i="8"/>
  <c r="F1146" i="8"/>
  <c r="F1147" i="8"/>
  <c r="F1148" i="8"/>
  <c r="F1149" i="8"/>
  <c r="F1150" i="8"/>
  <c r="F1151" i="8"/>
  <c r="F1152" i="8"/>
  <c r="F1153" i="8"/>
  <c r="F1154" i="8"/>
  <c r="F1155" i="8"/>
  <c r="F1156" i="8"/>
  <c r="F1157" i="8"/>
  <c r="F1158" i="8"/>
  <c r="F1159" i="8"/>
  <c r="F1160" i="8"/>
  <c r="F1161" i="8"/>
  <c r="F1162" i="8"/>
  <c r="F1163" i="8"/>
  <c r="F1164" i="8"/>
  <c r="F1165" i="8"/>
  <c r="F1166" i="8"/>
  <c r="F1167" i="8"/>
  <c r="F1168" i="8"/>
  <c r="F1169" i="8"/>
  <c r="F1170" i="8"/>
  <c r="F1171" i="8"/>
  <c r="F1172" i="8"/>
  <c r="F1173" i="8"/>
  <c r="F1174" i="8"/>
  <c r="F1175" i="8"/>
  <c r="F1176" i="8"/>
  <c r="F1177" i="8"/>
  <c r="F1178" i="8"/>
  <c r="F1179" i="8"/>
  <c r="F1180" i="8"/>
  <c r="F1181" i="8"/>
  <c r="F1182" i="8"/>
  <c r="F1183" i="8"/>
  <c r="F1184" i="8"/>
  <c r="F1185" i="8"/>
  <c r="F1186" i="8"/>
  <c r="F1187" i="8"/>
  <c r="F1188" i="8"/>
  <c r="F1189" i="8"/>
  <c r="F1190" i="8"/>
  <c r="F1191" i="8"/>
  <c r="F1192" i="8"/>
  <c r="F1193" i="8"/>
  <c r="F1194" i="8"/>
  <c r="F1195" i="8"/>
  <c r="F1196" i="8"/>
  <c r="F1197" i="8"/>
  <c r="F1198" i="8"/>
  <c r="F1199" i="8"/>
  <c r="F1200" i="8"/>
  <c r="F1201" i="8"/>
  <c r="F1202" i="8"/>
  <c r="F1203" i="8"/>
  <c r="F1204" i="8"/>
  <c r="F1205" i="8"/>
  <c r="F1206" i="8"/>
  <c r="F1207" i="8"/>
  <c r="F1208" i="8"/>
  <c r="F1209" i="8"/>
  <c r="F1210" i="8"/>
  <c r="F1211" i="8"/>
  <c r="F1212" i="8"/>
  <c r="F1213" i="8"/>
  <c r="F1214" i="8"/>
  <c r="F1215" i="8"/>
  <c r="F1216" i="8"/>
  <c r="F1217" i="8"/>
  <c r="F1218" i="8"/>
  <c r="F1219" i="8"/>
  <c r="F1220" i="8"/>
  <c r="F1221" i="8"/>
  <c r="F1222" i="8"/>
  <c r="F1223" i="8"/>
  <c r="F1224" i="8"/>
  <c r="E719" i="8"/>
  <c r="E720" i="8"/>
  <c r="E721" i="8"/>
  <c r="E722" i="8"/>
  <c r="E723" i="8"/>
  <c r="E724" i="8"/>
  <c r="E725" i="8"/>
  <c r="E726" i="8"/>
  <c r="E727" i="8"/>
  <c r="E728" i="8"/>
  <c r="E729" i="8"/>
  <c r="E730" i="8"/>
  <c r="E731" i="8"/>
  <c r="E732" i="8"/>
  <c r="E733" i="8"/>
  <c r="E734" i="8"/>
  <c r="E737" i="8"/>
  <c r="E738" i="8"/>
  <c r="E739" i="8"/>
  <c r="E740" i="8"/>
  <c r="E741" i="8"/>
  <c r="E742" i="8"/>
  <c r="E743" i="8"/>
  <c r="E744" i="8"/>
  <c r="E745" i="8"/>
  <c r="E746" i="8"/>
  <c r="E747" i="8"/>
  <c r="E748" i="8"/>
  <c r="E749" i="8"/>
  <c r="E750" i="8"/>
  <c r="E751" i="8"/>
  <c r="E752" i="8"/>
  <c r="E753" i="8"/>
  <c r="E754" i="8"/>
  <c r="E755" i="8"/>
  <c r="E756" i="8"/>
  <c r="E757" i="8"/>
  <c r="E758" i="8"/>
  <c r="E759" i="8"/>
  <c r="E760" i="8"/>
  <c r="E761" i="8"/>
  <c r="E763" i="8"/>
  <c r="E764" i="8"/>
  <c r="E765" i="8"/>
  <c r="E766" i="8"/>
  <c r="E767" i="8"/>
  <c r="E768" i="8"/>
  <c r="E769" i="8"/>
  <c r="E770" i="8"/>
  <c r="E771" i="8"/>
  <c r="E772" i="8"/>
  <c r="E773" i="8"/>
  <c r="E774" i="8"/>
  <c r="E775" i="8"/>
  <c r="E781" i="8"/>
  <c r="E785" i="8"/>
  <c r="E786" i="8"/>
  <c r="E787" i="8"/>
  <c r="E788" i="8"/>
  <c r="E789" i="8"/>
  <c r="E790" i="8"/>
  <c r="E792" i="8"/>
  <c r="E793" i="8"/>
  <c r="E794" i="8"/>
  <c r="E795" i="8"/>
  <c r="E796" i="8"/>
  <c r="E797" i="8"/>
  <c r="E798" i="8"/>
  <c r="E799" i="8"/>
  <c r="E800" i="8"/>
  <c r="E801" i="8"/>
  <c r="E802" i="8"/>
  <c r="E803" i="8"/>
  <c r="E804" i="8"/>
  <c r="E805" i="8"/>
  <c r="E806" i="8"/>
  <c r="E807" i="8"/>
  <c r="E808" i="8"/>
  <c r="E809" i="8"/>
  <c r="E810" i="8"/>
  <c r="E811" i="8"/>
  <c r="E812" i="8"/>
  <c r="E813" i="8"/>
  <c r="E814" i="8"/>
  <c r="E815" i="8"/>
  <c r="E816" i="8"/>
  <c r="E817" i="8"/>
  <c r="E818" i="8"/>
  <c r="E819" i="8"/>
  <c r="E820" i="8"/>
  <c r="E821" i="8"/>
  <c r="E822" i="8"/>
  <c r="E823" i="8"/>
  <c r="E824" i="8"/>
  <c r="E825" i="8"/>
  <c r="E826" i="8"/>
  <c r="E827" i="8"/>
  <c r="E834" i="8"/>
  <c r="E833" i="8"/>
  <c r="E832" i="8"/>
  <c r="E831" i="8"/>
  <c r="E830" i="8"/>
  <c r="E835" i="8"/>
  <c r="E836" i="8"/>
  <c r="E837" i="8"/>
  <c r="E838" i="8"/>
  <c r="E839" i="8"/>
  <c r="E840" i="8"/>
  <c r="E841" i="8"/>
  <c r="E842" i="8"/>
  <c r="E843" i="8"/>
  <c r="E844" i="8"/>
  <c r="E845" i="8"/>
  <c r="E846" i="8"/>
  <c r="E847" i="8"/>
  <c r="E848" i="8"/>
  <c r="E849" i="8"/>
  <c r="E850" i="8"/>
  <c r="E851" i="8"/>
  <c r="E852" i="8"/>
  <c r="E853" i="8"/>
  <c r="E854" i="8"/>
  <c r="E855" i="8"/>
  <c r="E856" i="8"/>
  <c r="E857" i="8"/>
  <c r="E858" i="8"/>
  <c r="E859" i="8"/>
  <c r="E860" i="8"/>
  <c r="E861" i="8"/>
  <c r="E862" i="8"/>
  <c r="E863" i="8"/>
  <c r="E880" i="8"/>
  <c r="E881" i="8"/>
  <c r="E882" i="8"/>
  <c r="E883" i="8"/>
  <c r="E884" i="8"/>
  <c r="E885" i="8"/>
  <c r="E886" i="8"/>
  <c r="E887" i="8"/>
  <c r="E888" i="8"/>
  <c r="E890" i="8"/>
  <c r="E891" i="8"/>
  <c r="E892" i="8"/>
  <c r="E893" i="8"/>
  <c r="E894" i="8"/>
  <c r="E895" i="8"/>
  <c r="E896" i="8"/>
  <c r="E897" i="8"/>
  <c r="E898" i="8"/>
  <c r="E899" i="8"/>
  <c r="E900" i="8"/>
  <c r="E901" i="8"/>
  <c r="E902" i="8"/>
  <c r="E903" i="8"/>
  <c r="E904" i="8"/>
  <c r="E905" i="8"/>
  <c r="E906" i="8"/>
  <c r="E907" i="8"/>
  <c r="E908" i="8"/>
  <c r="E909" i="8"/>
  <c r="E910" i="8"/>
  <c r="E911" i="8"/>
  <c r="E912" i="8"/>
  <c r="E913" i="8"/>
  <c r="E914" i="8"/>
  <c r="E915" i="8"/>
  <c r="E916" i="8"/>
  <c r="E917" i="8"/>
  <c r="E918" i="8"/>
  <c r="E919" i="8"/>
  <c r="E920" i="8"/>
  <c r="E921" i="8"/>
  <c r="E922" i="8"/>
  <c r="E923" i="8"/>
  <c r="E924" i="8"/>
  <c r="E925" i="8"/>
  <c r="E926" i="8"/>
  <c r="E927" i="8"/>
  <c r="E928" i="8"/>
  <c r="E929" i="8"/>
  <c r="E930" i="8"/>
  <c r="E931" i="8"/>
  <c r="E932" i="8"/>
  <c r="E933" i="8"/>
  <c r="E934" i="8"/>
  <c r="E935" i="8"/>
  <c r="E936" i="8"/>
  <c r="E937" i="8"/>
  <c r="E938" i="8"/>
  <c r="E939" i="8"/>
  <c r="E940" i="8"/>
  <c r="E941" i="8"/>
  <c r="E942" i="8"/>
  <c r="E943" i="8"/>
  <c r="E944" i="8"/>
  <c r="E945" i="8"/>
  <c r="E946" i="8"/>
  <c r="E947" i="8"/>
  <c r="E948" i="8"/>
  <c r="E949" i="8"/>
  <c r="E950" i="8"/>
  <c r="E951" i="8"/>
  <c r="E952" i="8"/>
  <c r="E953" i="8"/>
  <c r="E954" i="8"/>
  <c r="E955" i="8"/>
  <c r="E956" i="8"/>
  <c r="E957" i="8"/>
  <c r="E958" i="8"/>
  <c r="E959" i="8"/>
  <c r="E960" i="8"/>
  <c r="E961" i="8"/>
  <c r="E962" i="8"/>
  <c r="E963" i="8"/>
  <c r="E964" i="8"/>
  <c r="E965" i="8"/>
  <c r="E966" i="8"/>
  <c r="E967" i="8"/>
  <c r="E968" i="8"/>
  <c r="E969" i="8"/>
  <c r="E970" i="8"/>
  <c r="E971" i="8"/>
  <c r="E972" i="8"/>
  <c r="E973" i="8"/>
  <c r="E974" i="8"/>
  <c r="E989" i="8"/>
  <c r="E990" i="8"/>
  <c r="E991" i="8"/>
  <c r="E992" i="8"/>
  <c r="E993" i="8"/>
  <c r="E994" i="8"/>
  <c r="E995" i="8"/>
  <c r="E996" i="8"/>
  <c r="E997" i="8"/>
  <c r="E998" i="8"/>
  <c r="E999" i="8"/>
  <c r="E1000" i="8"/>
  <c r="E1001" i="8"/>
  <c r="E1002" i="8"/>
  <c r="E1003" i="8"/>
  <c r="E1004" i="8"/>
  <c r="E1005" i="8"/>
  <c r="E1006" i="8"/>
  <c r="E1007" i="8"/>
  <c r="E1008" i="8"/>
  <c r="E1009" i="8"/>
  <c r="E1010" i="8"/>
  <c r="E1011" i="8"/>
  <c r="E1012" i="8"/>
  <c r="E1013" i="8"/>
  <c r="E1014" i="8"/>
  <c r="E1015" i="8"/>
  <c r="E1016" i="8"/>
  <c r="E1017" i="8"/>
  <c r="E1018" i="8"/>
  <c r="E1019" i="8"/>
  <c r="E1020" i="8"/>
  <c r="E1021" i="8"/>
  <c r="E1022" i="8"/>
  <c r="E1023" i="8"/>
  <c r="E1024" i="8"/>
  <c r="E1025" i="8"/>
  <c r="E1026" i="8"/>
  <c r="E1027" i="8"/>
  <c r="E1028" i="8"/>
  <c r="E1029" i="8"/>
  <c r="E1030" i="8"/>
  <c r="E1031" i="8"/>
  <c r="E1032" i="8"/>
  <c r="E1033" i="8"/>
  <c r="E1034" i="8"/>
  <c r="E1035" i="8"/>
  <c r="E1036" i="8"/>
  <c r="E1037" i="8"/>
  <c r="E1038" i="8"/>
  <c r="E1039" i="8"/>
  <c r="E1040" i="8"/>
  <c r="E1041" i="8"/>
  <c r="E1042" i="8"/>
  <c r="E1043" i="8"/>
  <c r="E1044" i="8"/>
  <c r="E1045" i="8"/>
  <c r="E1046" i="8"/>
  <c r="E1047" i="8"/>
  <c r="E1048" i="8"/>
  <c r="E1049" i="8"/>
  <c r="E1050" i="8"/>
  <c r="E1051" i="8"/>
  <c r="E1052" i="8"/>
  <c r="E1053" i="8"/>
  <c r="E1054" i="8"/>
  <c r="E1055" i="8"/>
  <c r="E1056" i="8"/>
  <c r="E1057" i="8"/>
  <c r="E1058" i="8"/>
  <c r="E1059" i="8"/>
  <c r="E1060" i="8"/>
  <c r="E1061" i="8"/>
  <c r="E1062" i="8"/>
  <c r="E1063" i="8"/>
  <c r="E1064" i="8"/>
  <c r="E1065" i="8"/>
  <c r="E1066" i="8"/>
  <c r="E1067" i="8"/>
  <c r="E1068" i="8"/>
  <c r="E1069" i="8"/>
  <c r="E1070" i="8"/>
  <c r="E1071" i="8"/>
  <c r="E1072" i="8"/>
  <c r="E1073" i="8"/>
  <c r="E1074" i="8"/>
  <c r="E1075" i="8"/>
  <c r="E1076" i="8"/>
  <c r="E1077" i="8"/>
  <c r="E1078" i="8"/>
  <c r="E1079" i="8"/>
  <c r="E1080" i="8"/>
  <c r="E1081" i="8"/>
  <c r="E1082" i="8"/>
  <c r="E1083" i="8"/>
  <c r="E1084" i="8"/>
  <c r="E1085" i="8"/>
  <c r="E1086" i="8"/>
  <c r="E1087" i="8"/>
  <c r="E1088" i="8"/>
  <c r="E1089" i="8"/>
  <c r="E1090" i="8"/>
  <c r="E1091" i="8"/>
  <c r="E1092" i="8"/>
  <c r="E1093" i="8"/>
  <c r="E1094" i="8"/>
  <c r="E1095" i="8"/>
  <c r="E1096" i="8"/>
  <c r="E1097" i="8"/>
  <c r="E1098" i="8"/>
  <c r="E1099" i="8"/>
  <c r="E1100" i="8"/>
  <c r="E1101" i="8"/>
  <c r="E1102" i="8"/>
  <c r="E1103" i="8"/>
  <c r="E1104" i="8"/>
  <c r="E1105" i="8"/>
  <c r="E1106" i="8"/>
  <c r="E1107" i="8"/>
  <c r="E1108" i="8"/>
  <c r="E1109" i="8"/>
  <c r="E1110" i="8"/>
  <c r="E1111" i="8"/>
  <c r="E1112" i="8"/>
  <c r="E1113" i="8"/>
  <c r="E1114" i="8"/>
  <c r="E1115" i="8"/>
  <c r="E1116" i="8"/>
  <c r="E1117" i="8"/>
  <c r="E1118" i="8"/>
  <c r="E1119" i="8"/>
  <c r="E1120" i="8"/>
  <c r="E1121" i="8"/>
  <c r="E1122" i="8"/>
  <c r="E1123" i="8"/>
  <c r="E1124" i="8"/>
  <c r="E1125" i="8"/>
  <c r="E1126" i="8"/>
  <c r="E1127" i="8"/>
  <c r="E1128" i="8"/>
  <c r="E1129" i="8"/>
  <c r="E1130" i="8"/>
  <c r="E1131" i="8"/>
  <c r="E1132" i="8"/>
  <c r="E1133" i="8"/>
  <c r="E1134" i="8"/>
  <c r="E1135" i="8"/>
  <c r="E1136" i="8"/>
  <c r="E1137" i="8"/>
  <c r="E1138" i="8"/>
  <c r="E1139" i="8"/>
  <c r="E1140" i="8"/>
  <c r="E1141" i="8"/>
  <c r="E1142" i="8"/>
  <c r="E1143" i="8"/>
  <c r="E1144" i="8"/>
  <c r="E1145" i="8"/>
  <c r="E1146" i="8"/>
  <c r="E1147" i="8"/>
  <c r="E1148" i="8"/>
  <c r="E1149" i="8"/>
  <c r="E1150" i="8"/>
  <c r="E1151" i="8"/>
  <c r="E1152" i="8"/>
  <c r="E1153" i="8"/>
  <c r="E1154" i="8"/>
  <c r="E1155" i="8"/>
  <c r="E1156" i="8"/>
  <c r="E1157" i="8"/>
  <c r="E1158" i="8"/>
  <c r="E1159" i="8"/>
  <c r="E1160" i="8"/>
  <c r="E1161" i="8"/>
  <c r="E1162" i="8"/>
  <c r="E1163" i="8"/>
  <c r="E1164" i="8"/>
  <c r="E1165" i="8"/>
  <c r="E1166" i="8"/>
  <c r="E1167" i="8"/>
  <c r="E1168" i="8"/>
  <c r="E1169" i="8"/>
  <c r="E1170" i="8"/>
  <c r="E1171" i="8"/>
  <c r="E1172" i="8"/>
  <c r="E1173" i="8"/>
  <c r="E1174" i="8"/>
  <c r="E1175" i="8"/>
  <c r="E1176" i="8"/>
  <c r="E1177" i="8"/>
  <c r="E1178" i="8"/>
  <c r="E1179" i="8"/>
  <c r="E1180" i="8"/>
  <c r="E1181" i="8"/>
  <c r="E1182" i="8"/>
  <c r="E1183" i="8"/>
  <c r="E1184" i="8"/>
  <c r="E1185" i="8"/>
  <c r="E1186" i="8"/>
  <c r="E1187" i="8"/>
  <c r="E1188" i="8"/>
  <c r="E1189" i="8"/>
  <c r="E1190" i="8"/>
  <c r="E1191" i="8"/>
  <c r="E1192" i="8"/>
  <c r="E1193" i="8"/>
  <c r="E1194" i="8"/>
  <c r="E1195" i="8"/>
  <c r="E1196" i="8"/>
  <c r="E1197" i="8"/>
  <c r="E1198" i="8"/>
  <c r="E1199" i="8"/>
  <c r="E1200" i="8"/>
  <c r="E1201" i="8"/>
  <c r="E1202" i="8"/>
  <c r="E1203" i="8"/>
  <c r="E1204" i="8"/>
  <c r="E1205" i="8"/>
  <c r="E1206" i="8"/>
  <c r="E1207" i="8"/>
  <c r="E1208" i="8"/>
  <c r="E1209" i="8"/>
  <c r="E1210" i="8"/>
  <c r="E1211" i="8"/>
  <c r="E1212" i="8"/>
  <c r="E1213" i="8"/>
  <c r="E1214" i="8"/>
  <c r="E1215" i="8"/>
  <c r="E1216" i="8"/>
  <c r="E1217" i="8"/>
  <c r="E1218" i="8"/>
  <c r="E1219" i="8"/>
  <c r="E1220" i="8"/>
  <c r="E1221" i="8"/>
  <c r="E1222" i="8"/>
  <c r="E1223" i="8"/>
  <c r="E1224" i="8"/>
  <c r="C785" i="8"/>
  <c r="C786" i="8"/>
  <c r="C787" i="8"/>
  <c r="C788" i="8"/>
  <c r="C789" i="8"/>
  <c r="C790" i="8"/>
  <c r="C791" i="8"/>
  <c r="C792" i="8"/>
  <c r="C793" i="8"/>
  <c r="C794" i="8"/>
  <c r="C795" i="8"/>
  <c r="C796" i="8"/>
  <c r="C797" i="8"/>
  <c r="C798" i="8"/>
  <c r="C799" i="8"/>
  <c r="C800" i="8"/>
  <c r="C801" i="8"/>
  <c r="C802" i="8"/>
  <c r="C803" i="8"/>
  <c r="C804" i="8"/>
  <c r="C805" i="8"/>
  <c r="C806" i="8"/>
  <c r="C807" i="8"/>
  <c r="C808" i="8"/>
  <c r="C809" i="8"/>
  <c r="C810" i="8"/>
  <c r="C811" i="8"/>
  <c r="C812" i="8"/>
  <c r="C813" i="8"/>
  <c r="C814" i="8"/>
  <c r="C815" i="8"/>
  <c r="C816" i="8"/>
  <c r="C817" i="8"/>
  <c r="C818" i="8"/>
  <c r="C819" i="8"/>
  <c r="C820" i="8"/>
  <c r="C821" i="8"/>
  <c r="C822" i="8"/>
  <c r="C823" i="8"/>
  <c r="C824" i="8"/>
  <c r="C825" i="8"/>
  <c r="C826" i="8"/>
  <c r="C827" i="8"/>
  <c r="C834" i="8"/>
  <c r="C833" i="8"/>
  <c r="C832" i="8"/>
  <c r="C831" i="8"/>
  <c r="C830" i="8"/>
  <c r="C835" i="8"/>
  <c r="C836" i="8"/>
  <c r="C837" i="8"/>
  <c r="C838" i="8"/>
  <c r="C839" i="8"/>
  <c r="C840" i="8"/>
  <c r="C841" i="8"/>
  <c r="C842" i="8"/>
  <c r="C843" i="8"/>
  <c r="C844" i="8"/>
  <c r="C845" i="8"/>
  <c r="C846" i="8"/>
  <c r="C847" i="8"/>
  <c r="C848" i="8"/>
  <c r="C849" i="8"/>
  <c r="C850" i="8"/>
  <c r="C851" i="8"/>
  <c r="C852" i="8"/>
  <c r="C853" i="8"/>
  <c r="C854" i="8"/>
  <c r="C855" i="8"/>
  <c r="C856" i="8"/>
  <c r="C857" i="8"/>
  <c r="C858" i="8"/>
  <c r="C859" i="8"/>
  <c r="C860" i="8"/>
  <c r="C861" i="8"/>
  <c r="C862" i="8"/>
  <c r="C880" i="8"/>
  <c r="C881" i="8"/>
  <c r="C882" i="8"/>
  <c r="C883" i="8"/>
  <c r="C884" i="8"/>
  <c r="C885" i="8"/>
  <c r="C886" i="8"/>
  <c r="C887" i="8"/>
  <c r="C888" i="8"/>
  <c r="C889" i="8"/>
  <c r="C890" i="8"/>
  <c r="C891" i="8"/>
  <c r="C892" i="8"/>
  <c r="C893" i="8"/>
  <c r="C894" i="8"/>
  <c r="C895" i="8"/>
  <c r="C896" i="8"/>
  <c r="C897" i="8"/>
  <c r="C898" i="8"/>
  <c r="C899" i="8"/>
  <c r="C900" i="8"/>
  <c r="C901" i="8"/>
  <c r="C902" i="8"/>
  <c r="C903" i="8"/>
  <c r="C904" i="8"/>
  <c r="C905" i="8"/>
  <c r="C906" i="8"/>
  <c r="C907" i="8"/>
  <c r="C908" i="8"/>
  <c r="C909" i="8"/>
  <c r="C910" i="8"/>
  <c r="C911" i="8"/>
  <c r="C912" i="8"/>
  <c r="C913" i="8"/>
  <c r="C914" i="8"/>
  <c r="C915" i="8"/>
  <c r="C916" i="8"/>
  <c r="C917" i="8"/>
  <c r="C918" i="8"/>
  <c r="C919" i="8"/>
  <c r="C920" i="8"/>
  <c r="C921" i="8"/>
  <c r="C922" i="8"/>
  <c r="C923" i="8"/>
  <c r="C924" i="8"/>
  <c r="C925" i="8"/>
  <c r="C926" i="8"/>
  <c r="C927" i="8"/>
  <c r="C928" i="8"/>
  <c r="C929" i="8"/>
  <c r="C930" i="8"/>
  <c r="C931" i="8"/>
  <c r="C932" i="8"/>
  <c r="C933" i="8"/>
  <c r="C934" i="8"/>
  <c r="C935" i="8"/>
  <c r="C936" i="8"/>
  <c r="C937" i="8"/>
  <c r="C938" i="8"/>
  <c r="C939" i="8"/>
  <c r="C940" i="8"/>
  <c r="C941" i="8"/>
  <c r="C942" i="8"/>
  <c r="C943" i="8"/>
  <c r="C944" i="8"/>
  <c r="C945" i="8"/>
  <c r="C946" i="8"/>
  <c r="C947" i="8"/>
  <c r="C948" i="8"/>
  <c r="C949" i="8"/>
  <c r="C950" i="8"/>
  <c r="C951" i="8"/>
  <c r="C952" i="8"/>
  <c r="C953" i="8"/>
  <c r="C954" i="8"/>
  <c r="C955" i="8"/>
  <c r="C956" i="8"/>
  <c r="C957" i="8"/>
  <c r="C958" i="8"/>
  <c r="C959" i="8"/>
  <c r="C960" i="8"/>
  <c r="C961" i="8"/>
  <c r="C962" i="8"/>
  <c r="C963" i="8"/>
  <c r="C964" i="8"/>
  <c r="C965" i="8"/>
  <c r="C966" i="8"/>
  <c r="C967" i="8"/>
  <c r="C968" i="8"/>
  <c r="C969" i="8"/>
  <c r="C970" i="8"/>
  <c r="C971" i="8"/>
  <c r="C972" i="8"/>
  <c r="C973" i="8"/>
  <c r="C974" i="8"/>
  <c r="C989" i="8"/>
  <c r="C990" i="8"/>
  <c r="C991" i="8"/>
  <c r="C992" i="8"/>
  <c r="C993" i="8"/>
  <c r="C994" i="8"/>
  <c r="C995" i="8"/>
  <c r="C996" i="8"/>
  <c r="C997" i="8"/>
  <c r="C998" i="8"/>
  <c r="C999" i="8"/>
  <c r="C1000" i="8"/>
  <c r="C1001" i="8"/>
  <c r="C1002" i="8"/>
  <c r="C1003" i="8"/>
  <c r="C1004" i="8"/>
  <c r="C1005" i="8"/>
  <c r="C1006" i="8"/>
  <c r="C1007" i="8"/>
  <c r="C1008" i="8"/>
  <c r="C1009" i="8"/>
  <c r="C1010" i="8"/>
  <c r="C1011" i="8"/>
  <c r="C1012" i="8"/>
  <c r="C1013" i="8"/>
  <c r="C1014" i="8"/>
  <c r="C1015" i="8"/>
  <c r="C1016" i="8"/>
  <c r="C1017" i="8"/>
  <c r="C1018" i="8"/>
  <c r="C1019" i="8"/>
  <c r="C1020" i="8"/>
  <c r="C1021" i="8"/>
  <c r="C1022" i="8"/>
  <c r="C1023" i="8"/>
  <c r="C1024" i="8"/>
  <c r="C1025" i="8"/>
  <c r="C1026" i="8"/>
  <c r="C1027" i="8"/>
  <c r="C1028" i="8"/>
  <c r="C1029" i="8"/>
  <c r="C1030" i="8"/>
  <c r="C1031" i="8"/>
  <c r="C1032" i="8"/>
  <c r="C1033" i="8"/>
  <c r="C1034" i="8"/>
  <c r="C1035" i="8"/>
  <c r="C1036" i="8"/>
  <c r="C1037" i="8"/>
  <c r="C1038" i="8"/>
  <c r="C1039" i="8"/>
  <c r="C1040" i="8"/>
  <c r="C1041" i="8"/>
  <c r="C1042" i="8"/>
  <c r="C1043" i="8"/>
  <c r="C1044" i="8"/>
  <c r="C1045" i="8"/>
  <c r="C1046" i="8"/>
  <c r="C1047" i="8"/>
  <c r="C1048" i="8"/>
  <c r="C1049" i="8"/>
  <c r="C1050" i="8"/>
  <c r="C1051" i="8"/>
  <c r="C1052" i="8"/>
  <c r="C1053" i="8"/>
  <c r="C1054" i="8"/>
  <c r="C1055" i="8"/>
  <c r="C1056" i="8"/>
  <c r="C1057" i="8"/>
  <c r="C1058" i="8"/>
  <c r="C1059" i="8"/>
  <c r="C1060" i="8"/>
  <c r="C1061" i="8"/>
  <c r="C1062" i="8"/>
  <c r="C1063" i="8"/>
  <c r="C1064" i="8"/>
  <c r="C1065" i="8"/>
  <c r="C1066" i="8"/>
  <c r="C1067" i="8"/>
  <c r="C1068" i="8"/>
  <c r="C1069" i="8"/>
  <c r="C1070" i="8"/>
  <c r="C1071" i="8"/>
  <c r="C1072" i="8"/>
  <c r="C1073" i="8"/>
  <c r="C1074" i="8"/>
  <c r="C1075" i="8"/>
  <c r="C1076" i="8"/>
  <c r="C1077" i="8"/>
  <c r="C1078" i="8"/>
  <c r="C1079" i="8"/>
  <c r="C1080" i="8"/>
  <c r="C1081" i="8"/>
  <c r="C1082" i="8"/>
  <c r="C1083" i="8"/>
  <c r="C1084" i="8"/>
  <c r="C1085" i="8"/>
  <c r="C1086" i="8"/>
  <c r="C1087" i="8"/>
  <c r="C1088" i="8"/>
  <c r="C1089" i="8"/>
  <c r="C1090" i="8"/>
  <c r="C1091" i="8"/>
  <c r="C1092" i="8"/>
  <c r="C1093" i="8"/>
  <c r="C1094" i="8"/>
  <c r="C1095" i="8"/>
  <c r="C1096" i="8"/>
  <c r="C1097" i="8"/>
  <c r="C1098" i="8"/>
  <c r="C1099" i="8"/>
  <c r="C1100" i="8"/>
  <c r="C1101" i="8"/>
  <c r="C1102" i="8"/>
  <c r="C1103" i="8"/>
  <c r="C1104" i="8"/>
  <c r="C1105" i="8"/>
  <c r="C1106" i="8"/>
  <c r="C1107" i="8"/>
  <c r="C1108" i="8"/>
  <c r="C1109" i="8"/>
  <c r="C1110" i="8"/>
  <c r="C1111" i="8"/>
  <c r="C1112" i="8"/>
  <c r="C1113" i="8"/>
  <c r="C1114" i="8"/>
  <c r="C1115" i="8"/>
  <c r="C1116" i="8"/>
  <c r="C1117" i="8"/>
  <c r="C1118" i="8"/>
  <c r="C1119" i="8"/>
  <c r="C1120" i="8"/>
  <c r="C1121" i="8"/>
  <c r="C1122" i="8"/>
  <c r="C1123" i="8"/>
  <c r="C1124" i="8"/>
  <c r="C1125" i="8"/>
  <c r="C1126" i="8"/>
  <c r="C1127" i="8"/>
  <c r="C1128" i="8"/>
  <c r="C1129" i="8"/>
  <c r="C1130" i="8"/>
  <c r="C1131" i="8"/>
  <c r="C1132" i="8"/>
  <c r="C1133" i="8"/>
  <c r="C1134" i="8"/>
  <c r="C1135" i="8"/>
  <c r="C1136" i="8"/>
  <c r="C1137" i="8"/>
  <c r="C1138" i="8"/>
  <c r="C1139" i="8"/>
  <c r="C1140" i="8"/>
  <c r="C1141" i="8"/>
  <c r="C1142" i="8"/>
  <c r="C1143" i="8"/>
  <c r="C1144" i="8"/>
  <c r="C1145" i="8"/>
  <c r="C1146" i="8"/>
  <c r="C1147" i="8"/>
  <c r="C1148" i="8"/>
  <c r="C1149" i="8"/>
  <c r="C1150" i="8"/>
  <c r="C1151" i="8"/>
  <c r="C1152" i="8"/>
  <c r="C1153" i="8"/>
  <c r="C1154" i="8"/>
  <c r="C1155" i="8"/>
  <c r="C1156" i="8"/>
  <c r="C1157" i="8"/>
  <c r="C1158" i="8"/>
  <c r="C1159" i="8"/>
  <c r="C1160" i="8"/>
  <c r="C1161" i="8"/>
  <c r="C1162" i="8"/>
  <c r="C1163" i="8"/>
  <c r="C1164" i="8"/>
  <c r="C1165" i="8"/>
  <c r="C1166" i="8"/>
  <c r="C1167" i="8"/>
  <c r="C1168" i="8"/>
  <c r="C1169" i="8"/>
  <c r="C1170" i="8"/>
  <c r="C1171" i="8"/>
  <c r="C1172" i="8"/>
  <c r="C1173" i="8"/>
  <c r="C1174" i="8"/>
  <c r="C1175" i="8"/>
  <c r="C1176" i="8"/>
  <c r="C1177" i="8"/>
  <c r="C1178" i="8"/>
  <c r="C1179" i="8"/>
  <c r="C1180" i="8"/>
  <c r="C1181" i="8"/>
  <c r="C1182" i="8"/>
  <c r="C1183" i="8"/>
  <c r="C1184" i="8"/>
  <c r="C1185" i="8"/>
  <c r="C1186" i="8"/>
  <c r="C1187" i="8"/>
  <c r="C1188" i="8"/>
  <c r="C1189" i="8"/>
  <c r="C1190" i="8"/>
  <c r="C1191" i="8"/>
  <c r="C1192" i="8"/>
  <c r="C1193" i="8"/>
  <c r="C1194" i="8"/>
  <c r="C1195" i="8"/>
  <c r="C1196" i="8"/>
  <c r="C1197" i="8"/>
  <c r="C1198" i="8"/>
  <c r="C1199" i="8"/>
  <c r="C1200" i="8"/>
  <c r="C1201" i="8"/>
  <c r="C1202" i="8"/>
  <c r="C1203" i="8"/>
  <c r="C1204" i="8"/>
  <c r="C1205" i="8"/>
  <c r="C1206" i="8"/>
  <c r="C1207" i="8"/>
  <c r="C1208" i="8"/>
  <c r="C1209" i="8"/>
  <c r="C1210" i="8"/>
  <c r="C1211" i="8"/>
  <c r="C1212" i="8"/>
  <c r="C1213" i="8"/>
  <c r="C1214" i="8"/>
  <c r="C1215" i="8"/>
  <c r="C1216" i="8"/>
  <c r="C1217" i="8"/>
  <c r="C1218" i="8"/>
  <c r="C1219" i="8"/>
  <c r="C1220" i="8"/>
  <c r="C1221" i="8"/>
  <c r="C1222" i="8"/>
  <c r="C1223" i="8"/>
  <c r="C1224" i="8"/>
  <c r="A719" i="8"/>
  <c r="A720" i="8"/>
  <c r="A721" i="8"/>
  <c r="A764" i="8"/>
  <c r="A765" i="8"/>
  <c r="A766" i="8"/>
  <c r="A767" i="8"/>
  <c r="A768" i="8"/>
  <c r="A769" i="8"/>
  <c r="A770" i="8"/>
  <c r="A771" i="8"/>
  <c r="A772" i="8"/>
  <c r="A773" i="8"/>
  <c r="A774" i="8"/>
  <c r="A775" i="8"/>
  <c r="A781" i="8"/>
  <c r="A785" i="8"/>
  <c r="A786" i="8"/>
  <c r="A787" i="8"/>
  <c r="A788" i="8"/>
  <c r="A789" i="8"/>
  <c r="A790" i="8"/>
  <c r="A791" i="8"/>
  <c r="A792" i="8"/>
  <c r="A793" i="8"/>
  <c r="A794" i="8"/>
  <c r="A795" i="8"/>
  <c r="A796" i="8"/>
  <c r="A797" i="8"/>
  <c r="A798" i="8"/>
  <c r="A799" i="8"/>
  <c r="A800" i="8"/>
  <c r="A801" i="8"/>
  <c r="A802" i="8"/>
  <c r="A803" i="8"/>
  <c r="A804" i="8"/>
  <c r="A805" i="8"/>
  <c r="A806" i="8"/>
  <c r="A807" i="8"/>
  <c r="A808" i="8"/>
  <c r="A809" i="8"/>
  <c r="A810" i="8"/>
  <c r="A811" i="8"/>
  <c r="A812" i="8"/>
  <c r="A813" i="8"/>
  <c r="A814" i="8"/>
  <c r="A815" i="8"/>
  <c r="A816" i="8"/>
  <c r="A817" i="8"/>
  <c r="A818" i="8"/>
  <c r="A819" i="8"/>
  <c r="A820" i="8"/>
  <c r="A821" i="8"/>
  <c r="A822" i="8"/>
  <c r="A823" i="8"/>
  <c r="A824" i="8"/>
  <c r="A825" i="8"/>
  <c r="A826" i="8"/>
  <c r="A827" i="8"/>
  <c r="A834" i="8"/>
  <c r="A833" i="8"/>
  <c r="A832" i="8"/>
  <c r="A831" i="8"/>
  <c r="A830" i="8"/>
  <c r="A835" i="8"/>
  <c r="A836" i="8"/>
  <c r="A837" i="8"/>
  <c r="A838" i="8"/>
  <c r="A839" i="8"/>
  <c r="A840" i="8"/>
  <c r="A841" i="8"/>
  <c r="A842" i="8"/>
  <c r="A843" i="8"/>
  <c r="A844" i="8"/>
  <c r="A845" i="8"/>
  <c r="A846" i="8"/>
  <c r="A847" i="8"/>
  <c r="A848" i="8"/>
  <c r="A849" i="8"/>
  <c r="A850" i="8"/>
  <c r="A851" i="8"/>
  <c r="A852" i="8"/>
  <c r="A853" i="8"/>
  <c r="A854" i="8"/>
  <c r="A855" i="8"/>
  <c r="A856" i="8"/>
  <c r="A857" i="8"/>
  <c r="A858" i="8"/>
  <c r="A859" i="8"/>
  <c r="A860" i="8"/>
  <c r="A861" i="8"/>
  <c r="A862" i="8"/>
  <c r="A863" i="8"/>
  <c r="A880" i="8"/>
  <c r="A881" i="8"/>
  <c r="A882" i="8"/>
  <c r="A883" i="8"/>
  <c r="A884" i="8"/>
  <c r="A885" i="8"/>
  <c r="A886" i="8"/>
  <c r="A887" i="8"/>
  <c r="A888" i="8"/>
  <c r="A889" i="8"/>
  <c r="A890" i="8"/>
  <c r="A891" i="8"/>
  <c r="A892" i="8"/>
  <c r="A893" i="8"/>
  <c r="A894" i="8"/>
  <c r="A895" i="8"/>
  <c r="A896" i="8"/>
  <c r="A897" i="8"/>
  <c r="A898" i="8"/>
  <c r="A899" i="8"/>
  <c r="A900" i="8"/>
  <c r="A901" i="8"/>
  <c r="A902" i="8"/>
  <c r="A903" i="8"/>
  <c r="A904" i="8"/>
  <c r="A905" i="8"/>
  <c r="A906" i="8"/>
  <c r="A907" i="8"/>
  <c r="A908" i="8"/>
  <c r="A909" i="8"/>
  <c r="A910" i="8"/>
  <c r="A911" i="8"/>
  <c r="A912" i="8"/>
  <c r="A913" i="8"/>
  <c r="A914" i="8"/>
  <c r="A915" i="8"/>
  <c r="A916" i="8"/>
  <c r="A917" i="8"/>
  <c r="A918" i="8"/>
  <c r="A919" i="8"/>
  <c r="A920" i="8"/>
  <c r="A921" i="8"/>
  <c r="A922" i="8"/>
  <c r="A923" i="8"/>
  <c r="A924" i="8"/>
  <c r="A925" i="8"/>
  <c r="A926" i="8"/>
  <c r="A927" i="8"/>
  <c r="A928" i="8"/>
  <c r="A929" i="8"/>
  <c r="A930" i="8"/>
  <c r="A931" i="8"/>
  <c r="A932" i="8"/>
  <c r="A933" i="8"/>
  <c r="A934" i="8"/>
  <c r="A935" i="8"/>
  <c r="A936" i="8"/>
  <c r="A937" i="8"/>
  <c r="A938" i="8"/>
  <c r="A939" i="8"/>
  <c r="A940" i="8"/>
  <c r="A941" i="8"/>
  <c r="A942" i="8"/>
  <c r="A943" i="8"/>
  <c r="A944" i="8"/>
  <c r="A945" i="8"/>
  <c r="A946" i="8"/>
  <c r="A947" i="8"/>
  <c r="A948" i="8"/>
  <c r="A949" i="8"/>
  <c r="A950" i="8"/>
  <c r="A951" i="8"/>
  <c r="A952" i="8"/>
  <c r="A953" i="8"/>
  <c r="A954" i="8"/>
  <c r="A955" i="8"/>
  <c r="A956" i="8"/>
  <c r="A957" i="8"/>
  <c r="A958" i="8"/>
  <c r="A959" i="8"/>
  <c r="A960" i="8"/>
  <c r="A961" i="8"/>
  <c r="A962" i="8"/>
  <c r="A963" i="8"/>
  <c r="A964" i="8"/>
  <c r="A965" i="8"/>
  <c r="A966" i="8"/>
  <c r="A967" i="8"/>
  <c r="A968" i="8"/>
  <c r="A969" i="8"/>
  <c r="A970" i="8"/>
  <c r="A971" i="8"/>
  <c r="A972" i="8"/>
  <c r="A973" i="8"/>
  <c r="A974" i="8"/>
  <c r="A989" i="8"/>
  <c r="A990" i="8"/>
  <c r="A991" i="8"/>
  <c r="A992" i="8"/>
  <c r="A993" i="8"/>
  <c r="A994" i="8"/>
  <c r="A995" i="8"/>
  <c r="A996" i="8"/>
  <c r="A997" i="8"/>
  <c r="A998" i="8"/>
  <c r="A999" i="8"/>
  <c r="A1000" i="8"/>
  <c r="A1001" i="8"/>
  <c r="A1002" i="8"/>
  <c r="A1003" i="8"/>
  <c r="A1004" i="8"/>
  <c r="A1005" i="8"/>
  <c r="A1006" i="8"/>
  <c r="A1007" i="8"/>
  <c r="A1008" i="8"/>
  <c r="A1009" i="8"/>
  <c r="A1010" i="8"/>
  <c r="A1011" i="8"/>
  <c r="A1012" i="8"/>
  <c r="A1013" i="8"/>
  <c r="A1014" i="8"/>
  <c r="A1015" i="8"/>
  <c r="A1016" i="8"/>
  <c r="A1017" i="8"/>
  <c r="A1018" i="8"/>
  <c r="A1019" i="8"/>
  <c r="A1020" i="8"/>
  <c r="A1021" i="8"/>
  <c r="A1022" i="8"/>
  <c r="A1023" i="8"/>
  <c r="A1024" i="8"/>
  <c r="A1025" i="8"/>
  <c r="A1026" i="8"/>
  <c r="A1027" i="8"/>
  <c r="A1028" i="8"/>
  <c r="A1029" i="8"/>
  <c r="A1030" i="8"/>
  <c r="A1031" i="8"/>
  <c r="A1032" i="8"/>
  <c r="A1033" i="8"/>
  <c r="A1034" i="8"/>
  <c r="A1035" i="8"/>
  <c r="A1036" i="8"/>
  <c r="A1037" i="8"/>
  <c r="A1038" i="8"/>
  <c r="A1039" i="8"/>
  <c r="A1040" i="8"/>
  <c r="A1041" i="8"/>
  <c r="A1042" i="8"/>
  <c r="A1043" i="8"/>
  <c r="A1044" i="8"/>
  <c r="A1045" i="8"/>
  <c r="A1046" i="8"/>
  <c r="A1047" i="8"/>
  <c r="A1048" i="8"/>
  <c r="A1049" i="8"/>
  <c r="A1050" i="8"/>
  <c r="A1051" i="8"/>
  <c r="A1052" i="8"/>
  <c r="A1053" i="8"/>
  <c r="A1054" i="8"/>
  <c r="A1055" i="8"/>
  <c r="A1056" i="8"/>
  <c r="A1057" i="8"/>
  <c r="A1058" i="8"/>
  <c r="A1059" i="8"/>
  <c r="A1060" i="8"/>
  <c r="A1061" i="8"/>
  <c r="A1062" i="8"/>
  <c r="A1063" i="8"/>
  <c r="A1064" i="8"/>
  <c r="A1065" i="8"/>
  <c r="A1066" i="8"/>
  <c r="A1067" i="8"/>
  <c r="A1068" i="8"/>
  <c r="A1069" i="8"/>
  <c r="A1070" i="8"/>
  <c r="A1071" i="8"/>
  <c r="A1072" i="8"/>
  <c r="A1073" i="8"/>
  <c r="A1074" i="8"/>
  <c r="A1075" i="8"/>
  <c r="A1076" i="8"/>
  <c r="A1077" i="8"/>
  <c r="A1078" i="8"/>
  <c r="A1079" i="8"/>
  <c r="A1080" i="8"/>
  <c r="A1081" i="8"/>
  <c r="A1082" i="8"/>
  <c r="A1083" i="8"/>
  <c r="A1084" i="8"/>
  <c r="A1085" i="8"/>
  <c r="A1086" i="8"/>
  <c r="A1087" i="8"/>
  <c r="A1088" i="8"/>
  <c r="A1089" i="8"/>
  <c r="A1090" i="8"/>
  <c r="A1091" i="8"/>
  <c r="A1092" i="8"/>
  <c r="A1093" i="8"/>
  <c r="A1094" i="8"/>
  <c r="A1095" i="8"/>
  <c r="A1096" i="8"/>
  <c r="A1097" i="8"/>
  <c r="A1098" i="8"/>
  <c r="A1099" i="8"/>
  <c r="A1100" i="8"/>
  <c r="A1101" i="8"/>
  <c r="A1102" i="8"/>
  <c r="A1103" i="8"/>
  <c r="A1104" i="8"/>
  <c r="A1105" i="8"/>
  <c r="A1106" i="8"/>
  <c r="A1107" i="8"/>
  <c r="A1108" i="8"/>
  <c r="A1109" i="8"/>
  <c r="A1110" i="8"/>
  <c r="A1111" i="8"/>
  <c r="A1112" i="8"/>
  <c r="A1113" i="8"/>
  <c r="A1114" i="8"/>
  <c r="A1115" i="8"/>
  <c r="A1116" i="8"/>
  <c r="A1117" i="8"/>
  <c r="A1118" i="8"/>
  <c r="A1119" i="8"/>
  <c r="A1120" i="8"/>
  <c r="A1121" i="8"/>
  <c r="A1122" i="8"/>
  <c r="A1123" i="8"/>
  <c r="A1124" i="8"/>
  <c r="A1125" i="8"/>
  <c r="A1126" i="8"/>
  <c r="A1127" i="8"/>
  <c r="A1128" i="8"/>
  <c r="A1129" i="8"/>
  <c r="A1130" i="8"/>
  <c r="A1131" i="8"/>
  <c r="A1132" i="8"/>
  <c r="A1133" i="8"/>
  <c r="A1134" i="8"/>
  <c r="A1135" i="8"/>
  <c r="A1136" i="8"/>
  <c r="A1137" i="8"/>
  <c r="A1138" i="8"/>
  <c r="A1139" i="8"/>
  <c r="A1140" i="8"/>
  <c r="A1141" i="8"/>
  <c r="A1142" i="8"/>
  <c r="A1143" i="8"/>
  <c r="A1144" i="8"/>
  <c r="A1145" i="8"/>
  <c r="A1146" i="8"/>
  <c r="A1147" i="8"/>
  <c r="A1148" i="8"/>
  <c r="A1149" i="8"/>
  <c r="A1150" i="8"/>
  <c r="A1151" i="8"/>
  <c r="A1152" i="8"/>
  <c r="A1153" i="8"/>
  <c r="A1154" i="8"/>
  <c r="A1155" i="8"/>
  <c r="A1156" i="8"/>
  <c r="A1157" i="8"/>
  <c r="A1158" i="8"/>
  <c r="A1159" i="8"/>
  <c r="A1160" i="8"/>
  <c r="A1161" i="8"/>
  <c r="A1162" i="8"/>
  <c r="A1163" i="8"/>
  <c r="A1164" i="8"/>
  <c r="A1165" i="8"/>
  <c r="A1166" i="8"/>
  <c r="A1167" i="8"/>
  <c r="A1168" i="8"/>
  <c r="A1169" i="8"/>
  <c r="A1170" i="8"/>
  <c r="A1171" i="8"/>
  <c r="A1172" i="8"/>
  <c r="A1173" i="8"/>
  <c r="A1174" i="8"/>
  <c r="A1175" i="8"/>
  <c r="A1176" i="8"/>
  <c r="A1177" i="8"/>
  <c r="A1178" i="8"/>
  <c r="A1179" i="8"/>
  <c r="A1180" i="8"/>
  <c r="A1181" i="8"/>
  <c r="A1182" i="8"/>
  <c r="A1183" i="8"/>
  <c r="A1184" i="8"/>
  <c r="A1185" i="8"/>
  <c r="A1186" i="8"/>
  <c r="A1187" i="8"/>
  <c r="A1188" i="8"/>
  <c r="A1189" i="8"/>
  <c r="A1190" i="8"/>
  <c r="A1191" i="8"/>
  <c r="A1192" i="8"/>
  <c r="A1193" i="8"/>
  <c r="A1194" i="8"/>
  <c r="A1195" i="8"/>
  <c r="A1196" i="8"/>
  <c r="A1197" i="8"/>
  <c r="A1198" i="8"/>
  <c r="A1199" i="8"/>
  <c r="A1200" i="8"/>
  <c r="A1201" i="8"/>
  <c r="A1202" i="8"/>
  <c r="A1203" i="8"/>
  <c r="A1204" i="8"/>
  <c r="A1205" i="8"/>
  <c r="A1206" i="8"/>
  <c r="A1207" i="8"/>
  <c r="A1208" i="8"/>
  <c r="A1209" i="8"/>
  <c r="A1210" i="8"/>
  <c r="A1211" i="8"/>
  <c r="A1212" i="8"/>
  <c r="A1213" i="8"/>
  <c r="A1214" i="8"/>
  <c r="A1215" i="8"/>
  <c r="A1216" i="8"/>
  <c r="A1217" i="8"/>
  <c r="A1218" i="8"/>
  <c r="A1219" i="8"/>
  <c r="A1220" i="8"/>
  <c r="A1221" i="8"/>
  <c r="A1222" i="8"/>
  <c r="A1223" i="8"/>
  <c r="A1224" i="8"/>
  <c r="E202" i="3" l="1"/>
  <c r="M200" i="6"/>
  <c r="E831" i="1"/>
  <c r="E832" i="1" s="1"/>
  <c r="E833" i="1" s="1"/>
  <c r="E834" i="1" s="1"/>
  <c r="E835" i="1" s="1"/>
  <c r="E836" i="1" s="1"/>
  <c r="E837" i="1" s="1"/>
  <c r="N164" i="7"/>
  <c r="N165" i="7"/>
  <c r="N166" i="7"/>
  <c r="N167" i="7"/>
  <c r="N168" i="7"/>
  <c r="N169" i="7"/>
  <c r="N170" i="7"/>
  <c r="N171" i="7"/>
  <c r="N172" i="7"/>
  <c r="N173" i="7"/>
  <c r="N174" i="7"/>
  <c r="N175" i="7"/>
  <c r="N176" i="7"/>
  <c r="N177" i="7"/>
  <c r="N178" i="7"/>
  <c r="N179" i="7"/>
  <c r="N180" i="7"/>
  <c r="N181" i="7"/>
  <c r="N182" i="7"/>
  <c r="N183" i="7"/>
  <c r="N184" i="7"/>
  <c r="N185" i="7"/>
  <c r="N186" i="7"/>
  <c r="N187" i="7"/>
  <c r="N188" i="7"/>
  <c r="N189" i="7"/>
  <c r="N190" i="7"/>
  <c r="N191" i="7"/>
  <c r="N192" i="7"/>
  <c r="N193" i="7"/>
  <c r="N194" i="7"/>
  <c r="N195" i="7"/>
  <c r="N196" i="7"/>
  <c r="N197" i="7"/>
  <c r="K205" i="7"/>
  <c r="N213" i="7"/>
  <c r="N214" i="7"/>
  <c r="N215" i="7"/>
  <c r="N216" i="7"/>
  <c r="N217" i="7"/>
  <c r="N218" i="7"/>
  <c r="N219" i="7"/>
  <c r="N220" i="7"/>
  <c r="N221" i="7"/>
  <c r="N222" i="7"/>
  <c r="N223" i="7"/>
  <c r="N224" i="7"/>
  <c r="N225" i="7"/>
  <c r="N226" i="7"/>
  <c r="N227" i="7"/>
  <c r="N228" i="7"/>
  <c r="N235" i="7"/>
  <c r="N236" i="7"/>
  <c r="N237" i="7"/>
  <c r="N238" i="7"/>
  <c r="N239" i="7"/>
  <c r="N240" i="7"/>
  <c r="N241" i="7"/>
  <c r="N242" i="7"/>
  <c r="N243" i="7"/>
  <c r="N244" i="7"/>
  <c r="N245" i="7"/>
  <c r="N246" i="7"/>
  <c r="N247" i="7"/>
  <c r="N248" i="7"/>
  <c r="N249" i="7"/>
  <c r="N250" i="7"/>
  <c r="N251" i="7"/>
  <c r="N252" i="7"/>
  <c r="N253" i="7"/>
  <c r="N254" i="7"/>
  <c r="N255" i="7"/>
  <c r="N256" i="7"/>
  <c r="N257" i="7"/>
  <c r="N258" i="7"/>
  <c r="N259" i="7"/>
  <c r="N260" i="7"/>
  <c r="N261" i="7"/>
  <c r="N262" i="7"/>
  <c r="N263" i="7"/>
  <c r="N264" i="7"/>
  <c r="N265" i="7"/>
  <c r="N266" i="7"/>
  <c r="N267" i="7"/>
  <c r="N268" i="7"/>
  <c r="N269" i="7"/>
  <c r="N270" i="7"/>
  <c r="N271" i="7"/>
  <c r="N272" i="7"/>
  <c r="N273" i="7"/>
  <c r="N274" i="7"/>
  <c r="N275" i="7"/>
  <c r="N276" i="7"/>
  <c r="N277" i="7"/>
  <c r="N278" i="7"/>
  <c r="N279" i="7"/>
  <c r="N280" i="7"/>
  <c r="N281" i="7"/>
  <c r="N282" i="7"/>
  <c r="N283" i="7"/>
  <c r="N284" i="7"/>
  <c r="N285" i="7"/>
  <c r="N286" i="7"/>
  <c r="N287" i="7"/>
  <c r="N288" i="7"/>
  <c r="N289" i="7"/>
  <c r="N290" i="7"/>
  <c r="N291" i="7"/>
  <c r="N292" i="7"/>
  <c r="N293" i="7"/>
  <c r="N294" i="7"/>
  <c r="N295" i="7"/>
  <c r="N296" i="7"/>
  <c r="N297" i="7"/>
  <c r="N298" i="7"/>
  <c r="N299" i="7"/>
  <c r="N300" i="7"/>
  <c r="N301" i="7"/>
  <c r="N302" i="7"/>
  <c r="N303" i="7"/>
  <c r="N304" i="7"/>
  <c r="N305" i="7"/>
  <c r="N306" i="7"/>
  <c r="N307" i="7"/>
  <c r="N308" i="7"/>
  <c r="N309" i="7"/>
  <c r="N310" i="7"/>
  <c r="N311" i="7"/>
  <c r="N312" i="7"/>
  <c r="N313" i="7"/>
  <c r="N314" i="7"/>
  <c r="N315" i="7"/>
  <c r="N316" i="7"/>
  <c r="N317" i="7"/>
  <c r="N318" i="7"/>
  <c r="N319" i="7"/>
  <c r="N320" i="7"/>
  <c r="N321" i="7"/>
  <c r="N322" i="7"/>
  <c r="N323" i="7"/>
  <c r="N324" i="7"/>
  <c r="N325" i="7"/>
  <c r="N326" i="7"/>
  <c r="N327" i="7"/>
  <c r="N328" i="7"/>
  <c r="N329" i="7"/>
  <c r="N330" i="7"/>
  <c r="N331" i="7"/>
  <c r="N332" i="7"/>
  <c r="N333" i="7"/>
  <c r="N334" i="7"/>
  <c r="N335" i="7"/>
  <c r="N336" i="7"/>
  <c r="N337" i="7"/>
  <c r="N338" i="7"/>
  <c r="N339" i="7"/>
  <c r="N340" i="7"/>
  <c r="N341" i="7"/>
  <c r="N342" i="7"/>
  <c r="N343" i="7"/>
  <c r="N344" i="7"/>
  <c r="N345" i="7"/>
  <c r="N346" i="7"/>
  <c r="N347" i="7"/>
  <c r="N348" i="7"/>
  <c r="N349" i="7"/>
  <c r="N350" i="7"/>
  <c r="N351" i="7"/>
  <c r="N352" i="7"/>
  <c r="N353" i="7"/>
  <c r="N354" i="7"/>
  <c r="N355" i="7"/>
  <c r="N356" i="7"/>
  <c r="N357" i="7"/>
  <c r="N358" i="7"/>
  <c r="N359" i="7"/>
  <c r="N360" i="7"/>
  <c r="N361" i="7"/>
  <c r="N362" i="7"/>
  <c r="N363" i="7"/>
  <c r="N364" i="7"/>
  <c r="N365" i="7"/>
  <c r="N366" i="7"/>
  <c r="N367" i="7"/>
  <c r="N368" i="7"/>
  <c r="N369" i="7"/>
  <c r="N370" i="7"/>
  <c r="N371" i="7"/>
  <c r="N372" i="7"/>
  <c r="N373" i="7"/>
  <c r="N374" i="7"/>
  <c r="N375" i="7"/>
  <c r="N376" i="7"/>
  <c r="N377" i="7"/>
  <c r="N378" i="7"/>
  <c r="N379" i="7"/>
  <c r="N380" i="7"/>
  <c r="N381" i="7"/>
  <c r="N382" i="7"/>
  <c r="N383" i="7"/>
  <c r="N384" i="7"/>
  <c r="N385" i="7"/>
  <c r="N386" i="7"/>
  <c r="N387" i="7"/>
  <c r="N388" i="7"/>
  <c r="N389" i="7"/>
  <c r="N390" i="7"/>
  <c r="N391" i="7"/>
  <c r="N392" i="7"/>
  <c r="N393" i="7"/>
  <c r="N394" i="7"/>
  <c r="N395" i="7"/>
  <c r="N396" i="7"/>
  <c r="N397" i="7"/>
  <c r="N398" i="7"/>
  <c r="N399" i="7"/>
  <c r="N400" i="7"/>
  <c r="N401" i="7"/>
  <c r="N402" i="7"/>
  <c r="N403" i="7"/>
  <c r="N404" i="7"/>
  <c r="N405" i="7"/>
  <c r="N406" i="7"/>
  <c r="N407" i="7"/>
  <c r="N408" i="7"/>
  <c r="N409" i="7"/>
  <c r="N410" i="7"/>
  <c r="N411" i="7"/>
  <c r="N412" i="7"/>
  <c r="N413" i="7"/>
  <c r="N414" i="7"/>
  <c r="N415" i="7"/>
  <c r="N416" i="7"/>
  <c r="N417" i="7"/>
  <c r="N418" i="7"/>
  <c r="N419" i="7"/>
  <c r="N420" i="7"/>
  <c r="N421" i="7"/>
  <c r="N422" i="7"/>
  <c r="N423" i="7"/>
  <c r="N424" i="7"/>
  <c r="N425" i="7"/>
  <c r="N426" i="7"/>
  <c r="N427" i="7"/>
  <c r="N428" i="7"/>
  <c r="N429" i="7"/>
  <c r="N430" i="7"/>
  <c r="N431" i="7"/>
  <c r="N432" i="7"/>
  <c r="N433" i="7"/>
  <c r="N434" i="7"/>
  <c r="N435" i="7"/>
  <c r="N436" i="7"/>
  <c r="N437" i="7"/>
  <c r="N438" i="7"/>
  <c r="N439" i="7"/>
  <c r="N440" i="7"/>
  <c r="N441" i="7"/>
  <c r="N442" i="7"/>
  <c r="N443" i="7"/>
  <c r="N444" i="7"/>
  <c r="N445" i="7"/>
  <c r="N446" i="7"/>
  <c r="N447" i="7"/>
  <c r="N448" i="7"/>
  <c r="N449" i="7"/>
  <c r="N450" i="7"/>
  <c r="N451" i="7"/>
  <c r="N452" i="7"/>
  <c r="N453" i="7"/>
  <c r="N454" i="7"/>
  <c r="N455" i="7"/>
  <c r="N456" i="7"/>
  <c r="N457" i="7"/>
  <c r="N458" i="7"/>
  <c r="N459" i="7"/>
  <c r="N460" i="7"/>
  <c r="N461" i="7"/>
  <c r="N462" i="7"/>
  <c r="N463" i="7"/>
  <c r="N464" i="7"/>
  <c r="N465" i="7"/>
  <c r="N466" i="7"/>
  <c r="N467" i="7"/>
  <c r="N468" i="7"/>
  <c r="N469" i="7"/>
  <c r="N470" i="7"/>
  <c r="N471" i="7"/>
  <c r="N472" i="7"/>
  <c r="N473" i="7"/>
  <c r="N474" i="7"/>
  <c r="N475" i="7"/>
  <c r="N476" i="7"/>
  <c r="N477" i="7"/>
  <c r="N478" i="7"/>
  <c r="N479" i="7"/>
  <c r="N480" i="7"/>
  <c r="N481" i="7"/>
  <c r="N482" i="7"/>
  <c r="N483" i="7"/>
  <c r="N484" i="7"/>
  <c r="N485" i="7"/>
  <c r="N486" i="7"/>
  <c r="N487" i="7"/>
  <c r="N488" i="7"/>
  <c r="N489" i="7"/>
  <c r="N490" i="7"/>
  <c r="N491" i="7"/>
  <c r="N492" i="7"/>
  <c r="N493" i="7"/>
  <c r="N494" i="7"/>
  <c r="N495" i="7"/>
  <c r="N496" i="7"/>
  <c r="N497" i="7"/>
  <c r="N498" i="7"/>
  <c r="N499" i="7"/>
  <c r="N500" i="7"/>
  <c r="J164" i="7"/>
  <c r="J165" i="7"/>
  <c r="J166" i="7"/>
  <c r="J167" i="7"/>
  <c r="J168" i="7"/>
  <c r="J169" i="7"/>
  <c r="J170" i="7"/>
  <c r="J171" i="7"/>
  <c r="J172" i="7"/>
  <c r="J173" i="7"/>
  <c r="J174" i="7"/>
  <c r="J175" i="7"/>
  <c r="J176" i="7"/>
  <c r="J177" i="7"/>
  <c r="J178" i="7"/>
  <c r="J179" i="7"/>
  <c r="J180" i="7"/>
  <c r="J181" i="7"/>
  <c r="J182" i="7"/>
  <c r="J183" i="7"/>
  <c r="J184" i="7"/>
  <c r="J185" i="7"/>
  <c r="J186" i="7"/>
  <c r="J187" i="7"/>
  <c r="J188" i="7"/>
  <c r="J189" i="7"/>
  <c r="J190" i="7"/>
  <c r="J191" i="7"/>
  <c r="J192" i="7"/>
  <c r="J193" i="7"/>
  <c r="J194" i="7"/>
  <c r="J195" i="7"/>
  <c r="J196" i="7"/>
  <c r="J213" i="7"/>
  <c r="J214" i="7"/>
  <c r="J215" i="7"/>
  <c r="J216" i="7"/>
  <c r="J217" i="7"/>
  <c r="J218" i="7"/>
  <c r="J219" i="7"/>
  <c r="J220" i="7"/>
  <c r="J221" i="7"/>
  <c r="J222" i="7"/>
  <c r="J223" i="7"/>
  <c r="J224" i="7"/>
  <c r="J225" i="7"/>
  <c r="J226" i="7"/>
  <c r="J227" i="7"/>
  <c r="J228" i="7"/>
  <c r="N231" i="7"/>
  <c r="K231" i="7" s="1"/>
  <c r="M231" i="7" s="1"/>
  <c r="N232" i="7"/>
  <c r="K232" i="7" s="1"/>
  <c r="M232" i="7" s="1"/>
  <c r="N233" i="7"/>
  <c r="K233" i="7" s="1"/>
  <c r="M233" i="7" s="1"/>
  <c r="N234" i="7"/>
  <c r="K234" i="7" s="1"/>
  <c r="M234" i="7" s="1"/>
  <c r="J235" i="7"/>
  <c r="J236" i="7"/>
  <c r="J237" i="7"/>
  <c r="J238" i="7"/>
  <c r="J239" i="7"/>
  <c r="J240" i="7"/>
  <c r="J241" i="7"/>
  <c r="J242" i="7"/>
  <c r="J244" i="7"/>
  <c r="J245" i="7"/>
  <c r="J246" i="7"/>
  <c r="J247" i="7"/>
  <c r="J248" i="7"/>
  <c r="J250" i="7"/>
  <c r="J251" i="7"/>
  <c r="J252" i="7"/>
  <c r="J253" i="7"/>
  <c r="J254" i="7"/>
  <c r="J255" i="7"/>
  <c r="J256" i="7"/>
  <c r="J257" i="7"/>
  <c r="J258" i="7"/>
  <c r="J259" i="7"/>
  <c r="J261" i="7"/>
  <c r="J262" i="7"/>
  <c r="J263" i="7"/>
  <c r="J264" i="7"/>
  <c r="J265" i="7"/>
  <c r="J266" i="7"/>
  <c r="J267" i="7"/>
  <c r="J268" i="7"/>
  <c r="J269" i="7"/>
  <c r="J270" i="7"/>
  <c r="J271" i="7"/>
  <c r="J272" i="7"/>
  <c r="J273" i="7"/>
  <c r="J274" i="7"/>
  <c r="J275" i="7"/>
  <c r="J276" i="7"/>
  <c r="J277" i="7"/>
  <c r="J278" i="7"/>
  <c r="J279" i="7"/>
  <c r="J280" i="7"/>
  <c r="J281" i="7"/>
  <c r="J282" i="7"/>
  <c r="J283" i="7"/>
  <c r="J284" i="7"/>
  <c r="J285" i="7"/>
  <c r="J286" i="7"/>
  <c r="J287" i="7"/>
  <c r="J288" i="7"/>
  <c r="J289" i="7"/>
  <c r="J290" i="7"/>
  <c r="J291" i="7"/>
  <c r="J292" i="7"/>
  <c r="J293" i="7"/>
  <c r="J294" i="7"/>
  <c r="J295" i="7"/>
  <c r="J296" i="7"/>
  <c r="J297" i="7"/>
  <c r="J298" i="7"/>
  <c r="J299" i="7"/>
  <c r="J300" i="7"/>
  <c r="J301" i="7"/>
  <c r="J302" i="7"/>
  <c r="J303" i="7"/>
  <c r="J304" i="7"/>
  <c r="J305" i="7"/>
  <c r="J306" i="7"/>
  <c r="J307" i="7"/>
  <c r="J308" i="7"/>
  <c r="J309" i="7"/>
  <c r="J310" i="7"/>
  <c r="J311" i="7"/>
  <c r="J312" i="7"/>
  <c r="J313" i="7"/>
  <c r="J314" i="7"/>
  <c r="J315" i="7"/>
  <c r="J316" i="7"/>
  <c r="J317" i="7"/>
  <c r="J318" i="7"/>
  <c r="J319" i="7"/>
  <c r="J320" i="7"/>
  <c r="J321" i="7"/>
  <c r="J322" i="7"/>
  <c r="J323" i="7"/>
  <c r="J324" i="7"/>
  <c r="J325" i="7"/>
  <c r="J326" i="7"/>
  <c r="J327" i="7"/>
  <c r="J328" i="7"/>
  <c r="J329" i="7"/>
  <c r="J330" i="7"/>
  <c r="J331" i="7"/>
  <c r="J332" i="7"/>
  <c r="J333" i="7"/>
  <c r="J334" i="7"/>
  <c r="J335" i="7"/>
  <c r="J336" i="7"/>
  <c r="J337" i="7"/>
  <c r="J338" i="7"/>
  <c r="J339" i="7"/>
  <c r="J340" i="7"/>
  <c r="J341" i="7"/>
  <c r="J342" i="7"/>
  <c r="J343" i="7"/>
  <c r="J344" i="7"/>
  <c r="J345" i="7"/>
  <c r="J346" i="7"/>
  <c r="J347" i="7"/>
  <c r="J348" i="7"/>
  <c r="J349" i="7"/>
  <c r="J350" i="7"/>
  <c r="J351" i="7"/>
  <c r="J352" i="7"/>
  <c r="J353" i="7"/>
  <c r="J354" i="7"/>
  <c r="J355" i="7"/>
  <c r="J356" i="7"/>
  <c r="J357" i="7"/>
  <c r="J358" i="7"/>
  <c r="J359" i="7"/>
  <c r="J360" i="7"/>
  <c r="J361" i="7"/>
  <c r="J362" i="7"/>
  <c r="J363" i="7"/>
  <c r="J364" i="7"/>
  <c r="J365" i="7"/>
  <c r="J366" i="7"/>
  <c r="J367" i="7"/>
  <c r="J368" i="7"/>
  <c r="J369" i="7"/>
  <c r="J370" i="7"/>
  <c r="J371" i="7"/>
  <c r="J372" i="7"/>
  <c r="J373" i="7"/>
  <c r="J374" i="7"/>
  <c r="J375" i="7"/>
  <c r="J376" i="7"/>
  <c r="J377" i="7"/>
  <c r="J378" i="7"/>
  <c r="J379" i="7"/>
  <c r="J380" i="7"/>
  <c r="J381" i="7"/>
  <c r="J382" i="7"/>
  <c r="J383" i="7"/>
  <c r="J384" i="7"/>
  <c r="J385" i="7"/>
  <c r="J386" i="7"/>
  <c r="J387" i="7"/>
  <c r="J388" i="7"/>
  <c r="J389" i="7"/>
  <c r="J390" i="7"/>
  <c r="J391" i="7"/>
  <c r="J392" i="7"/>
  <c r="J393" i="7"/>
  <c r="J394" i="7"/>
  <c r="J395" i="7"/>
  <c r="J396" i="7"/>
  <c r="J397" i="7"/>
  <c r="J398" i="7"/>
  <c r="J399" i="7"/>
  <c r="J400" i="7"/>
  <c r="J401" i="7"/>
  <c r="J402" i="7"/>
  <c r="J403" i="7"/>
  <c r="J404" i="7"/>
  <c r="J405" i="7"/>
  <c r="J406" i="7"/>
  <c r="J407" i="7"/>
  <c r="J408" i="7"/>
  <c r="J409" i="7"/>
  <c r="J410" i="7"/>
  <c r="J411" i="7"/>
  <c r="J412" i="7"/>
  <c r="J413" i="7"/>
  <c r="J414" i="7"/>
  <c r="J415" i="7"/>
  <c r="J416" i="7"/>
  <c r="J417" i="7"/>
  <c r="J418" i="7"/>
  <c r="J419" i="7"/>
  <c r="J420" i="7"/>
  <c r="J421" i="7"/>
  <c r="J422" i="7"/>
  <c r="J423" i="7"/>
  <c r="J424" i="7"/>
  <c r="J425" i="7"/>
  <c r="J426" i="7"/>
  <c r="J427" i="7"/>
  <c r="J428" i="7"/>
  <c r="J429" i="7"/>
  <c r="J430" i="7"/>
  <c r="J431" i="7"/>
  <c r="J432" i="7"/>
  <c r="J433" i="7"/>
  <c r="J434" i="7"/>
  <c r="J435" i="7"/>
  <c r="J436" i="7"/>
  <c r="J437" i="7"/>
  <c r="J438" i="7"/>
  <c r="J439" i="7"/>
  <c r="J440" i="7"/>
  <c r="J441" i="7"/>
  <c r="J442" i="7"/>
  <c r="J443" i="7"/>
  <c r="J444" i="7"/>
  <c r="J445" i="7"/>
  <c r="J446" i="7"/>
  <c r="J447" i="7"/>
  <c r="J448" i="7"/>
  <c r="J449" i="7"/>
  <c r="J450" i="7"/>
  <c r="J451" i="7"/>
  <c r="J452" i="7"/>
  <c r="J453" i="7"/>
  <c r="J454" i="7"/>
  <c r="J455" i="7"/>
  <c r="J456" i="7"/>
  <c r="J457" i="7"/>
  <c r="J458" i="7"/>
  <c r="J459" i="7"/>
  <c r="J460" i="7"/>
  <c r="J461" i="7"/>
  <c r="J462" i="7"/>
  <c r="J463" i="7"/>
  <c r="J464" i="7"/>
  <c r="J465" i="7"/>
  <c r="J466" i="7"/>
  <c r="J467" i="7"/>
  <c r="J468" i="7"/>
  <c r="J469" i="7"/>
  <c r="J470" i="7"/>
  <c r="J471" i="7"/>
  <c r="J472" i="7"/>
  <c r="J473" i="7"/>
  <c r="J474" i="7"/>
  <c r="J475" i="7"/>
  <c r="J476" i="7"/>
  <c r="J477" i="7"/>
  <c r="J478" i="7"/>
  <c r="J479" i="7"/>
  <c r="J480" i="7"/>
  <c r="J481" i="7"/>
  <c r="J482" i="7"/>
  <c r="J483" i="7"/>
  <c r="J484" i="7"/>
  <c r="J485" i="7"/>
  <c r="J486" i="7"/>
  <c r="J487" i="7"/>
  <c r="J488" i="7"/>
  <c r="J489" i="7"/>
  <c r="J490" i="7"/>
  <c r="J491" i="7"/>
  <c r="J492" i="7"/>
  <c r="J493" i="7"/>
  <c r="J494" i="7"/>
  <c r="J495" i="7"/>
  <c r="J496" i="7"/>
  <c r="J497" i="7"/>
  <c r="J498" i="7"/>
  <c r="J499" i="7"/>
  <c r="J500" i="7"/>
  <c r="F164" i="7"/>
  <c r="F165" i="7"/>
  <c r="F166" i="7"/>
  <c r="F167" i="7"/>
  <c r="F168" i="7"/>
  <c r="F169" i="7"/>
  <c r="F170" i="7"/>
  <c r="F171" i="7"/>
  <c r="F172" i="7"/>
  <c r="F173" i="7"/>
  <c r="F174" i="7"/>
  <c r="F175" i="7"/>
  <c r="F176" i="7"/>
  <c r="F177" i="7"/>
  <c r="F178" i="7"/>
  <c r="F179" i="7"/>
  <c r="F180" i="7"/>
  <c r="F181" i="7"/>
  <c r="F182" i="7"/>
  <c r="F183" i="7"/>
  <c r="F184" i="7"/>
  <c r="F185" i="7"/>
  <c r="F186" i="7"/>
  <c r="F187" i="7"/>
  <c r="F188" i="7"/>
  <c r="F189" i="7"/>
  <c r="F190" i="7"/>
  <c r="F191" i="7"/>
  <c r="F192" i="7"/>
  <c r="F193" i="7"/>
  <c r="F194" i="7"/>
  <c r="F195" i="7"/>
  <c r="F196" i="7"/>
  <c r="F197" i="7"/>
  <c r="F198" i="7"/>
  <c r="F199" i="7"/>
  <c r="F200" i="7"/>
  <c r="F201" i="7"/>
  <c r="F202" i="7"/>
  <c r="F203" i="7"/>
  <c r="F204" i="7"/>
  <c r="F205" i="7"/>
  <c r="F206" i="7"/>
  <c r="F207" i="7"/>
  <c r="F208" i="7"/>
  <c r="F209" i="7"/>
  <c r="F210" i="7"/>
  <c r="F211" i="7"/>
  <c r="F212" i="7"/>
  <c r="F213" i="7"/>
  <c r="F214" i="7"/>
  <c r="F215" i="7"/>
  <c r="F216" i="7"/>
  <c r="F217" i="7"/>
  <c r="F218" i="7"/>
  <c r="F219" i="7"/>
  <c r="F220" i="7"/>
  <c r="F221" i="7"/>
  <c r="F222" i="7"/>
  <c r="F223" i="7"/>
  <c r="F224" i="7"/>
  <c r="F225" i="7"/>
  <c r="F226" i="7"/>
  <c r="F227" i="7"/>
  <c r="F276" i="7"/>
  <c r="F277" i="7"/>
  <c r="F278" i="7"/>
  <c r="F279" i="7"/>
  <c r="F280" i="7"/>
  <c r="F281" i="7"/>
  <c r="F282" i="7"/>
  <c r="F283" i="7"/>
  <c r="F284" i="7"/>
  <c r="F285" i="7"/>
  <c r="F286" i="7"/>
  <c r="F287" i="7"/>
  <c r="F288" i="7"/>
  <c r="F289" i="7"/>
  <c r="F290" i="7"/>
  <c r="F291" i="7"/>
  <c r="F292" i="7"/>
  <c r="F293" i="7"/>
  <c r="F294" i="7"/>
  <c r="F295" i="7"/>
  <c r="F296" i="7"/>
  <c r="F297" i="7"/>
  <c r="F298" i="7"/>
  <c r="F299" i="7"/>
  <c r="F300" i="7"/>
  <c r="F301" i="7"/>
  <c r="F302" i="7"/>
  <c r="F303" i="7"/>
  <c r="F304" i="7"/>
  <c r="F305" i="7"/>
  <c r="F306" i="7"/>
  <c r="F307" i="7"/>
  <c r="F308" i="7"/>
  <c r="F309" i="7"/>
  <c r="F310" i="7"/>
  <c r="F311" i="7"/>
  <c r="F312" i="7"/>
  <c r="F313" i="7"/>
  <c r="F314" i="7"/>
  <c r="F315" i="7"/>
  <c r="F316" i="7"/>
  <c r="F317" i="7"/>
  <c r="F318" i="7"/>
  <c r="F319" i="7"/>
  <c r="F320" i="7"/>
  <c r="F321" i="7"/>
  <c r="F322" i="7"/>
  <c r="F323" i="7"/>
  <c r="F324" i="7"/>
  <c r="F325" i="7"/>
  <c r="F326" i="7"/>
  <c r="F327" i="7"/>
  <c r="F328" i="7"/>
  <c r="F329" i="7"/>
  <c r="F330" i="7"/>
  <c r="F331" i="7"/>
  <c r="F332" i="7"/>
  <c r="F333" i="7"/>
  <c r="F334" i="7"/>
  <c r="F335" i="7"/>
  <c r="F336" i="7"/>
  <c r="F337" i="7"/>
  <c r="F338" i="7"/>
  <c r="F339" i="7"/>
  <c r="F340" i="7"/>
  <c r="F341" i="7"/>
  <c r="F342" i="7"/>
  <c r="F343" i="7"/>
  <c r="F344" i="7"/>
  <c r="F345" i="7"/>
  <c r="F346" i="7"/>
  <c r="F347" i="7"/>
  <c r="F348" i="7"/>
  <c r="F349" i="7"/>
  <c r="F350" i="7"/>
  <c r="F351" i="7"/>
  <c r="F352" i="7"/>
  <c r="F353" i="7"/>
  <c r="F354" i="7"/>
  <c r="F355" i="7"/>
  <c r="F356" i="7"/>
  <c r="F357" i="7"/>
  <c r="F358" i="7"/>
  <c r="F359" i="7"/>
  <c r="F360" i="7"/>
  <c r="F361" i="7"/>
  <c r="F362" i="7"/>
  <c r="F363" i="7"/>
  <c r="F364" i="7"/>
  <c r="F365" i="7"/>
  <c r="F366" i="7"/>
  <c r="F367" i="7"/>
  <c r="F368" i="7"/>
  <c r="F369" i="7"/>
  <c r="F370" i="7"/>
  <c r="F371" i="7"/>
  <c r="F372" i="7"/>
  <c r="F373" i="7"/>
  <c r="F374" i="7"/>
  <c r="F375" i="7"/>
  <c r="F376" i="7"/>
  <c r="F377" i="7"/>
  <c r="F378" i="7"/>
  <c r="F379" i="7"/>
  <c r="F380" i="7"/>
  <c r="F381" i="7"/>
  <c r="F382" i="7"/>
  <c r="F383" i="7"/>
  <c r="F384" i="7"/>
  <c r="F385" i="7"/>
  <c r="F386" i="7"/>
  <c r="F387" i="7"/>
  <c r="F388" i="7"/>
  <c r="F389" i="7"/>
  <c r="F390" i="7"/>
  <c r="F391" i="7"/>
  <c r="F392" i="7"/>
  <c r="F393" i="7"/>
  <c r="F394" i="7"/>
  <c r="F395" i="7"/>
  <c r="F396" i="7"/>
  <c r="F397" i="7"/>
  <c r="F398" i="7"/>
  <c r="F399" i="7"/>
  <c r="F400" i="7"/>
  <c r="F401" i="7"/>
  <c r="F402" i="7"/>
  <c r="F403" i="7"/>
  <c r="F404" i="7"/>
  <c r="F405" i="7"/>
  <c r="F406" i="7"/>
  <c r="F407" i="7"/>
  <c r="F408" i="7"/>
  <c r="F409" i="7"/>
  <c r="F410" i="7"/>
  <c r="F411" i="7"/>
  <c r="F412" i="7"/>
  <c r="F413" i="7"/>
  <c r="F414" i="7"/>
  <c r="F415" i="7"/>
  <c r="F416" i="7"/>
  <c r="F417" i="7"/>
  <c r="F418" i="7"/>
  <c r="F419" i="7"/>
  <c r="F420" i="7"/>
  <c r="F421" i="7"/>
  <c r="F422" i="7"/>
  <c r="F423" i="7"/>
  <c r="F424" i="7"/>
  <c r="F425" i="7"/>
  <c r="F426" i="7"/>
  <c r="F427" i="7"/>
  <c r="F428" i="7"/>
  <c r="F429" i="7"/>
  <c r="F430" i="7"/>
  <c r="F431" i="7"/>
  <c r="F432" i="7"/>
  <c r="F433" i="7"/>
  <c r="F434" i="7"/>
  <c r="F435" i="7"/>
  <c r="F436" i="7"/>
  <c r="F437" i="7"/>
  <c r="F438" i="7"/>
  <c r="F439" i="7"/>
  <c r="F440" i="7"/>
  <c r="F441" i="7"/>
  <c r="F442" i="7"/>
  <c r="F443" i="7"/>
  <c r="F444" i="7"/>
  <c r="F445" i="7"/>
  <c r="F446" i="7"/>
  <c r="F447" i="7"/>
  <c r="F448" i="7"/>
  <c r="F449" i="7"/>
  <c r="F450" i="7"/>
  <c r="F451" i="7"/>
  <c r="F452" i="7"/>
  <c r="F453" i="7"/>
  <c r="F454" i="7"/>
  <c r="F455" i="7"/>
  <c r="F456" i="7"/>
  <c r="F457" i="7"/>
  <c r="F458" i="7"/>
  <c r="F459" i="7"/>
  <c r="F460" i="7"/>
  <c r="F461" i="7"/>
  <c r="F462" i="7"/>
  <c r="F463" i="7"/>
  <c r="F464" i="7"/>
  <c r="F465" i="7"/>
  <c r="F466" i="7"/>
  <c r="F467" i="7"/>
  <c r="F468" i="7"/>
  <c r="F469" i="7"/>
  <c r="F470" i="7"/>
  <c r="F471" i="7"/>
  <c r="F472" i="7"/>
  <c r="F473" i="7"/>
  <c r="F474" i="7"/>
  <c r="F475" i="7"/>
  <c r="F476" i="7"/>
  <c r="F477" i="7"/>
  <c r="F478" i="7"/>
  <c r="F479" i="7"/>
  <c r="F480" i="7"/>
  <c r="F481" i="7"/>
  <c r="F482" i="7"/>
  <c r="F483" i="7"/>
  <c r="F484" i="7"/>
  <c r="F485" i="7"/>
  <c r="F486" i="7"/>
  <c r="F487" i="7"/>
  <c r="F488" i="7"/>
  <c r="F489" i="7"/>
  <c r="F490" i="7"/>
  <c r="F491" i="7"/>
  <c r="F492" i="7"/>
  <c r="F493" i="7"/>
  <c r="F494" i="7"/>
  <c r="F495" i="7"/>
  <c r="F496" i="7"/>
  <c r="F497" i="7"/>
  <c r="F498" i="7"/>
  <c r="F499" i="7"/>
  <c r="F500" i="7"/>
  <c r="E164" i="7"/>
  <c r="E165" i="7"/>
  <c r="E166" i="7"/>
  <c r="E167" i="7"/>
  <c r="E168" i="7"/>
  <c r="E169" i="7"/>
  <c r="E170" i="7"/>
  <c r="E171" i="7"/>
  <c r="E172" i="7"/>
  <c r="E173" i="7"/>
  <c r="E174" i="7"/>
  <c r="E175" i="7"/>
  <c r="E176" i="7"/>
  <c r="E177" i="7"/>
  <c r="E178" i="7"/>
  <c r="E179" i="7"/>
  <c r="E180" i="7"/>
  <c r="E181" i="7"/>
  <c r="E182" i="7"/>
  <c r="E183" i="7"/>
  <c r="E184" i="7"/>
  <c r="E185" i="7"/>
  <c r="E186" i="7"/>
  <c r="E187" i="7"/>
  <c r="E188" i="7"/>
  <c r="E189" i="7"/>
  <c r="E190" i="7"/>
  <c r="E191" i="7"/>
  <c r="E192" i="7"/>
  <c r="E193" i="7"/>
  <c r="E194" i="7"/>
  <c r="E195" i="7"/>
  <c r="E196" i="7"/>
  <c r="E197" i="7"/>
  <c r="E198" i="7"/>
  <c r="E199" i="7"/>
  <c r="E200" i="7"/>
  <c r="E201" i="7"/>
  <c r="E203" i="7"/>
  <c r="E204" i="7"/>
  <c r="E206" i="7"/>
  <c r="E207" i="7"/>
  <c r="E208" i="7"/>
  <c r="E209" i="7"/>
  <c r="E210" i="7"/>
  <c r="E211" i="7"/>
  <c r="E212" i="7"/>
  <c r="E213" i="7"/>
  <c r="E214" i="7"/>
  <c r="E215" i="7"/>
  <c r="E216" i="7"/>
  <c r="E217" i="7"/>
  <c r="E218" i="7"/>
  <c r="E219" i="7"/>
  <c r="E220" i="7"/>
  <c r="E221" i="7"/>
  <c r="E222" i="7"/>
  <c r="E223" i="7"/>
  <c r="E224" i="7"/>
  <c r="E225" i="7"/>
  <c r="E226" i="7"/>
  <c r="E227" i="7"/>
  <c r="E228" i="7"/>
  <c r="E231" i="7"/>
  <c r="E232" i="7"/>
  <c r="E233" i="7"/>
  <c r="E234" i="7"/>
  <c r="E235" i="7"/>
  <c r="E236" i="7"/>
  <c r="E237" i="7"/>
  <c r="E238" i="7"/>
  <c r="E239" i="7"/>
  <c r="E240" i="7"/>
  <c r="E241" i="7"/>
  <c r="E242" i="7"/>
  <c r="E243" i="7"/>
  <c r="E244" i="7"/>
  <c r="E245" i="7"/>
  <c r="E246" i="7"/>
  <c r="E247" i="7"/>
  <c r="E248" i="7"/>
  <c r="E249" i="7"/>
  <c r="E250" i="7"/>
  <c r="E251" i="7"/>
  <c r="E252" i="7"/>
  <c r="E253" i="7"/>
  <c r="E254" i="7"/>
  <c r="E255" i="7"/>
  <c r="E256" i="7"/>
  <c r="E257" i="7"/>
  <c r="E258" i="7"/>
  <c r="E259" i="7"/>
  <c r="E260" i="7"/>
  <c r="E261" i="7"/>
  <c r="E262" i="7"/>
  <c r="E263" i="7"/>
  <c r="E264" i="7"/>
  <c r="E265" i="7"/>
  <c r="E266" i="7"/>
  <c r="E267" i="7"/>
  <c r="E268" i="7"/>
  <c r="E269" i="7"/>
  <c r="E270" i="7"/>
  <c r="E271" i="7"/>
  <c r="E272" i="7"/>
  <c r="E273" i="7"/>
  <c r="E274" i="7"/>
  <c r="E275" i="7"/>
  <c r="E276" i="7"/>
  <c r="E277" i="7"/>
  <c r="E278" i="7"/>
  <c r="E279" i="7"/>
  <c r="E280" i="7"/>
  <c r="E281" i="7"/>
  <c r="E282" i="7"/>
  <c r="E283" i="7"/>
  <c r="E284" i="7"/>
  <c r="E285" i="7"/>
  <c r="E286" i="7"/>
  <c r="E287" i="7"/>
  <c r="E288" i="7"/>
  <c r="E289" i="7"/>
  <c r="E290" i="7"/>
  <c r="E291" i="7"/>
  <c r="E292" i="7"/>
  <c r="E293" i="7"/>
  <c r="E294" i="7"/>
  <c r="E295" i="7"/>
  <c r="E296" i="7"/>
  <c r="E297" i="7"/>
  <c r="E298" i="7"/>
  <c r="E299" i="7"/>
  <c r="E300" i="7"/>
  <c r="E301" i="7"/>
  <c r="E302" i="7"/>
  <c r="E303" i="7"/>
  <c r="E304" i="7"/>
  <c r="E305" i="7"/>
  <c r="E306" i="7"/>
  <c r="E307" i="7"/>
  <c r="E308" i="7"/>
  <c r="E309" i="7"/>
  <c r="E310" i="7"/>
  <c r="E311" i="7"/>
  <c r="E312" i="7"/>
  <c r="E313" i="7"/>
  <c r="E314" i="7"/>
  <c r="E315" i="7"/>
  <c r="E316" i="7"/>
  <c r="E317" i="7"/>
  <c r="E318" i="7"/>
  <c r="E319" i="7"/>
  <c r="E320" i="7"/>
  <c r="E321" i="7"/>
  <c r="E322" i="7"/>
  <c r="E323" i="7"/>
  <c r="E324" i="7"/>
  <c r="E325" i="7"/>
  <c r="E326" i="7"/>
  <c r="E327" i="7"/>
  <c r="E328" i="7"/>
  <c r="E329" i="7"/>
  <c r="E330" i="7"/>
  <c r="E331" i="7"/>
  <c r="E332" i="7"/>
  <c r="E333" i="7"/>
  <c r="E334" i="7"/>
  <c r="E335" i="7"/>
  <c r="E336" i="7"/>
  <c r="E337" i="7"/>
  <c r="E338" i="7"/>
  <c r="E339" i="7"/>
  <c r="E340" i="7"/>
  <c r="E341" i="7"/>
  <c r="E342" i="7"/>
  <c r="E343" i="7"/>
  <c r="E344" i="7"/>
  <c r="E345" i="7"/>
  <c r="E346" i="7"/>
  <c r="E347" i="7"/>
  <c r="E348" i="7"/>
  <c r="E349" i="7"/>
  <c r="E350" i="7"/>
  <c r="E351" i="7"/>
  <c r="E352" i="7"/>
  <c r="E353" i="7"/>
  <c r="E354" i="7"/>
  <c r="E355" i="7"/>
  <c r="E356" i="7"/>
  <c r="E357" i="7"/>
  <c r="E358" i="7"/>
  <c r="E359" i="7"/>
  <c r="E360" i="7"/>
  <c r="E361" i="7"/>
  <c r="E362" i="7"/>
  <c r="E363" i="7"/>
  <c r="E364" i="7"/>
  <c r="E365" i="7"/>
  <c r="E366" i="7"/>
  <c r="E367" i="7"/>
  <c r="E368" i="7"/>
  <c r="E369" i="7"/>
  <c r="E370" i="7"/>
  <c r="E371" i="7"/>
  <c r="E372" i="7"/>
  <c r="E373" i="7"/>
  <c r="E374" i="7"/>
  <c r="E375" i="7"/>
  <c r="E376" i="7"/>
  <c r="E377" i="7"/>
  <c r="E378" i="7"/>
  <c r="E379" i="7"/>
  <c r="E380" i="7"/>
  <c r="E381" i="7"/>
  <c r="E382" i="7"/>
  <c r="E383" i="7"/>
  <c r="E384" i="7"/>
  <c r="E385" i="7"/>
  <c r="E386" i="7"/>
  <c r="E387" i="7"/>
  <c r="E388" i="7"/>
  <c r="E389" i="7"/>
  <c r="E390" i="7"/>
  <c r="E391" i="7"/>
  <c r="E392" i="7"/>
  <c r="E393" i="7"/>
  <c r="E394" i="7"/>
  <c r="E395" i="7"/>
  <c r="E396" i="7"/>
  <c r="E397" i="7"/>
  <c r="E398" i="7"/>
  <c r="E399" i="7"/>
  <c r="E400" i="7"/>
  <c r="E401" i="7"/>
  <c r="E402" i="7"/>
  <c r="E403" i="7"/>
  <c r="E404" i="7"/>
  <c r="E405" i="7"/>
  <c r="E406" i="7"/>
  <c r="E407" i="7"/>
  <c r="E408" i="7"/>
  <c r="E409" i="7"/>
  <c r="E410" i="7"/>
  <c r="E411" i="7"/>
  <c r="E412" i="7"/>
  <c r="E413" i="7"/>
  <c r="E414" i="7"/>
  <c r="E415" i="7"/>
  <c r="E416" i="7"/>
  <c r="E417" i="7"/>
  <c r="E418" i="7"/>
  <c r="E419" i="7"/>
  <c r="E420" i="7"/>
  <c r="E421" i="7"/>
  <c r="E422" i="7"/>
  <c r="E423" i="7"/>
  <c r="E424" i="7"/>
  <c r="E425" i="7"/>
  <c r="E426" i="7"/>
  <c r="E427" i="7"/>
  <c r="E428" i="7"/>
  <c r="E429" i="7"/>
  <c r="E430" i="7"/>
  <c r="E431" i="7"/>
  <c r="E432" i="7"/>
  <c r="E433" i="7"/>
  <c r="E434" i="7"/>
  <c r="E435" i="7"/>
  <c r="E436" i="7"/>
  <c r="E437" i="7"/>
  <c r="E438" i="7"/>
  <c r="E439" i="7"/>
  <c r="E440" i="7"/>
  <c r="E441" i="7"/>
  <c r="E442" i="7"/>
  <c r="E443" i="7"/>
  <c r="E444" i="7"/>
  <c r="E445" i="7"/>
  <c r="E446" i="7"/>
  <c r="E447" i="7"/>
  <c r="E448" i="7"/>
  <c r="E449" i="7"/>
  <c r="E450" i="7"/>
  <c r="E451" i="7"/>
  <c r="E452" i="7"/>
  <c r="E453" i="7"/>
  <c r="E454" i="7"/>
  <c r="E455" i="7"/>
  <c r="E456" i="7"/>
  <c r="E457" i="7"/>
  <c r="E458" i="7"/>
  <c r="E459" i="7"/>
  <c r="E460" i="7"/>
  <c r="E461" i="7"/>
  <c r="E462" i="7"/>
  <c r="E463" i="7"/>
  <c r="E464" i="7"/>
  <c r="E465" i="7"/>
  <c r="E466" i="7"/>
  <c r="E467" i="7"/>
  <c r="E468" i="7"/>
  <c r="E469" i="7"/>
  <c r="E470" i="7"/>
  <c r="E471" i="7"/>
  <c r="E472" i="7"/>
  <c r="E473" i="7"/>
  <c r="E474" i="7"/>
  <c r="E475" i="7"/>
  <c r="E476" i="7"/>
  <c r="E477" i="7"/>
  <c r="E478" i="7"/>
  <c r="E479" i="7"/>
  <c r="E480" i="7"/>
  <c r="E481" i="7"/>
  <c r="E482" i="7"/>
  <c r="E483" i="7"/>
  <c r="E484" i="7"/>
  <c r="E485" i="7"/>
  <c r="E486" i="7"/>
  <c r="E487" i="7"/>
  <c r="E488" i="7"/>
  <c r="E489" i="7"/>
  <c r="E490" i="7"/>
  <c r="E491" i="7"/>
  <c r="E492" i="7"/>
  <c r="E493" i="7"/>
  <c r="E494" i="7"/>
  <c r="E495" i="7"/>
  <c r="E496" i="7"/>
  <c r="E497" i="7"/>
  <c r="E498" i="7"/>
  <c r="E499" i="7"/>
  <c r="E500" i="7"/>
  <c r="C164" i="7"/>
  <c r="C166" i="7"/>
  <c r="C167" i="7"/>
  <c r="C168" i="7"/>
  <c r="C169" i="7"/>
  <c r="C170" i="7"/>
  <c r="C171" i="7"/>
  <c r="C172" i="7"/>
  <c r="C173" i="7"/>
  <c r="C174" i="7"/>
  <c r="C175" i="7"/>
  <c r="C176" i="7"/>
  <c r="C177" i="7"/>
  <c r="C178" i="7"/>
  <c r="C179" i="7"/>
  <c r="C180" i="7"/>
  <c r="C181" i="7"/>
  <c r="C182" i="7"/>
  <c r="C183" i="7"/>
  <c r="C184" i="7"/>
  <c r="C185" i="7"/>
  <c r="C186" i="7"/>
  <c r="C187" i="7"/>
  <c r="C188" i="7"/>
  <c r="C189" i="7"/>
  <c r="C190" i="7"/>
  <c r="C191" i="7"/>
  <c r="C192" i="7"/>
  <c r="C193" i="7"/>
  <c r="C194" i="7"/>
  <c r="C195" i="7"/>
  <c r="C196" i="7"/>
  <c r="C197" i="7"/>
  <c r="C198" i="7"/>
  <c r="C199" i="7"/>
  <c r="C210" i="7"/>
  <c r="C211" i="7"/>
  <c r="C212" i="7"/>
  <c r="C213" i="7"/>
  <c r="C214" i="7"/>
  <c r="C215" i="7"/>
  <c r="C216" i="7"/>
  <c r="C217" i="7"/>
  <c r="C218" i="7"/>
  <c r="C219" i="7"/>
  <c r="C220" i="7"/>
  <c r="C221" i="7"/>
  <c r="C222" i="7"/>
  <c r="C223" i="7"/>
  <c r="C224" i="7"/>
  <c r="C225" i="7"/>
  <c r="C226" i="7"/>
  <c r="C227" i="7"/>
  <c r="C228" i="7"/>
  <c r="C231" i="7"/>
  <c r="C232" i="7"/>
  <c r="C233" i="7"/>
  <c r="C234" i="7"/>
  <c r="C235" i="7"/>
  <c r="C236" i="7"/>
  <c r="C237" i="7"/>
  <c r="C238" i="7"/>
  <c r="C239" i="7"/>
  <c r="C240" i="7"/>
  <c r="C241" i="7"/>
  <c r="C242" i="7"/>
  <c r="C243" i="7"/>
  <c r="C244" i="7"/>
  <c r="C245" i="7"/>
  <c r="C246" i="7"/>
  <c r="C247" i="7"/>
  <c r="C248" i="7"/>
  <c r="C249" i="7"/>
  <c r="C250" i="7"/>
  <c r="C251" i="7"/>
  <c r="C252" i="7"/>
  <c r="C253" i="7"/>
  <c r="C254" i="7"/>
  <c r="C255" i="7"/>
  <c r="C256" i="7"/>
  <c r="C257" i="7"/>
  <c r="C258" i="7"/>
  <c r="C259" i="7"/>
  <c r="C260" i="7"/>
  <c r="C261" i="7"/>
  <c r="C262" i="7"/>
  <c r="C263" i="7"/>
  <c r="C264" i="7"/>
  <c r="C265" i="7"/>
  <c r="C266" i="7"/>
  <c r="C267" i="7"/>
  <c r="C268" i="7"/>
  <c r="C269" i="7"/>
  <c r="C270" i="7"/>
  <c r="C271" i="7"/>
  <c r="C272" i="7"/>
  <c r="C273" i="7"/>
  <c r="C274" i="7"/>
  <c r="C275" i="7"/>
  <c r="C276" i="7"/>
  <c r="C277" i="7"/>
  <c r="C278" i="7"/>
  <c r="C279" i="7"/>
  <c r="C280" i="7"/>
  <c r="C281" i="7"/>
  <c r="C282" i="7"/>
  <c r="C283" i="7"/>
  <c r="C284" i="7"/>
  <c r="C285" i="7"/>
  <c r="C286" i="7"/>
  <c r="C287" i="7"/>
  <c r="C288" i="7"/>
  <c r="C289" i="7"/>
  <c r="C290" i="7"/>
  <c r="C291" i="7"/>
  <c r="C292" i="7"/>
  <c r="C293" i="7"/>
  <c r="C294" i="7"/>
  <c r="C295" i="7"/>
  <c r="C296" i="7"/>
  <c r="C297" i="7"/>
  <c r="C298" i="7"/>
  <c r="C299" i="7"/>
  <c r="C300" i="7"/>
  <c r="C301" i="7"/>
  <c r="C302" i="7"/>
  <c r="C303" i="7"/>
  <c r="C304" i="7"/>
  <c r="C305" i="7"/>
  <c r="C306" i="7"/>
  <c r="C307" i="7"/>
  <c r="C308" i="7"/>
  <c r="C309" i="7"/>
  <c r="C310" i="7"/>
  <c r="C311" i="7"/>
  <c r="C312" i="7"/>
  <c r="C313" i="7"/>
  <c r="C314" i="7"/>
  <c r="C315" i="7"/>
  <c r="C316" i="7"/>
  <c r="C317" i="7"/>
  <c r="C318" i="7"/>
  <c r="C319" i="7"/>
  <c r="C320" i="7"/>
  <c r="C321" i="7"/>
  <c r="C322" i="7"/>
  <c r="C323" i="7"/>
  <c r="C324" i="7"/>
  <c r="C325" i="7"/>
  <c r="C326" i="7"/>
  <c r="C327" i="7"/>
  <c r="C328" i="7"/>
  <c r="C329" i="7"/>
  <c r="C330" i="7"/>
  <c r="C331" i="7"/>
  <c r="C332" i="7"/>
  <c r="C333" i="7"/>
  <c r="C334" i="7"/>
  <c r="C335" i="7"/>
  <c r="C336" i="7"/>
  <c r="C337" i="7"/>
  <c r="C338" i="7"/>
  <c r="C339" i="7"/>
  <c r="C340" i="7"/>
  <c r="C341" i="7"/>
  <c r="C342" i="7"/>
  <c r="C343" i="7"/>
  <c r="C344" i="7"/>
  <c r="C345" i="7"/>
  <c r="C346" i="7"/>
  <c r="C347" i="7"/>
  <c r="C348" i="7"/>
  <c r="C349" i="7"/>
  <c r="C350" i="7"/>
  <c r="C351" i="7"/>
  <c r="C352" i="7"/>
  <c r="C353" i="7"/>
  <c r="C354" i="7"/>
  <c r="C355" i="7"/>
  <c r="C356" i="7"/>
  <c r="C357" i="7"/>
  <c r="C358" i="7"/>
  <c r="C359" i="7"/>
  <c r="C360" i="7"/>
  <c r="C361" i="7"/>
  <c r="C362" i="7"/>
  <c r="C363" i="7"/>
  <c r="C364" i="7"/>
  <c r="C365" i="7"/>
  <c r="C366" i="7"/>
  <c r="C367" i="7"/>
  <c r="C368" i="7"/>
  <c r="C369" i="7"/>
  <c r="C370" i="7"/>
  <c r="C371" i="7"/>
  <c r="C372" i="7"/>
  <c r="C373" i="7"/>
  <c r="C374" i="7"/>
  <c r="C375" i="7"/>
  <c r="C376" i="7"/>
  <c r="C377" i="7"/>
  <c r="C378" i="7"/>
  <c r="C379" i="7"/>
  <c r="C380" i="7"/>
  <c r="C381" i="7"/>
  <c r="C382" i="7"/>
  <c r="C383" i="7"/>
  <c r="C384" i="7"/>
  <c r="C385" i="7"/>
  <c r="C386" i="7"/>
  <c r="C387" i="7"/>
  <c r="C388" i="7"/>
  <c r="C389" i="7"/>
  <c r="C390" i="7"/>
  <c r="C391" i="7"/>
  <c r="C392" i="7"/>
  <c r="C393" i="7"/>
  <c r="C394" i="7"/>
  <c r="C395" i="7"/>
  <c r="C396" i="7"/>
  <c r="C397" i="7"/>
  <c r="C398" i="7"/>
  <c r="C399" i="7"/>
  <c r="C400" i="7"/>
  <c r="C401" i="7"/>
  <c r="C402" i="7"/>
  <c r="C403" i="7"/>
  <c r="C404" i="7"/>
  <c r="C405" i="7"/>
  <c r="C406" i="7"/>
  <c r="C407" i="7"/>
  <c r="C408" i="7"/>
  <c r="C409" i="7"/>
  <c r="C410" i="7"/>
  <c r="C411" i="7"/>
  <c r="C412" i="7"/>
  <c r="C413" i="7"/>
  <c r="C414" i="7"/>
  <c r="C415" i="7"/>
  <c r="C416" i="7"/>
  <c r="C417" i="7"/>
  <c r="C418" i="7"/>
  <c r="C419" i="7"/>
  <c r="C420" i="7"/>
  <c r="C421" i="7"/>
  <c r="C422" i="7"/>
  <c r="C423" i="7"/>
  <c r="C424" i="7"/>
  <c r="C425" i="7"/>
  <c r="C426" i="7"/>
  <c r="C427" i="7"/>
  <c r="C428" i="7"/>
  <c r="C429" i="7"/>
  <c r="C430" i="7"/>
  <c r="C431" i="7"/>
  <c r="C432" i="7"/>
  <c r="C433" i="7"/>
  <c r="C434" i="7"/>
  <c r="C435" i="7"/>
  <c r="C436" i="7"/>
  <c r="C437" i="7"/>
  <c r="C438" i="7"/>
  <c r="C439" i="7"/>
  <c r="C440" i="7"/>
  <c r="C441" i="7"/>
  <c r="C442" i="7"/>
  <c r="C443" i="7"/>
  <c r="C444" i="7"/>
  <c r="C445" i="7"/>
  <c r="C446" i="7"/>
  <c r="C447" i="7"/>
  <c r="C448" i="7"/>
  <c r="C449" i="7"/>
  <c r="C450" i="7"/>
  <c r="C451" i="7"/>
  <c r="C452" i="7"/>
  <c r="C453" i="7"/>
  <c r="C454" i="7"/>
  <c r="C455" i="7"/>
  <c r="C456" i="7"/>
  <c r="C457" i="7"/>
  <c r="C458" i="7"/>
  <c r="C459" i="7"/>
  <c r="C460" i="7"/>
  <c r="C461" i="7"/>
  <c r="C462" i="7"/>
  <c r="C463" i="7"/>
  <c r="C464" i="7"/>
  <c r="C465" i="7"/>
  <c r="C466" i="7"/>
  <c r="C467" i="7"/>
  <c r="C468" i="7"/>
  <c r="C469" i="7"/>
  <c r="C470" i="7"/>
  <c r="C471" i="7"/>
  <c r="C472" i="7"/>
  <c r="C473" i="7"/>
  <c r="C474" i="7"/>
  <c r="C475" i="7"/>
  <c r="C476" i="7"/>
  <c r="C477" i="7"/>
  <c r="C478" i="7"/>
  <c r="C479" i="7"/>
  <c r="C480" i="7"/>
  <c r="C481" i="7"/>
  <c r="C482" i="7"/>
  <c r="C483" i="7"/>
  <c r="C484" i="7"/>
  <c r="C485" i="7"/>
  <c r="C486" i="7"/>
  <c r="C487" i="7"/>
  <c r="C488" i="7"/>
  <c r="C489" i="7"/>
  <c r="C490" i="7"/>
  <c r="C491" i="7"/>
  <c r="C492" i="7"/>
  <c r="C493" i="7"/>
  <c r="C494" i="7"/>
  <c r="C495" i="7"/>
  <c r="C496" i="7"/>
  <c r="C497" i="7"/>
  <c r="C498" i="7"/>
  <c r="C499" i="7"/>
  <c r="C500" i="7"/>
  <c r="A164" i="7"/>
  <c r="A165" i="7"/>
  <c r="A166" i="7"/>
  <c r="A167" i="7"/>
  <c r="A168" i="7"/>
  <c r="A169" i="7"/>
  <c r="A170" i="7"/>
  <c r="A171" i="7"/>
  <c r="A172" i="7"/>
  <c r="A173" i="7"/>
  <c r="A174" i="7"/>
  <c r="A175" i="7"/>
  <c r="A176" i="7"/>
  <c r="A177" i="7"/>
  <c r="A178" i="7"/>
  <c r="A179" i="7"/>
  <c r="A180" i="7"/>
  <c r="A181" i="7"/>
  <c r="A182" i="7"/>
  <c r="A183" i="7"/>
  <c r="A184" i="7"/>
  <c r="A185" i="7"/>
  <c r="A186" i="7"/>
  <c r="A187" i="7"/>
  <c r="A188" i="7"/>
  <c r="A189" i="7"/>
  <c r="A190" i="7"/>
  <c r="A191" i="7"/>
  <c r="A192" i="7"/>
  <c r="A193" i="7"/>
  <c r="A194" i="7"/>
  <c r="A195" i="7"/>
  <c r="A196" i="7"/>
  <c r="A197" i="7"/>
  <c r="A198" i="7"/>
  <c r="A199" i="7"/>
  <c r="A200" i="7"/>
  <c r="A201" i="7"/>
  <c r="A210" i="7"/>
  <c r="A211" i="7"/>
  <c r="A212" i="7"/>
  <c r="A213" i="7"/>
  <c r="A214" i="7"/>
  <c r="A215" i="7"/>
  <c r="A216" i="7"/>
  <c r="A217" i="7"/>
  <c r="A218" i="7"/>
  <c r="A219" i="7"/>
  <c r="A220" i="7"/>
  <c r="A221" i="7"/>
  <c r="A222" i="7"/>
  <c r="A223" i="7"/>
  <c r="A224" i="7"/>
  <c r="A225" i="7"/>
  <c r="A226" i="7"/>
  <c r="A227" i="7"/>
  <c r="A228" i="7"/>
  <c r="A231" i="7"/>
  <c r="A232" i="7"/>
  <c r="A233" i="7"/>
  <c r="A234" i="7"/>
  <c r="A235" i="7"/>
  <c r="A236" i="7"/>
  <c r="A237" i="7"/>
  <c r="A238" i="7"/>
  <c r="A239" i="7"/>
  <c r="A240" i="7"/>
  <c r="A241" i="7"/>
  <c r="A242" i="7"/>
  <c r="A243" i="7"/>
  <c r="A244" i="7"/>
  <c r="A245" i="7"/>
  <c r="A246" i="7"/>
  <c r="A247" i="7"/>
  <c r="A248" i="7"/>
  <c r="A249" i="7"/>
  <c r="A250" i="7"/>
  <c r="A251" i="7"/>
  <c r="A252" i="7"/>
  <c r="A253" i="7"/>
  <c r="A254" i="7"/>
  <c r="A255" i="7"/>
  <c r="A256" i="7"/>
  <c r="A257" i="7"/>
  <c r="A258" i="7"/>
  <c r="A259" i="7"/>
  <c r="A260" i="7"/>
  <c r="A261" i="7"/>
  <c r="A262" i="7"/>
  <c r="A263" i="7"/>
  <c r="A264" i="7"/>
  <c r="A265" i="7"/>
  <c r="A266" i="7"/>
  <c r="A267" i="7"/>
  <c r="A268" i="7"/>
  <c r="A269" i="7"/>
  <c r="A270" i="7"/>
  <c r="A271" i="7"/>
  <c r="A272" i="7"/>
  <c r="A273" i="7"/>
  <c r="A274" i="7"/>
  <c r="A275" i="7"/>
  <c r="A276" i="7"/>
  <c r="A277" i="7"/>
  <c r="A278" i="7"/>
  <c r="A279" i="7"/>
  <c r="A280" i="7"/>
  <c r="A281" i="7"/>
  <c r="A282" i="7"/>
  <c r="A283" i="7"/>
  <c r="A284" i="7"/>
  <c r="A285" i="7"/>
  <c r="A286" i="7"/>
  <c r="A287" i="7"/>
  <c r="A288" i="7"/>
  <c r="A289" i="7"/>
  <c r="A290" i="7"/>
  <c r="A291" i="7"/>
  <c r="A292" i="7"/>
  <c r="A293" i="7"/>
  <c r="A294" i="7"/>
  <c r="A295" i="7"/>
  <c r="A296" i="7"/>
  <c r="A297" i="7"/>
  <c r="A298" i="7"/>
  <c r="A299" i="7"/>
  <c r="A300" i="7"/>
  <c r="A301" i="7"/>
  <c r="A302" i="7"/>
  <c r="A303" i="7"/>
  <c r="A304" i="7"/>
  <c r="A305" i="7"/>
  <c r="A306" i="7"/>
  <c r="A307" i="7"/>
  <c r="A308" i="7"/>
  <c r="A309" i="7"/>
  <c r="A310" i="7"/>
  <c r="A311" i="7"/>
  <c r="A312" i="7"/>
  <c r="A313" i="7"/>
  <c r="A314" i="7"/>
  <c r="A315" i="7"/>
  <c r="A316" i="7"/>
  <c r="A317" i="7"/>
  <c r="A318" i="7"/>
  <c r="A319" i="7"/>
  <c r="A320" i="7"/>
  <c r="A321" i="7"/>
  <c r="A322" i="7"/>
  <c r="A323" i="7"/>
  <c r="A324" i="7"/>
  <c r="A325" i="7"/>
  <c r="A326" i="7"/>
  <c r="A327" i="7"/>
  <c r="A328" i="7"/>
  <c r="A329" i="7"/>
  <c r="A330" i="7"/>
  <c r="A331" i="7"/>
  <c r="A332" i="7"/>
  <c r="A333" i="7"/>
  <c r="A334" i="7"/>
  <c r="A335" i="7"/>
  <c r="A336" i="7"/>
  <c r="A337" i="7"/>
  <c r="A338" i="7"/>
  <c r="A339" i="7"/>
  <c r="A340" i="7"/>
  <c r="A341" i="7"/>
  <c r="A342" i="7"/>
  <c r="A343" i="7"/>
  <c r="A344" i="7"/>
  <c r="A345" i="7"/>
  <c r="A346" i="7"/>
  <c r="A347" i="7"/>
  <c r="A348" i="7"/>
  <c r="A349" i="7"/>
  <c r="A350" i="7"/>
  <c r="A351" i="7"/>
  <c r="A352" i="7"/>
  <c r="A353" i="7"/>
  <c r="A354" i="7"/>
  <c r="A355" i="7"/>
  <c r="A356" i="7"/>
  <c r="A357" i="7"/>
  <c r="A358" i="7"/>
  <c r="A359" i="7"/>
  <c r="A360" i="7"/>
  <c r="A361" i="7"/>
  <c r="A362" i="7"/>
  <c r="A363" i="7"/>
  <c r="A364" i="7"/>
  <c r="A365" i="7"/>
  <c r="A366" i="7"/>
  <c r="A367" i="7"/>
  <c r="A368" i="7"/>
  <c r="A369" i="7"/>
  <c r="A370" i="7"/>
  <c r="A371" i="7"/>
  <c r="A372" i="7"/>
  <c r="A373" i="7"/>
  <c r="A374" i="7"/>
  <c r="A375" i="7"/>
  <c r="A376" i="7"/>
  <c r="A377" i="7"/>
  <c r="A378" i="7"/>
  <c r="A379" i="7"/>
  <c r="A380" i="7"/>
  <c r="A381" i="7"/>
  <c r="A382" i="7"/>
  <c r="A383" i="7"/>
  <c r="A384" i="7"/>
  <c r="A385" i="7"/>
  <c r="A386" i="7"/>
  <c r="A387" i="7"/>
  <c r="A388" i="7"/>
  <c r="A389" i="7"/>
  <c r="A390" i="7"/>
  <c r="A391" i="7"/>
  <c r="A392" i="7"/>
  <c r="A393" i="7"/>
  <c r="A394" i="7"/>
  <c r="A395" i="7"/>
  <c r="A396" i="7"/>
  <c r="A397" i="7"/>
  <c r="A398" i="7"/>
  <c r="A399" i="7"/>
  <c r="A400" i="7"/>
  <c r="A401" i="7"/>
  <c r="A402" i="7"/>
  <c r="A403" i="7"/>
  <c r="A404" i="7"/>
  <c r="A405" i="7"/>
  <c r="A406" i="7"/>
  <c r="A407" i="7"/>
  <c r="A408" i="7"/>
  <c r="A409" i="7"/>
  <c r="A410" i="7"/>
  <c r="A411" i="7"/>
  <c r="A412" i="7"/>
  <c r="A413" i="7"/>
  <c r="A414" i="7"/>
  <c r="A415" i="7"/>
  <c r="A416" i="7"/>
  <c r="A417" i="7"/>
  <c r="A418" i="7"/>
  <c r="A419" i="7"/>
  <c r="A420" i="7"/>
  <c r="A421" i="7"/>
  <c r="A422" i="7"/>
  <c r="A423" i="7"/>
  <c r="A424" i="7"/>
  <c r="A425" i="7"/>
  <c r="A426" i="7"/>
  <c r="A427" i="7"/>
  <c r="A428" i="7"/>
  <c r="A429" i="7"/>
  <c r="A430" i="7"/>
  <c r="A431" i="7"/>
  <c r="A432" i="7"/>
  <c r="A433" i="7"/>
  <c r="A434" i="7"/>
  <c r="A435" i="7"/>
  <c r="A436" i="7"/>
  <c r="A437" i="7"/>
  <c r="A438" i="7"/>
  <c r="A439" i="7"/>
  <c r="A440" i="7"/>
  <c r="A441" i="7"/>
  <c r="A442" i="7"/>
  <c r="A443" i="7"/>
  <c r="A444" i="7"/>
  <c r="A445" i="7"/>
  <c r="A446" i="7"/>
  <c r="A447" i="7"/>
  <c r="A448" i="7"/>
  <c r="A449" i="7"/>
  <c r="A450" i="7"/>
  <c r="A451" i="7"/>
  <c r="A452" i="7"/>
  <c r="A453" i="7"/>
  <c r="A454" i="7"/>
  <c r="A455" i="7"/>
  <c r="A456" i="7"/>
  <c r="A457" i="7"/>
  <c r="A458" i="7"/>
  <c r="A459" i="7"/>
  <c r="A460" i="7"/>
  <c r="A461" i="7"/>
  <c r="A462" i="7"/>
  <c r="A463" i="7"/>
  <c r="A464" i="7"/>
  <c r="A465" i="7"/>
  <c r="A466" i="7"/>
  <c r="A467" i="7"/>
  <c r="A468" i="7"/>
  <c r="A469" i="7"/>
  <c r="A470" i="7"/>
  <c r="A471" i="7"/>
  <c r="A472" i="7"/>
  <c r="A473" i="7"/>
  <c r="A474" i="7"/>
  <c r="A475" i="7"/>
  <c r="A476" i="7"/>
  <c r="A477" i="7"/>
  <c r="A478" i="7"/>
  <c r="A479" i="7"/>
  <c r="A480" i="7"/>
  <c r="A481" i="7"/>
  <c r="A482" i="7"/>
  <c r="A483" i="7"/>
  <c r="A484" i="7"/>
  <c r="A485" i="7"/>
  <c r="A486" i="7"/>
  <c r="A487" i="7"/>
  <c r="A488" i="7"/>
  <c r="A489" i="7"/>
  <c r="A490" i="7"/>
  <c r="A491" i="7"/>
  <c r="A492" i="7"/>
  <c r="A493" i="7"/>
  <c r="A494" i="7"/>
  <c r="A495" i="7"/>
  <c r="A496" i="7"/>
  <c r="A497" i="7"/>
  <c r="A498" i="7"/>
  <c r="A499" i="7"/>
  <c r="A500" i="7"/>
  <c r="N489" i="8"/>
  <c r="N490" i="8"/>
  <c r="N491" i="8"/>
  <c r="N492" i="8"/>
  <c r="N493" i="8"/>
  <c r="N494" i="8"/>
  <c r="N495" i="8"/>
  <c r="N496" i="8"/>
  <c r="N497" i="8"/>
  <c r="N498" i="8"/>
  <c r="N499" i="8"/>
  <c r="N500" i="8"/>
  <c r="N501" i="8"/>
  <c r="N502" i="8"/>
  <c r="N503" i="8"/>
  <c r="N504" i="8"/>
  <c r="N505" i="8"/>
  <c r="N506" i="8"/>
  <c r="N507" i="8"/>
  <c r="N508" i="8"/>
  <c r="N509" i="8"/>
  <c r="N510" i="8"/>
  <c r="N511" i="8"/>
  <c r="N512" i="8"/>
  <c r="N513" i="8"/>
  <c r="N514" i="8"/>
  <c r="N515" i="8"/>
  <c r="N516" i="8"/>
  <c r="N517" i="8"/>
  <c r="N518" i="8"/>
  <c r="N519" i="8"/>
  <c r="N520" i="8"/>
  <c r="N521" i="8"/>
  <c r="N522" i="8"/>
  <c r="N523" i="8"/>
  <c r="N524" i="8"/>
  <c r="N525" i="8"/>
  <c r="N526" i="8"/>
  <c r="N527" i="8"/>
  <c r="N528" i="8"/>
  <c r="N529" i="8"/>
  <c r="N530" i="8"/>
  <c r="N531" i="8"/>
  <c r="N532" i="8"/>
  <c r="N533" i="8"/>
  <c r="N534" i="8"/>
  <c r="N535" i="8"/>
  <c r="N536" i="8"/>
  <c r="N537" i="8"/>
  <c r="N538" i="8"/>
  <c r="N539" i="8"/>
  <c r="N540" i="8"/>
  <c r="N541" i="8"/>
  <c r="N542" i="8"/>
  <c r="N543" i="8"/>
  <c r="N544" i="8"/>
  <c r="N545" i="8"/>
  <c r="N546" i="8"/>
  <c r="N547" i="8"/>
  <c r="N548" i="8"/>
  <c r="N549" i="8"/>
  <c r="N550" i="8"/>
  <c r="N551" i="8"/>
  <c r="N552" i="8"/>
  <c r="N553" i="8"/>
  <c r="N554" i="8"/>
  <c r="N555" i="8"/>
  <c r="N556" i="8"/>
  <c r="N557" i="8"/>
  <c r="N558" i="8"/>
  <c r="N559" i="8"/>
  <c r="N560" i="8"/>
  <c r="N561" i="8"/>
  <c r="N562" i="8"/>
  <c r="N563" i="8"/>
  <c r="N564" i="8"/>
  <c r="N565" i="8"/>
  <c r="N566" i="8"/>
  <c r="N567" i="8"/>
  <c r="N568" i="8"/>
  <c r="N569" i="8"/>
  <c r="N570" i="8"/>
  <c r="N571" i="8"/>
  <c r="N572" i="8"/>
  <c r="N573" i="8"/>
  <c r="N574" i="8"/>
  <c r="N575" i="8"/>
  <c r="N576" i="8"/>
  <c r="N577" i="8"/>
  <c r="N578" i="8"/>
  <c r="N579" i="8"/>
  <c r="N580" i="8"/>
  <c r="N581" i="8"/>
  <c r="N582" i="8"/>
  <c r="N583" i="8"/>
  <c r="N584" i="8"/>
  <c r="N585" i="8"/>
  <c r="N586" i="8"/>
  <c r="N587" i="8"/>
  <c r="N588" i="8"/>
  <c r="N589" i="8"/>
  <c r="N590" i="8"/>
  <c r="N591" i="8"/>
  <c r="N592" i="8"/>
  <c r="N593" i="8"/>
  <c r="N594" i="8"/>
  <c r="N595" i="8"/>
  <c r="N596" i="8"/>
  <c r="N597" i="8"/>
  <c r="N598" i="8"/>
  <c r="N599" i="8"/>
  <c r="N600" i="8"/>
  <c r="N601" i="8"/>
  <c r="N602" i="8"/>
  <c r="N603" i="8"/>
  <c r="N604" i="8"/>
  <c r="N605" i="8"/>
  <c r="N606" i="8"/>
  <c r="N607" i="8"/>
  <c r="N608" i="8"/>
  <c r="N609" i="8"/>
  <c r="N610" i="8"/>
  <c r="N611" i="8"/>
  <c r="N612" i="8"/>
  <c r="N613" i="8"/>
  <c r="N614" i="8"/>
  <c r="N615" i="8"/>
  <c r="N616" i="8"/>
  <c r="N617" i="8"/>
  <c r="N618" i="8"/>
  <c r="N619" i="8"/>
  <c r="N620" i="8"/>
  <c r="N621" i="8"/>
  <c r="N622" i="8"/>
  <c r="N623" i="8"/>
  <c r="N624" i="8"/>
  <c r="N625" i="8"/>
  <c r="N626" i="8"/>
  <c r="N627" i="8"/>
  <c r="N628" i="8"/>
  <c r="N629" i="8"/>
  <c r="N630" i="8"/>
  <c r="N631" i="8"/>
  <c r="N632" i="8"/>
  <c r="N633" i="8"/>
  <c r="N634" i="8"/>
  <c r="N635" i="8"/>
  <c r="N636" i="8"/>
  <c r="N637" i="8"/>
  <c r="N638" i="8"/>
  <c r="N639" i="8"/>
  <c r="N640" i="8"/>
  <c r="N641" i="8"/>
  <c r="N642" i="8"/>
  <c r="N643" i="8"/>
  <c r="N644" i="8"/>
  <c r="N645" i="8"/>
  <c r="N646" i="8"/>
  <c r="N647" i="8"/>
  <c r="N648" i="8"/>
  <c r="N649" i="8"/>
  <c r="N650" i="8"/>
  <c r="N651" i="8"/>
  <c r="N652" i="8"/>
  <c r="N653" i="8"/>
  <c r="N654" i="8"/>
  <c r="N655" i="8"/>
  <c r="N656" i="8"/>
  <c r="N657" i="8"/>
  <c r="N658" i="8"/>
  <c r="N659" i="8"/>
  <c r="N660" i="8"/>
  <c r="N661" i="8"/>
  <c r="N662" i="8"/>
  <c r="N663" i="8"/>
  <c r="N664" i="8"/>
  <c r="N665" i="8"/>
  <c r="N666" i="8"/>
  <c r="N667" i="8"/>
  <c r="N668" i="8"/>
  <c r="N669" i="8"/>
  <c r="N670" i="8"/>
  <c r="N671" i="8"/>
  <c r="N672" i="8"/>
  <c r="N673" i="8"/>
  <c r="N674" i="8"/>
  <c r="N675" i="8"/>
  <c r="N676" i="8"/>
  <c r="N677" i="8"/>
  <c r="N678" i="8"/>
  <c r="N679" i="8"/>
  <c r="N680" i="8"/>
  <c r="N681" i="8"/>
  <c r="N682" i="8"/>
  <c r="N683" i="8"/>
  <c r="N684" i="8"/>
  <c r="N685" i="8"/>
  <c r="N686" i="8"/>
  <c r="N687" i="8"/>
  <c r="N688" i="8"/>
  <c r="N689" i="8"/>
  <c r="N690" i="8"/>
  <c r="N691" i="8"/>
  <c r="N692" i="8"/>
  <c r="N693" i="8"/>
  <c r="N694" i="8"/>
  <c r="N695" i="8"/>
  <c r="N696" i="8"/>
  <c r="N697" i="8"/>
  <c r="N698" i="8"/>
  <c r="N699" i="8"/>
  <c r="N700" i="8"/>
  <c r="N701" i="8"/>
  <c r="N702" i="8"/>
  <c r="N703" i="8"/>
  <c r="N704" i="8"/>
  <c r="N705" i="8"/>
  <c r="N706" i="8"/>
  <c r="N707" i="8"/>
  <c r="N708" i="8"/>
  <c r="N709" i="8"/>
  <c r="N710" i="8"/>
  <c r="N711" i="8"/>
  <c r="N712" i="8"/>
  <c r="N713" i="8"/>
  <c r="N714" i="8"/>
  <c r="N715" i="8"/>
  <c r="N716" i="8"/>
  <c r="N717" i="8"/>
  <c r="N718" i="8"/>
  <c r="J489" i="8"/>
  <c r="J490" i="8"/>
  <c r="J491" i="8"/>
  <c r="J492" i="8"/>
  <c r="J493" i="8"/>
  <c r="J494" i="8"/>
  <c r="J495" i="8"/>
  <c r="J496" i="8"/>
  <c r="J497" i="8"/>
  <c r="J498" i="8"/>
  <c r="J499" i="8"/>
  <c r="J500" i="8"/>
  <c r="J501" i="8"/>
  <c r="J502" i="8"/>
  <c r="J503" i="8"/>
  <c r="J504" i="8"/>
  <c r="J505" i="8"/>
  <c r="J506" i="8"/>
  <c r="J507" i="8"/>
  <c r="J508" i="8"/>
  <c r="J509" i="8"/>
  <c r="J510" i="8"/>
  <c r="J511" i="8"/>
  <c r="J512" i="8"/>
  <c r="J513" i="8"/>
  <c r="J514" i="8"/>
  <c r="J515" i="8"/>
  <c r="J516" i="8"/>
  <c r="J517" i="8"/>
  <c r="J518" i="8"/>
  <c r="J519" i="8"/>
  <c r="J520" i="8"/>
  <c r="J521" i="8"/>
  <c r="J522" i="8"/>
  <c r="J523" i="8"/>
  <c r="J524" i="8"/>
  <c r="J525" i="8"/>
  <c r="J526" i="8"/>
  <c r="J527" i="8"/>
  <c r="J528" i="8"/>
  <c r="J529" i="8"/>
  <c r="J530" i="8"/>
  <c r="J531" i="8"/>
  <c r="J532" i="8"/>
  <c r="J533" i="8"/>
  <c r="J534" i="8"/>
  <c r="J535" i="8"/>
  <c r="J536" i="8"/>
  <c r="J537" i="8"/>
  <c r="J538" i="8"/>
  <c r="J539" i="8"/>
  <c r="J540" i="8"/>
  <c r="J541" i="8"/>
  <c r="J542" i="8"/>
  <c r="J543" i="8"/>
  <c r="J544" i="8"/>
  <c r="J545" i="8"/>
  <c r="J546" i="8"/>
  <c r="J547" i="8"/>
  <c r="J548" i="8"/>
  <c r="J549" i="8"/>
  <c r="J550" i="8"/>
  <c r="J551" i="8"/>
  <c r="J552" i="8"/>
  <c r="J553" i="8"/>
  <c r="J554" i="8"/>
  <c r="J555" i="8"/>
  <c r="J556" i="8"/>
  <c r="J557" i="8"/>
  <c r="J558" i="8"/>
  <c r="J559" i="8"/>
  <c r="J560" i="8"/>
  <c r="J561" i="8"/>
  <c r="J562" i="8"/>
  <c r="J563" i="8"/>
  <c r="J564" i="8"/>
  <c r="J565" i="8"/>
  <c r="J566" i="8"/>
  <c r="J567" i="8"/>
  <c r="J568" i="8"/>
  <c r="J569" i="8"/>
  <c r="J570" i="8"/>
  <c r="J571" i="8"/>
  <c r="J572" i="8"/>
  <c r="J573" i="8"/>
  <c r="J574" i="8"/>
  <c r="J575" i="8"/>
  <c r="J576" i="8"/>
  <c r="J577" i="8"/>
  <c r="J578" i="8"/>
  <c r="J579" i="8"/>
  <c r="J580" i="8"/>
  <c r="J581" i="8"/>
  <c r="J582" i="8"/>
  <c r="J583" i="8"/>
  <c r="J584" i="8"/>
  <c r="J585" i="8"/>
  <c r="J586" i="8"/>
  <c r="J587" i="8"/>
  <c r="J588" i="8"/>
  <c r="J589" i="8"/>
  <c r="J590" i="8"/>
  <c r="J591" i="8"/>
  <c r="J592" i="8"/>
  <c r="J593" i="8"/>
  <c r="J594" i="8"/>
  <c r="J595" i="8"/>
  <c r="J596" i="8"/>
  <c r="J597" i="8"/>
  <c r="J598" i="8"/>
  <c r="J599" i="8"/>
  <c r="J600" i="8"/>
  <c r="J601" i="8"/>
  <c r="J602" i="8"/>
  <c r="J603" i="8"/>
  <c r="J604" i="8"/>
  <c r="J605" i="8"/>
  <c r="J606" i="8"/>
  <c r="J607" i="8"/>
  <c r="J608" i="8"/>
  <c r="J609" i="8"/>
  <c r="J610" i="8"/>
  <c r="J611" i="8"/>
  <c r="J612" i="8"/>
  <c r="J613" i="8"/>
  <c r="J614" i="8"/>
  <c r="J615" i="8"/>
  <c r="J616" i="8"/>
  <c r="J617" i="8"/>
  <c r="J618" i="8"/>
  <c r="J619" i="8"/>
  <c r="J620" i="8"/>
  <c r="J621" i="8"/>
  <c r="J622" i="8"/>
  <c r="J623" i="8"/>
  <c r="J624" i="8"/>
  <c r="J625" i="8"/>
  <c r="J626" i="8"/>
  <c r="J627" i="8"/>
  <c r="J628" i="8"/>
  <c r="J629" i="8"/>
  <c r="J630" i="8"/>
  <c r="J631" i="8"/>
  <c r="J632" i="8"/>
  <c r="J633" i="8"/>
  <c r="J634" i="8"/>
  <c r="J635" i="8"/>
  <c r="J636" i="8"/>
  <c r="J637" i="8"/>
  <c r="J638" i="8"/>
  <c r="J639" i="8"/>
  <c r="J640" i="8"/>
  <c r="J641" i="8"/>
  <c r="J642" i="8"/>
  <c r="J643" i="8"/>
  <c r="J644" i="8"/>
  <c r="J645" i="8"/>
  <c r="J646" i="8"/>
  <c r="J647" i="8"/>
  <c r="J648" i="8"/>
  <c r="J649" i="8"/>
  <c r="J650" i="8"/>
  <c r="J651" i="8"/>
  <c r="J652" i="8"/>
  <c r="J653" i="8"/>
  <c r="J654" i="8"/>
  <c r="J655" i="8"/>
  <c r="J656" i="8"/>
  <c r="J657" i="8"/>
  <c r="J658" i="8"/>
  <c r="J659" i="8"/>
  <c r="J660" i="8"/>
  <c r="J661" i="8"/>
  <c r="J662" i="8"/>
  <c r="J663" i="8"/>
  <c r="J664" i="8"/>
  <c r="J665" i="8"/>
  <c r="J666" i="8"/>
  <c r="J667" i="8"/>
  <c r="J668" i="8"/>
  <c r="J669" i="8"/>
  <c r="J670" i="8"/>
  <c r="J671" i="8"/>
  <c r="J672" i="8"/>
  <c r="J673" i="8"/>
  <c r="J674" i="8"/>
  <c r="J675" i="8"/>
  <c r="J676" i="8"/>
  <c r="J677" i="8"/>
  <c r="J678" i="8"/>
  <c r="J679" i="8"/>
  <c r="J680" i="8"/>
  <c r="J681" i="8"/>
  <c r="J682" i="8"/>
  <c r="J683" i="8"/>
  <c r="J684" i="8"/>
  <c r="J685" i="8"/>
  <c r="J686" i="8"/>
  <c r="J687" i="8"/>
  <c r="J688" i="8"/>
  <c r="J689" i="8"/>
  <c r="J690" i="8"/>
  <c r="J691" i="8"/>
  <c r="J692" i="8"/>
  <c r="J693" i="8"/>
  <c r="J694" i="8"/>
  <c r="J695" i="8"/>
  <c r="J696" i="8"/>
  <c r="J697" i="8"/>
  <c r="J698" i="8"/>
  <c r="J699" i="8"/>
  <c r="J700" i="8"/>
  <c r="J701" i="8"/>
  <c r="J702" i="8"/>
  <c r="J703" i="8"/>
  <c r="J704" i="8"/>
  <c r="J705" i="8"/>
  <c r="J706" i="8"/>
  <c r="J707" i="8"/>
  <c r="J708" i="8"/>
  <c r="J709" i="8"/>
  <c r="J710" i="8"/>
  <c r="J711" i="8"/>
  <c r="J712" i="8"/>
  <c r="J713" i="8"/>
  <c r="J714" i="8"/>
  <c r="J715" i="8"/>
  <c r="J716" i="8"/>
  <c r="J717" i="8"/>
  <c r="J718" i="8"/>
  <c r="F489" i="8"/>
  <c r="F490" i="8"/>
  <c r="F491" i="8"/>
  <c r="F492" i="8"/>
  <c r="F493" i="8"/>
  <c r="F494" i="8"/>
  <c r="F495" i="8"/>
  <c r="F496" i="8"/>
  <c r="F497" i="8"/>
  <c r="F498" i="8"/>
  <c r="F499" i="8"/>
  <c r="F500" i="8"/>
  <c r="F501" i="8"/>
  <c r="F502" i="8"/>
  <c r="F503" i="8"/>
  <c r="F504" i="8"/>
  <c r="F505" i="8"/>
  <c r="F506" i="8"/>
  <c r="F507" i="8"/>
  <c r="F508" i="8"/>
  <c r="F509" i="8"/>
  <c r="F510" i="8"/>
  <c r="F511" i="8"/>
  <c r="F512" i="8"/>
  <c r="F513" i="8"/>
  <c r="F514" i="8"/>
  <c r="F515" i="8"/>
  <c r="F516" i="8"/>
  <c r="F517" i="8"/>
  <c r="F518" i="8"/>
  <c r="F519" i="8"/>
  <c r="F520" i="8"/>
  <c r="F521" i="8"/>
  <c r="F522" i="8"/>
  <c r="F523" i="8"/>
  <c r="F524" i="8"/>
  <c r="F525" i="8"/>
  <c r="F526" i="8"/>
  <c r="F527" i="8"/>
  <c r="F528" i="8"/>
  <c r="F529" i="8"/>
  <c r="F530" i="8"/>
  <c r="F531" i="8"/>
  <c r="F532" i="8"/>
  <c r="F533" i="8"/>
  <c r="F534" i="8"/>
  <c r="F535" i="8"/>
  <c r="F536" i="8"/>
  <c r="F537" i="8"/>
  <c r="F538" i="8"/>
  <c r="F539" i="8"/>
  <c r="F540" i="8"/>
  <c r="F541" i="8"/>
  <c r="F542" i="8"/>
  <c r="F543" i="8"/>
  <c r="F544" i="8"/>
  <c r="F545" i="8"/>
  <c r="F546" i="8"/>
  <c r="F547" i="8"/>
  <c r="F548" i="8"/>
  <c r="F549" i="8"/>
  <c r="F550" i="8"/>
  <c r="F551" i="8"/>
  <c r="F552" i="8"/>
  <c r="F553" i="8"/>
  <c r="F554" i="8"/>
  <c r="F555" i="8"/>
  <c r="F556" i="8"/>
  <c r="F557" i="8"/>
  <c r="F558" i="8"/>
  <c r="F559" i="8"/>
  <c r="F560" i="8"/>
  <c r="F561" i="8"/>
  <c r="F562" i="8"/>
  <c r="F563" i="8"/>
  <c r="F564" i="8"/>
  <c r="F565" i="8"/>
  <c r="F566" i="8"/>
  <c r="F567" i="8"/>
  <c r="F568" i="8"/>
  <c r="F569" i="8"/>
  <c r="F570" i="8"/>
  <c r="F571" i="8"/>
  <c r="F572" i="8"/>
  <c r="F573" i="8"/>
  <c r="F574" i="8"/>
  <c r="F575" i="8"/>
  <c r="F576" i="8"/>
  <c r="F577" i="8"/>
  <c r="F578" i="8"/>
  <c r="F579" i="8"/>
  <c r="F580" i="8"/>
  <c r="F581" i="8"/>
  <c r="F582" i="8"/>
  <c r="F583" i="8"/>
  <c r="F584" i="8"/>
  <c r="F585" i="8"/>
  <c r="F586" i="8"/>
  <c r="F587" i="8"/>
  <c r="F588" i="8"/>
  <c r="F589" i="8"/>
  <c r="F590" i="8"/>
  <c r="F591" i="8"/>
  <c r="F592" i="8"/>
  <c r="F593" i="8"/>
  <c r="F594" i="8"/>
  <c r="F595" i="8"/>
  <c r="F596" i="8"/>
  <c r="F597" i="8"/>
  <c r="F598" i="8"/>
  <c r="F599" i="8"/>
  <c r="F600" i="8"/>
  <c r="F601" i="8"/>
  <c r="F602" i="8"/>
  <c r="F603" i="8"/>
  <c r="F604" i="8"/>
  <c r="F605" i="8"/>
  <c r="F606" i="8"/>
  <c r="F607" i="8"/>
  <c r="F608" i="8"/>
  <c r="F609" i="8"/>
  <c r="F610" i="8"/>
  <c r="F611" i="8"/>
  <c r="F612" i="8"/>
  <c r="F613" i="8"/>
  <c r="F614" i="8"/>
  <c r="F615" i="8"/>
  <c r="F616" i="8"/>
  <c r="F617" i="8"/>
  <c r="F618" i="8"/>
  <c r="F619" i="8"/>
  <c r="F620" i="8"/>
  <c r="F621" i="8"/>
  <c r="F622" i="8"/>
  <c r="F623" i="8"/>
  <c r="F624" i="8"/>
  <c r="F625" i="8"/>
  <c r="F626" i="8"/>
  <c r="F627" i="8"/>
  <c r="F628" i="8"/>
  <c r="F629" i="8"/>
  <c r="F630" i="8"/>
  <c r="F631" i="8"/>
  <c r="F632" i="8"/>
  <c r="F633" i="8"/>
  <c r="F634" i="8"/>
  <c r="F635" i="8"/>
  <c r="F636" i="8"/>
  <c r="F637" i="8"/>
  <c r="F638" i="8"/>
  <c r="F639" i="8"/>
  <c r="F640" i="8"/>
  <c r="F641" i="8"/>
  <c r="F642" i="8"/>
  <c r="F643" i="8"/>
  <c r="F644" i="8"/>
  <c r="F645" i="8"/>
  <c r="F646" i="8"/>
  <c r="F647" i="8"/>
  <c r="F648" i="8"/>
  <c r="F649" i="8"/>
  <c r="F650" i="8"/>
  <c r="F651" i="8"/>
  <c r="F652" i="8"/>
  <c r="F653" i="8"/>
  <c r="F654" i="8"/>
  <c r="F655" i="8"/>
  <c r="F656" i="8"/>
  <c r="F657" i="8"/>
  <c r="F658" i="8"/>
  <c r="F659" i="8"/>
  <c r="F660" i="8"/>
  <c r="F661" i="8"/>
  <c r="F662" i="8"/>
  <c r="F663" i="8"/>
  <c r="F664" i="8"/>
  <c r="F665" i="8"/>
  <c r="F666" i="8"/>
  <c r="F667" i="8"/>
  <c r="F668" i="8"/>
  <c r="F669" i="8"/>
  <c r="F670" i="8"/>
  <c r="F671" i="8"/>
  <c r="F672" i="8"/>
  <c r="F673" i="8"/>
  <c r="F674" i="8"/>
  <c r="F675" i="8"/>
  <c r="F676" i="8"/>
  <c r="F677" i="8"/>
  <c r="F678" i="8"/>
  <c r="F679" i="8"/>
  <c r="F680" i="8"/>
  <c r="F681" i="8"/>
  <c r="F682" i="8"/>
  <c r="F683" i="8"/>
  <c r="F684" i="8"/>
  <c r="F685" i="8"/>
  <c r="F686" i="8"/>
  <c r="F687" i="8"/>
  <c r="F688" i="8"/>
  <c r="F689" i="8"/>
  <c r="F690" i="8"/>
  <c r="F691" i="8"/>
  <c r="F692" i="8"/>
  <c r="F693" i="8"/>
  <c r="F694" i="8"/>
  <c r="F695" i="8"/>
  <c r="F696" i="8"/>
  <c r="F697" i="8"/>
  <c r="F698" i="8"/>
  <c r="F699" i="8"/>
  <c r="F700" i="8"/>
  <c r="F701" i="8"/>
  <c r="F702" i="8"/>
  <c r="F703" i="8"/>
  <c r="F704" i="8"/>
  <c r="F705" i="8"/>
  <c r="F706" i="8"/>
  <c r="F707" i="8"/>
  <c r="F708" i="8"/>
  <c r="F709" i="8"/>
  <c r="F710" i="8"/>
  <c r="F711" i="8"/>
  <c r="F712" i="8"/>
  <c r="F713" i="8"/>
  <c r="F714" i="8"/>
  <c r="F715" i="8"/>
  <c r="F716" i="8"/>
  <c r="F717" i="8"/>
  <c r="F718" i="8"/>
  <c r="E645" i="8"/>
  <c r="E646" i="8"/>
  <c r="E647" i="8"/>
  <c r="E648" i="8"/>
  <c r="E649" i="8"/>
  <c r="E650" i="8"/>
  <c r="E651" i="8"/>
  <c r="E652" i="8"/>
  <c r="E653" i="8"/>
  <c r="E654" i="8"/>
  <c r="E655" i="8"/>
  <c r="E656" i="8"/>
  <c r="E657" i="8"/>
  <c r="E658" i="8"/>
  <c r="E659" i="8"/>
  <c r="E660" i="8"/>
  <c r="E661" i="8"/>
  <c r="E662" i="8"/>
  <c r="E663" i="8"/>
  <c r="E664" i="8"/>
  <c r="E665" i="8"/>
  <c r="E666" i="8"/>
  <c r="E667" i="8"/>
  <c r="E668" i="8"/>
  <c r="E669" i="8"/>
  <c r="E670" i="8"/>
  <c r="E671" i="8"/>
  <c r="E672" i="8"/>
  <c r="E673" i="8"/>
  <c r="E674" i="8"/>
  <c r="E675" i="8"/>
  <c r="E676" i="8"/>
  <c r="E677" i="8"/>
  <c r="E678" i="8"/>
  <c r="E679" i="8"/>
  <c r="E680" i="8"/>
  <c r="E681" i="8"/>
  <c r="E682" i="8"/>
  <c r="E683" i="8"/>
  <c r="E684" i="8"/>
  <c r="E685" i="8"/>
  <c r="E686" i="8"/>
  <c r="E687" i="8"/>
  <c r="E688" i="8"/>
  <c r="E689" i="8"/>
  <c r="E690" i="8"/>
  <c r="E691" i="8"/>
  <c r="E692" i="8"/>
  <c r="E693" i="8"/>
  <c r="E694" i="8"/>
  <c r="E695" i="8"/>
  <c r="E696" i="8"/>
  <c r="E697" i="8"/>
  <c r="E698" i="8"/>
  <c r="E699" i="8"/>
  <c r="E700" i="8"/>
  <c r="E701" i="8"/>
  <c r="E702" i="8"/>
  <c r="E703" i="8"/>
  <c r="E704" i="8"/>
  <c r="E705" i="8"/>
  <c r="E706" i="8"/>
  <c r="E707" i="8"/>
  <c r="E708" i="8"/>
  <c r="E709" i="8"/>
  <c r="E710" i="8"/>
  <c r="E711" i="8"/>
  <c r="E712" i="8"/>
  <c r="E713" i="8"/>
  <c r="E714" i="8"/>
  <c r="E715" i="8"/>
  <c r="E716" i="8"/>
  <c r="E717" i="8"/>
  <c r="E718" i="8"/>
  <c r="C644" i="8"/>
  <c r="C645" i="8"/>
  <c r="C646" i="8"/>
  <c r="C647" i="8"/>
  <c r="C648" i="8"/>
  <c r="C649" i="8"/>
  <c r="C650" i="8"/>
  <c r="C651" i="8"/>
  <c r="C652" i="8"/>
  <c r="C653" i="8"/>
  <c r="C654" i="8"/>
  <c r="C655" i="8"/>
  <c r="C656" i="8"/>
  <c r="C657" i="8"/>
  <c r="C658" i="8"/>
  <c r="C659" i="8"/>
  <c r="C660" i="8"/>
  <c r="C661" i="8"/>
  <c r="C662" i="8"/>
  <c r="C663" i="8"/>
  <c r="C664" i="8"/>
  <c r="C665" i="8"/>
  <c r="C666" i="8"/>
  <c r="C667" i="8"/>
  <c r="C668" i="8"/>
  <c r="C669" i="8"/>
  <c r="C670" i="8"/>
  <c r="C671" i="8"/>
  <c r="C672" i="8"/>
  <c r="C673" i="8"/>
  <c r="C674" i="8"/>
  <c r="C675" i="8"/>
  <c r="C676" i="8"/>
  <c r="C677" i="8"/>
  <c r="C678" i="8"/>
  <c r="C679" i="8"/>
  <c r="C680" i="8"/>
  <c r="C681" i="8"/>
  <c r="C682" i="8"/>
  <c r="C683" i="8"/>
  <c r="C684" i="8"/>
  <c r="C685" i="8"/>
  <c r="C686" i="8"/>
  <c r="C687" i="8"/>
  <c r="C688" i="8"/>
  <c r="C689" i="8"/>
  <c r="C690" i="8"/>
  <c r="C691" i="8"/>
  <c r="C692" i="8"/>
  <c r="C693" i="8"/>
  <c r="C694" i="8"/>
  <c r="C695" i="8"/>
  <c r="C696" i="8"/>
  <c r="C697" i="8"/>
  <c r="C698" i="8"/>
  <c r="C699" i="8"/>
  <c r="C700" i="8"/>
  <c r="C701" i="8"/>
  <c r="C702" i="8"/>
  <c r="C703" i="8"/>
  <c r="C704" i="8"/>
  <c r="C705" i="8"/>
  <c r="C706" i="8"/>
  <c r="C707" i="8"/>
  <c r="C708" i="8"/>
  <c r="C709" i="8"/>
  <c r="C710" i="8"/>
  <c r="C711" i="8"/>
  <c r="C712" i="8"/>
  <c r="C713" i="8"/>
  <c r="C714" i="8"/>
  <c r="C715" i="8"/>
  <c r="A655" i="8"/>
  <c r="A656" i="8"/>
  <c r="A657" i="8"/>
  <c r="A658" i="8"/>
  <c r="A659" i="8"/>
  <c r="A660" i="8"/>
  <c r="A661" i="8"/>
  <c r="A662" i="8"/>
  <c r="A663" i="8"/>
  <c r="A664" i="8"/>
  <c r="A665" i="8"/>
  <c r="A666" i="8"/>
  <c r="A667" i="8"/>
  <c r="A668" i="8"/>
  <c r="A669" i="8"/>
  <c r="A670" i="8"/>
  <c r="A671" i="8"/>
  <c r="A672" i="8"/>
  <c r="A673" i="8"/>
  <c r="A674" i="8"/>
  <c r="A675" i="8"/>
  <c r="A676" i="8"/>
  <c r="A677" i="8"/>
  <c r="A678" i="8"/>
  <c r="A679" i="8"/>
  <c r="A680" i="8"/>
  <c r="A681" i="8"/>
  <c r="A682" i="8"/>
  <c r="A683" i="8"/>
  <c r="A684" i="8"/>
  <c r="A685" i="8"/>
  <c r="A686" i="8"/>
  <c r="A687" i="8"/>
  <c r="A688" i="8"/>
  <c r="A689" i="8"/>
  <c r="A690" i="8"/>
  <c r="A691" i="8"/>
  <c r="A692" i="8"/>
  <c r="A693" i="8"/>
  <c r="A694" i="8"/>
  <c r="A695" i="8"/>
  <c r="A696" i="8"/>
  <c r="A697" i="8"/>
  <c r="A698" i="8"/>
  <c r="A699" i="8"/>
  <c r="A700" i="8"/>
  <c r="A701" i="8"/>
  <c r="A702" i="8"/>
  <c r="A703" i="8"/>
  <c r="A704" i="8"/>
  <c r="A705" i="8"/>
  <c r="A706" i="8"/>
  <c r="A707" i="8"/>
  <c r="A708" i="8"/>
  <c r="A709" i="8"/>
  <c r="A710" i="8"/>
  <c r="A711" i="8"/>
  <c r="A712" i="8"/>
  <c r="A713" i="8"/>
  <c r="A714" i="8"/>
  <c r="A715" i="8"/>
  <c r="A716" i="8"/>
  <c r="A717" i="8"/>
  <c r="A718" i="8"/>
  <c r="L161" i="6"/>
  <c r="L162" i="6"/>
  <c r="L163" i="6"/>
  <c r="L164" i="6"/>
  <c r="L165" i="6"/>
  <c r="L166" i="6"/>
  <c r="M403" i="6"/>
  <c r="L316" i="6"/>
  <c r="L317" i="6"/>
  <c r="L318" i="6"/>
  <c r="L319" i="6"/>
  <c r="L320" i="6"/>
  <c r="L321" i="6"/>
  <c r="L322" i="6"/>
  <c r="L323" i="6"/>
  <c r="L324" i="6"/>
  <c r="L325" i="6"/>
  <c r="L326" i="6"/>
  <c r="L327" i="6"/>
  <c r="L328" i="6"/>
  <c r="L329" i="6"/>
  <c r="L330" i="6"/>
  <c r="L331" i="6"/>
  <c r="L332" i="6"/>
  <c r="L333" i="6"/>
  <c r="L334" i="6"/>
  <c r="L335" i="6"/>
  <c r="L336" i="6"/>
  <c r="L337" i="6"/>
  <c r="L338" i="6"/>
  <c r="L339" i="6"/>
  <c r="L340" i="6"/>
  <c r="L341" i="6"/>
  <c r="L342" i="6"/>
  <c r="L343" i="6"/>
  <c r="L344" i="6"/>
  <c r="L345" i="6"/>
  <c r="L346" i="6"/>
  <c r="L347" i="6"/>
  <c r="L348" i="6"/>
  <c r="L349" i="6"/>
  <c r="L350" i="6"/>
  <c r="L351" i="6"/>
  <c r="L352" i="6"/>
  <c r="L353" i="6"/>
  <c r="L354" i="6"/>
  <c r="L355" i="6"/>
  <c r="L356" i="6"/>
  <c r="L357" i="6"/>
  <c r="L358" i="6"/>
  <c r="L359" i="6"/>
  <c r="L360" i="6"/>
  <c r="L361" i="6"/>
  <c r="L362" i="6"/>
  <c r="L363" i="6"/>
  <c r="L364" i="6"/>
  <c r="L365" i="6"/>
  <c r="L366" i="6"/>
  <c r="L367" i="6"/>
  <c r="L368" i="6"/>
  <c r="L369" i="6"/>
  <c r="L370" i="6"/>
  <c r="L371" i="6"/>
  <c r="L372" i="6"/>
  <c r="L373" i="6"/>
  <c r="L374" i="6"/>
  <c r="L375" i="6"/>
  <c r="L376" i="6"/>
  <c r="L377" i="6"/>
  <c r="L378" i="6"/>
  <c r="L379" i="6"/>
  <c r="L380" i="6"/>
  <c r="L381" i="6"/>
  <c r="L382" i="6"/>
  <c r="L383" i="6"/>
  <c r="L384" i="6"/>
  <c r="L385" i="6"/>
  <c r="L386" i="6"/>
  <c r="L387" i="6"/>
  <c r="L388" i="6"/>
  <c r="L389" i="6"/>
  <c r="L390" i="6"/>
  <c r="L391" i="6"/>
  <c r="L392" i="6"/>
  <c r="L393" i="6"/>
  <c r="L394" i="6"/>
  <c r="L395" i="6"/>
  <c r="L396" i="6"/>
  <c r="L397" i="6"/>
  <c r="L398" i="6"/>
  <c r="L399" i="6"/>
  <c r="L400" i="6"/>
  <c r="L401" i="6"/>
  <c r="L402" i="6"/>
  <c r="I163" i="6"/>
  <c r="I164" i="6"/>
  <c r="I165" i="6"/>
  <c r="I166" i="6"/>
  <c r="I316" i="6"/>
  <c r="I317" i="6"/>
  <c r="I318" i="6"/>
  <c r="I319" i="6"/>
  <c r="I320" i="6"/>
  <c r="I321" i="6"/>
  <c r="I322" i="6"/>
  <c r="I323" i="6"/>
  <c r="I324" i="6"/>
  <c r="I325" i="6"/>
  <c r="I326" i="6"/>
  <c r="I327" i="6"/>
  <c r="I328" i="6"/>
  <c r="I329" i="6"/>
  <c r="I330" i="6"/>
  <c r="I331" i="6"/>
  <c r="I332" i="6"/>
  <c r="I333" i="6"/>
  <c r="I334" i="6"/>
  <c r="I335" i="6"/>
  <c r="I336" i="6"/>
  <c r="I337" i="6"/>
  <c r="I338" i="6"/>
  <c r="I339" i="6"/>
  <c r="I340" i="6"/>
  <c r="I341" i="6"/>
  <c r="I342" i="6"/>
  <c r="I343" i="6"/>
  <c r="I344" i="6"/>
  <c r="I345" i="6"/>
  <c r="I346" i="6"/>
  <c r="I347" i="6"/>
  <c r="I348" i="6"/>
  <c r="I349" i="6"/>
  <c r="I350" i="6"/>
  <c r="I351" i="6"/>
  <c r="I352" i="6"/>
  <c r="I353" i="6"/>
  <c r="I354" i="6"/>
  <c r="I355" i="6"/>
  <c r="I356" i="6"/>
  <c r="I357" i="6"/>
  <c r="I358" i="6"/>
  <c r="I359" i="6"/>
  <c r="I360" i="6"/>
  <c r="I361" i="6"/>
  <c r="I362" i="6"/>
  <c r="I363" i="6"/>
  <c r="I364" i="6"/>
  <c r="I365" i="6"/>
  <c r="I366" i="6"/>
  <c r="I367" i="6"/>
  <c r="I368" i="6"/>
  <c r="I369" i="6"/>
  <c r="I370" i="6"/>
  <c r="I371" i="6"/>
  <c r="I372" i="6"/>
  <c r="I373" i="6"/>
  <c r="I374" i="6"/>
  <c r="I375" i="6"/>
  <c r="I376" i="6"/>
  <c r="I377" i="6"/>
  <c r="I378" i="6"/>
  <c r="I379" i="6"/>
  <c r="I380" i="6"/>
  <c r="I381" i="6"/>
  <c r="I382" i="6"/>
  <c r="I383" i="6"/>
  <c r="I384" i="6"/>
  <c r="I385" i="6"/>
  <c r="I386" i="6"/>
  <c r="I387" i="6"/>
  <c r="I388" i="6"/>
  <c r="I389" i="6"/>
  <c r="I390" i="6"/>
  <c r="I391" i="6"/>
  <c r="I392" i="6"/>
  <c r="I393" i="6"/>
  <c r="I394" i="6"/>
  <c r="I395" i="6"/>
  <c r="I396" i="6"/>
  <c r="I397" i="6"/>
  <c r="I398" i="6"/>
  <c r="I399" i="6"/>
  <c r="I400" i="6"/>
  <c r="I401" i="6"/>
  <c r="I402" i="6"/>
  <c r="E203" i="3" l="1"/>
  <c r="M201" i="6"/>
  <c r="K188" i="7"/>
  <c r="M188" i="7" s="1"/>
  <c r="K189" i="7"/>
  <c r="M189" i="7" s="1"/>
  <c r="K190" i="7"/>
  <c r="M190" i="7" s="1"/>
  <c r="K192" i="7"/>
  <c r="M192" i="7" s="1"/>
  <c r="K194" i="7"/>
  <c r="M194" i="7" s="1"/>
  <c r="K196" i="7"/>
  <c r="M196" i="7" s="1"/>
  <c r="K198" i="7"/>
  <c r="M198" i="7" s="1"/>
  <c r="K200" i="7"/>
  <c r="M200" i="7" s="1"/>
  <c r="K202" i="7"/>
  <c r="M202" i="7" s="1"/>
  <c r="K204" i="7"/>
  <c r="M204" i="7" s="1"/>
  <c r="K206" i="7"/>
  <c r="M206" i="7" s="1"/>
  <c r="K208" i="7"/>
  <c r="M208" i="7" s="1"/>
  <c r="K210" i="7"/>
  <c r="M210" i="7" s="1"/>
  <c r="K212" i="7"/>
  <c r="M212" i="7" s="1"/>
  <c r="K214" i="7"/>
  <c r="M214" i="7" s="1"/>
  <c r="K216" i="7"/>
  <c r="M216" i="7" s="1"/>
  <c r="K218" i="7"/>
  <c r="M218" i="7" s="1"/>
  <c r="K220" i="7"/>
  <c r="M220" i="7" s="1"/>
  <c r="K222" i="7"/>
  <c r="M222" i="7" s="1"/>
  <c r="K224" i="7"/>
  <c r="M224" i="7" s="1"/>
  <c r="K226" i="7"/>
  <c r="M226" i="7" s="1"/>
  <c r="K228" i="7"/>
  <c r="M228" i="7" s="1"/>
  <c r="K236" i="7"/>
  <c r="M236" i="7" s="1"/>
  <c r="K238" i="7"/>
  <c r="M238" i="7" s="1"/>
  <c r="K240" i="7"/>
  <c r="M240" i="7" s="1"/>
  <c r="K242" i="7"/>
  <c r="M242" i="7" s="1"/>
  <c r="K244" i="7"/>
  <c r="M244" i="7" s="1"/>
  <c r="K246" i="7"/>
  <c r="M246" i="7" s="1"/>
  <c r="K248" i="7"/>
  <c r="M248" i="7" s="1"/>
  <c r="K250" i="7"/>
  <c r="M250" i="7" s="1"/>
  <c r="K252" i="7"/>
  <c r="M252" i="7" s="1"/>
  <c r="K254" i="7"/>
  <c r="M254" i="7" s="1"/>
  <c r="K256" i="7"/>
  <c r="M256" i="7" s="1"/>
  <c r="K258" i="7"/>
  <c r="M258" i="7" s="1"/>
  <c r="K260" i="7"/>
  <c r="M260" i="7" s="1"/>
  <c r="K262" i="7"/>
  <c r="M262" i="7" s="1"/>
  <c r="K264" i="7"/>
  <c r="M264" i="7" s="1"/>
  <c r="K266" i="7"/>
  <c r="M266" i="7" s="1"/>
  <c r="K268" i="7"/>
  <c r="M268" i="7" s="1"/>
  <c r="K270" i="7"/>
  <c r="M270" i="7" s="1"/>
  <c r="K272" i="7"/>
  <c r="M272" i="7" s="1"/>
  <c r="K274" i="7"/>
  <c r="M274" i="7" s="1"/>
  <c r="K276" i="7"/>
  <c r="M276" i="7" s="1"/>
  <c r="K278" i="7"/>
  <c r="M278" i="7" s="1"/>
  <c r="K280" i="7"/>
  <c r="M280" i="7" s="1"/>
  <c r="K282" i="7"/>
  <c r="M282" i="7" s="1"/>
  <c r="K284" i="7"/>
  <c r="M284" i="7" s="1"/>
  <c r="K286" i="7"/>
  <c r="M286" i="7" s="1"/>
  <c r="K288" i="7"/>
  <c r="M288" i="7" s="1"/>
  <c r="K290" i="7"/>
  <c r="M290" i="7" s="1"/>
  <c r="K292" i="7"/>
  <c r="M292" i="7" s="1"/>
  <c r="K294" i="7"/>
  <c r="M294" i="7" s="1"/>
  <c r="K296" i="7"/>
  <c r="M296" i="7" s="1"/>
  <c r="K298" i="7"/>
  <c r="M298" i="7" s="1"/>
  <c r="K300" i="7"/>
  <c r="M300" i="7" s="1"/>
  <c r="K302" i="7"/>
  <c r="M302" i="7" s="1"/>
  <c r="K304" i="7"/>
  <c r="M304" i="7" s="1"/>
  <c r="K306" i="7"/>
  <c r="M306" i="7" s="1"/>
  <c r="K308" i="7"/>
  <c r="M308" i="7" s="1"/>
  <c r="K310" i="7"/>
  <c r="M310" i="7" s="1"/>
  <c r="K312" i="7"/>
  <c r="M312" i="7" s="1"/>
  <c r="K314" i="7"/>
  <c r="M314" i="7" s="1"/>
  <c r="K316" i="7"/>
  <c r="M316" i="7" s="1"/>
  <c r="K318" i="7"/>
  <c r="M318" i="7" s="1"/>
  <c r="K320" i="7"/>
  <c r="M320" i="7" s="1"/>
  <c r="K322" i="7"/>
  <c r="M322" i="7" s="1"/>
  <c r="K324" i="7"/>
  <c r="M324" i="7" s="1"/>
  <c r="K326" i="7"/>
  <c r="M326" i="7" s="1"/>
  <c r="K328" i="7"/>
  <c r="M328" i="7" s="1"/>
  <c r="K330" i="7"/>
  <c r="M330" i="7" s="1"/>
  <c r="K332" i="7"/>
  <c r="M332" i="7" s="1"/>
  <c r="K334" i="7"/>
  <c r="M334" i="7" s="1"/>
  <c r="K336" i="7"/>
  <c r="M336" i="7" s="1"/>
  <c r="K338" i="7"/>
  <c r="M338" i="7" s="1"/>
  <c r="K340" i="7"/>
  <c r="M340" i="7" s="1"/>
  <c r="K342" i="7"/>
  <c r="M342" i="7" s="1"/>
  <c r="K344" i="7"/>
  <c r="M344" i="7" s="1"/>
  <c r="K346" i="7"/>
  <c r="M346" i="7" s="1"/>
  <c r="K348" i="7"/>
  <c r="M348" i="7" s="1"/>
  <c r="K350" i="7"/>
  <c r="M350" i="7" s="1"/>
  <c r="K352" i="7"/>
  <c r="M352" i="7" s="1"/>
  <c r="K354" i="7"/>
  <c r="M354" i="7" s="1"/>
  <c r="K356" i="7"/>
  <c r="M356" i="7" s="1"/>
  <c r="G187" i="7"/>
  <c r="I187" i="7" s="1"/>
  <c r="G188" i="7"/>
  <c r="I188" i="7" s="1"/>
  <c r="G190" i="7"/>
  <c r="I190" i="7" s="1"/>
  <c r="G192" i="7"/>
  <c r="I192" i="7" s="1"/>
  <c r="G194" i="7"/>
  <c r="I194" i="7" s="1"/>
  <c r="G196" i="7"/>
  <c r="I196" i="7" s="1"/>
  <c r="G198" i="7"/>
  <c r="I198" i="7" s="1"/>
  <c r="G200" i="7"/>
  <c r="I200" i="7" s="1"/>
  <c r="G202" i="7"/>
  <c r="I202" i="7" s="1"/>
  <c r="G204" i="7"/>
  <c r="I204" i="7" s="1"/>
  <c r="G206" i="7"/>
  <c r="I206" i="7" s="1"/>
  <c r="G208" i="7"/>
  <c r="I208" i="7" s="1"/>
  <c r="G210" i="7"/>
  <c r="I210" i="7" s="1"/>
  <c r="G212" i="7"/>
  <c r="I212" i="7" s="1"/>
  <c r="G214" i="7"/>
  <c r="I214" i="7" s="1"/>
  <c r="G216" i="7"/>
  <c r="I216" i="7" s="1"/>
  <c r="G218" i="7"/>
  <c r="I218" i="7" s="1"/>
  <c r="G220" i="7"/>
  <c r="I220" i="7" s="1"/>
  <c r="G222" i="7"/>
  <c r="I222" i="7" s="1"/>
  <c r="G224" i="7"/>
  <c r="I224" i="7" s="1"/>
  <c r="G226" i="7"/>
  <c r="I226" i="7" s="1"/>
  <c r="G228" i="7"/>
  <c r="I228" i="7" s="1"/>
  <c r="I232" i="7"/>
  <c r="I234" i="7"/>
  <c r="G236" i="7"/>
  <c r="I236" i="7" s="1"/>
  <c r="G238" i="7"/>
  <c r="I238" i="7" s="1"/>
  <c r="G240" i="7"/>
  <c r="I240" i="7" s="1"/>
  <c r="G242" i="7"/>
  <c r="I242" i="7" s="1"/>
  <c r="G244" i="7"/>
  <c r="I244" i="7" s="1"/>
  <c r="G246" i="7"/>
  <c r="I246" i="7" s="1"/>
  <c r="G248" i="7"/>
  <c r="I248" i="7" s="1"/>
  <c r="G250" i="7"/>
  <c r="I250" i="7" s="1"/>
  <c r="G252" i="7"/>
  <c r="I252" i="7" s="1"/>
  <c r="G254" i="7"/>
  <c r="I254" i="7" s="1"/>
  <c r="G256" i="7"/>
  <c r="I256" i="7" s="1"/>
  <c r="G258" i="7"/>
  <c r="I258" i="7" s="1"/>
  <c r="G260" i="7"/>
  <c r="I260" i="7" s="1"/>
  <c r="G262" i="7"/>
  <c r="I262" i="7" s="1"/>
  <c r="G264" i="7"/>
  <c r="I264" i="7" s="1"/>
  <c r="G266" i="7"/>
  <c r="I266" i="7" s="1"/>
  <c r="G268" i="7"/>
  <c r="I268" i="7" s="1"/>
  <c r="G270" i="7"/>
  <c r="I270" i="7" s="1"/>
  <c r="G272" i="7"/>
  <c r="I272" i="7" s="1"/>
  <c r="G274" i="7"/>
  <c r="I274" i="7" s="1"/>
  <c r="G276" i="7"/>
  <c r="I276" i="7" s="1"/>
  <c r="G278" i="7"/>
  <c r="I278" i="7" s="1"/>
  <c r="G280" i="7"/>
  <c r="I280" i="7" s="1"/>
  <c r="G282" i="7"/>
  <c r="I282" i="7" s="1"/>
  <c r="G284" i="7"/>
  <c r="I284" i="7" s="1"/>
  <c r="G286" i="7"/>
  <c r="I286" i="7" s="1"/>
  <c r="G288" i="7"/>
  <c r="I288" i="7" s="1"/>
  <c r="G290" i="7"/>
  <c r="I290" i="7" s="1"/>
  <c r="G292" i="7"/>
  <c r="I292" i="7" s="1"/>
  <c r="G294" i="7"/>
  <c r="I294" i="7" s="1"/>
  <c r="G296" i="7"/>
  <c r="I296" i="7" s="1"/>
  <c r="G298" i="7"/>
  <c r="I298" i="7" s="1"/>
  <c r="G300" i="7"/>
  <c r="I300" i="7" s="1"/>
  <c r="G302" i="7"/>
  <c r="I302" i="7" s="1"/>
  <c r="G304" i="7"/>
  <c r="I304" i="7" s="1"/>
  <c r="G306" i="7"/>
  <c r="I306" i="7" s="1"/>
  <c r="G308" i="7"/>
  <c r="I308" i="7" s="1"/>
  <c r="G310" i="7"/>
  <c r="I310" i="7" s="1"/>
  <c r="G312" i="7"/>
  <c r="I312" i="7" s="1"/>
  <c r="G314" i="7"/>
  <c r="I314" i="7" s="1"/>
  <c r="G316" i="7"/>
  <c r="I316" i="7" s="1"/>
  <c r="G318" i="7"/>
  <c r="I318" i="7" s="1"/>
  <c r="G320" i="7"/>
  <c r="I320" i="7" s="1"/>
  <c r="G322" i="7"/>
  <c r="I322" i="7" s="1"/>
  <c r="G324" i="7"/>
  <c r="I324" i="7" s="1"/>
  <c r="G326" i="7"/>
  <c r="I326" i="7" s="1"/>
  <c r="G328" i="7"/>
  <c r="I328" i="7" s="1"/>
  <c r="G330" i="7"/>
  <c r="I330" i="7" s="1"/>
  <c r="G332" i="7"/>
  <c r="I332" i="7" s="1"/>
  <c r="G334" i="7"/>
  <c r="I334" i="7" s="1"/>
  <c r="G336" i="7"/>
  <c r="I336" i="7" s="1"/>
  <c r="G338" i="7"/>
  <c r="I338" i="7" s="1"/>
  <c r="G340" i="7"/>
  <c r="I340" i="7" s="1"/>
  <c r="G342" i="7"/>
  <c r="I342" i="7" s="1"/>
  <c r="G344" i="7"/>
  <c r="I344" i="7" s="1"/>
  <c r="G346" i="7"/>
  <c r="I346" i="7" s="1"/>
  <c r="G348" i="7"/>
  <c r="I348" i="7" s="1"/>
  <c r="G350" i="7"/>
  <c r="I350" i="7" s="1"/>
  <c r="G352" i="7"/>
  <c r="I352" i="7" s="1"/>
  <c r="G354" i="7"/>
  <c r="I354" i="7" s="1"/>
  <c r="K187" i="7"/>
  <c r="M187" i="7" s="1"/>
  <c r="K191" i="7"/>
  <c r="M191" i="7" s="1"/>
  <c r="K193" i="7"/>
  <c r="M193" i="7" s="1"/>
  <c r="K195" i="7"/>
  <c r="M195" i="7" s="1"/>
  <c r="K197" i="7"/>
  <c r="M197" i="7" s="1"/>
  <c r="K199" i="7"/>
  <c r="M199" i="7" s="1"/>
  <c r="K201" i="7"/>
  <c r="M201" i="7" s="1"/>
  <c r="K203" i="7"/>
  <c r="M203" i="7" s="1"/>
  <c r="M205" i="7"/>
  <c r="K207" i="7"/>
  <c r="M207" i="7" s="1"/>
  <c r="K209" i="7"/>
  <c r="M209" i="7" s="1"/>
  <c r="K211" i="7"/>
  <c r="M211" i="7" s="1"/>
  <c r="K213" i="7"/>
  <c r="M213" i="7" s="1"/>
  <c r="K215" i="7"/>
  <c r="M215" i="7" s="1"/>
  <c r="K217" i="7"/>
  <c r="M217" i="7" s="1"/>
  <c r="K219" i="7"/>
  <c r="M219" i="7" s="1"/>
  <c r="K221" i="7"/>
  <c r="M221" i="7" s="1"/>
  <c r="K223" i="7"/>
  <c r="M223" i="7" s="1"/>
  <c r="K225" i="7"/>
  <c r="M225" i="7" s="1"/>
  <c r="K227" i="7"/>
  <c r="M227" i="7" s="1"/>
  <c r="K235" i="7"/>
  <c r="M235" i="7" s="1"/>
  <c r="K237" i="7"/>
  <c r="M237" i="7" s="1"/>
  <c r="K239" i="7"/>
  <c r="M239" i="7" s="1"/>
  <c r="K241" i="7"/>
  <c r="M241" i="7" s="1"/>
  <c r="K243" i="7"/>
  <c r="M243" i="7" s="1"/>
  <c r="K245" i="7"/>
  <c r="M245" i="7" s="1"/>
  <c r="K247" i="7"/>
  <c r="M247" i="7" s="1"/>
  <c r="K249" i="7"/>
  <c r="M249" i="7" s="1"/>
  <c r="K251" i="7"/>
  <c r="M251" i="7" s="1"/>
  <c r="K253" i="7"/>
  <c r="M253" i="7" s="1"/>
  <c r="K255" i="7"/>
  <c r="M255" i="7" s="1"/>
  <c r="K257" i="7"/>
  <c r="M257" i="7" s="1"/>
  <c r="K259" i="7"/>
  <c r="M259" i="7" s="1"/>
  <c r="K261" i="7"/>
  <c r="M261" i="7" s="1"/>
  <c r="K263" i="7"/>
  <c r="M263" i="7" s="1"/>
  <c r="K265" i="7"/>
  <c r="M265" i="7" s="1"/>
  <c r="K267" i="7"/>
  <c r="M267" i="7" s="1"/>
  <c r="K269" i="7"/>
  <c r="M269" i="7" s="1"/>
  <c r="K271" i="7"/>
  <c r="M271" i="7" s="1"/>
  <c r="K273" i="7"/>
  <c r="M273" i="7" s="1"/>
  <c r="K275" i="7"/>
  <c r="M275" i="7" s="1"/>
  <c r="K277" i="7"/>
  <c r="M277" i="7" s="1"/>
  <c r="K279" i="7"/>
  <c r="M279" i="7" s="1"/>
  <c r="K281" i="7"/>
  <c r="M281" i="7" s="1"/>
  <c r="K283" i="7"/>
  <c r="M283" i="7" s="1"/>
  <c r="K285" i="7"/>
  <c r="M285" i="7" s="1"/>
  <c r="K287" i="7"/>
  <c r="M287" i="7" s="1"/>
  <c r="K289" i="7"/>
  <c r="M289" i="7" s="1"/>
  <c r="K291" i="7"/>
  <c r="M291" i="7" s="1"/>
  <c r="K293" i="7"/>
  <c r="M293" i="7" s="1"/>
  <c r="K295" i="7"/>
  <c r="M295" i="7" s="1"/>
  <c r="K297" i="7"/>
  <c r="M297" i="7" s="1"/>
  <c r="K299" i="7"/>
  <c r="M299" i="7" s="1"/>
  <c r="K301" i="7"/>
  <c r="M301" i="7" s="1"/>
  <c r="K303" i="7"/>
  <c r="M303" i="7" s="1"/>
  <c r="K305" i="7"/>
  <c r="M305" i="7" s="1"/>
  <c r="K307" i="7"/>
  <c r="M307" i="7" s="1"/>
  <c r="K309" i="7"/>
  <c r="M309" i="7" s="1"/>
  <c r="K311" i="7"/>
  <c r="M311" i="7" s="1"/>
  <c r="K313" i="7"/>
  <c r="M313" i="7" s="1"/>
  <c r="K315" i="7"/>
  <c r="M315" i="7" s="1"/>
  <c r="K317" i="7"/>
  <c r="M317" i="7" s="1"/>
  <c r="K319" i="7"/>
  <c r="M319" i="7" s="1"/>
  <c r="K321" i="7"/>
  <c r="M321" i="7" s="1"/>
  <c r="K323" i="7"/>
  <c r="M323" i="7" s="1"/>
  <c r="K325" i="7"/>
  <c r="M325" i="7" s="1"/>
  <c r="K327" i="7"/>
  <c r="M327" i="7" s="1"/>
  <c r="K329" i="7"/>
  <c r="M329" i="7" s="1"/>
  <c r="K331" i="7"/>
  <c r="M331" i="7" s="1"/>
  <c r="K333" i="7"/>
  <c r="M333" i="7" s="1"/>
  <c r="K335" i="7"/>
  <c r="M335" i="7" s="1"/>
  <c r="K337" i="7"/>
  <c r="M337" i="7" s="1"/>
  <c r="K339" i="7"/>
  <c r="M339" i="7" s="1"/>
  <c r="K341" i="7"/>
  <c r="M341" i="7" s="1"/>
  <c r="K343" i="7"/>
  <c r="M343" i="7" s="1"/>
  <c r="K345" i="7"/>
  <c r="M345" i="7" s="1"/>
  <c r="K347" i="7"/>
  <c r="M347" i="7" s="1"/>
  <c r="K349" i="7"/>
  <c r="M349" i="7" s="1"/>
  <c r="K351" i="7"/>
  <c r="M351" i="7" s="1"/>
  <c r="K353" i="7"/>
  <c r="M353" i="7" s="1"/>
  <c r="K355" i="7"/>
  <c r="M355" i="7" s="1"/>
  <c r="K357" i="7"/>
  <c r="M357" i="7" s="1"/>
  <c r="K358" i="7"/>
  <c r="M358" i="7" s="1"/>
  <c r="K359" i="7"/>
  <c r="M359" i="7" s="1"/>
  <c r="K360" i="7"/>
  <c r="M360" i="7" s="1"/>
  <c r="K361" i="7"/>
  <c r="M361" i="7" s="1"/>
  <c r="K362" i="7"/>
  <c r="M362" i="7" s="1"/>
  <c r="K363" i="7"/>
  <c r="M363" i="7" s="1"/>
  <c r="K364" i="7"/>
  <c r="M364" i="7" s="1"/>
  <c r="K365" i="7"/>
  <c r="M365" i="7" s="1"/>
  <c r="K366" i="7"/>
  <c r="M366" i="7" s="1"/>
  <c r="K367" i="7"/>
  <c r="M367" i="7" s="1"/>
  <c r="K368" i="7"/>
  <c r="M368" i="7" s="1"/>
  <c r="K369" i="7"/>
  <c r="M369" i="7" s="1"/>
  <c r="K370" i="7"/>
  <c r="M370" i="7" s="1"/>
  <c r="K371" i="7"/>
  <c r="M371" i="7" s="1"/>
  <c r="K372" i="7"/>
  <c r="M372" i="7" s="1"/>
  <c r="K373" i="7"/>
  <c r="M373" i="7" s="1"/>
  <c r="K374" i="7"/>
  <c r="M374" i="7" s="1"/>
  <c r="K375" i="7"/>
  <c r="M375" i="7" s="1"/>
  <c r="K376" i="7"/>
  <c r="M376" i="7" s="1"/>
  <c r="K377" i="7"/>
  <c r="M377" i="7" s="1"/>
  <c r="K378" i="7"/>
  <c r="M378" i="7" s="1"/>
  <c r="K379" i="7"/>
  <c r="M379" i="7" s="1"/>
  <c r="K380" i="7"/>
  <c r="M380" i="7" s="1"/>
  <c r="K381" i="7"/>
  <c r="M381" i="7" s="1"/>
  <c r="K382" i="7"/>
  <c r="M382" i="7" s="1"/>
  <c r="K383" i="7"/>
  <c r="M383" i="7" s="1"/>
  <c r="K384" i="7"/>
  <c r="M384" i="7" s="1"/>
  <c r="K385" i="7"/>
  <c r="M385" i="7" s="1"/>
  <c r="K386" i="7"/>
  <c r="M386" i="7" s="1"/>
  <c r="K387" i="7"/>
  <c r="M387" i="7" s="1"/>
  <c r="K388" i="7"/>
  <c r="M388" i="7" s="1"/>
  <c r="K389" i="7"/>
  <c r="M389" i="7" s="1"/>
  <c r="K390" i="7"/>
  <c r="M390" i="7" s="1"/>
  <c r="K391" i="7"/>
  <c r="M391" i="7" s="1"/>
  <c r="K392" i="7"/>
  <c r="M392" i="7" s="1"/>
  <c r="K393" i="7"/>
  <c r="M393" i="7" s="1"/>
  <c r="K394" i="7"/>
  <c r="M394" i="7" s="1"/>
  <c r="K395" i="7"/>
  <c r="M395" i="7" s="1"/>
  <c r="K396" i="7"/>
  <c r="M396" i="7" s="1"/>
  <c r="K397" i="7"/>
  <c r="M397" i="7" s="1"/>
  <c r="K398" i="7"/>
  <c r="M398" i="7" s="1"/>
  <c r="K399" i="7"/>
  <c r="M399" i="7" s="1"/>
  <c r="K400" i="7"/>
  <c r="M400" i="7" s="1"/>
  <c r="K401" i="7"/>
  <c r="M401" i="7" s="1"/>
  <c r="K402" i="7"/>
  <c r="M402" i="7" s="1"/>
  <c r="K403" i="7"/>
  <c r="M403" i="7" s="1"/>
  <c r="K404" i="7"/>
  <c r="M404" i="7" s="1"/>
  <c r="K405" i="7"/>
  <c r="M405" i="7" s="1"/>
  <c r="K406" i="7"/>
  <c r="M406" i="7" s="1"/>
  <c r="K407" i="7"/>
  <c r="M407" i="7" s="1"/>
  <c r="K408" i="7"/>
  <c r="M408" i="7" s="1"/>
  <c r="K409" i="7"/>
  <c r="M409" i="7" s="1"/>
  <c r="K410" i="7"/>
  <c r="M410" i="7" s="1"/>
  <c r="K411" i="7"/>
  <c r="M411" i="7" s="1"/>
  <c r="K412" i="7"/>
  <c r="M412" i="7" s="1"/>
  <c r="K413" i="7"/>
  <c r="M413" i="7" s="1"/>
  <c r="K414" i="7"/>
  <c r="M414" i="7" s="1"/>
  <c r="K415" i="7"/>
  <c r="M415" i="7" s="1"/>
  <c r="K416" i="7"/>
  <c r="M416" i="7" s="1"/>
  <c r="K417" i="7"/>
  <c r="M417" i="7" s="1"/>
  <c r="K418" i="7"/>
  <c r="M418" i="7" s="1"/>
  <c r="K419" i="7"/>
  <c r="M419" i="7" s="1"/>
  <c r="K420" i="7"/>
  <c r="M420" i="7" s="1"/>
  <c r="K421" i="7"/>
  <c r="M421" i="7" s="1"/>
  <c r="K422" i="7"/>
  <c r="M422" i="7" s="1"/>
  <c r="K423" i="7"/>
  <c r="M423" i="7" s="1"/>
  <c r="K424" i="7"/>
  <c r="M424" i="7" s="1"/>
  <c r="K425" i="7"/>
  <c r="M425" i="7" s="1"/>
  <c r="K426" i="7"/>
  <c r="M426" i="7" s="1"/>
  <c r="K427" i="7"/>
  <c r="M427" i="7" s="1"/>
  <c r="K428" i="7"/>
  <c r="M428" i="7" s="1"/>
  <c r="K429" i="7"/>
  <c r="M429" i="7" s="1"/>
  <c r="K430" i="7"/>
  <c r="M430" i="7" s="1"/>
  <c r="K431" i="7"/>
  <c r="M431" i="7" s="1"/>
  <c r="K432" i="7"/>
  <c r="M432" i="7" s="1"/>
  <c r="K433" i="7"/>
  <c r="M433" i="7" s="1"/>
  <c r="K434" i="7"/>
  <c r="M434" i="7" s="1"/>
  <c r="K435" i="7"/>
  <c r="M435" i="7" s="1"/>
  <c r="K436" i="7"/>
  <c r="M436" i="7" s="1"/>
  <c r="K437" i="7"/>
  <c r="M437" i="7" s="1"/>
  <c r="K438" i="7"/>
  <c r="M438" i="7" s="1"/>
  <c r="K439" i="7"/>
  <c r="M439" i="7" s="1"/>
  <c r="K440" i="7"/>
  <c r="M440" i="7" s="1"/>
  <c r="K441" i="7"/>
  <c r="M441" i="7" s="1"/>
  <c r="K442" i="7"/>
  <c r="M442" i="7" s="1"/>
  <c r="K443" i="7"/>
  <c r="M443" i="7" s="1"/>
  <c r="K444" i="7"/>
  <c r="M444" i="7" s="1"/>
  <c r="K445" i="7"/>
  <c r="M445" i="7" s="1"/>
  <c r="K446" i="7"/>
  <c r="M446" i="7" s="1"/>
  <c r="K447" i="7"/>
  <c r="M447" i="7" s="1"/>
  <c r="K448" i="7"/>
  <c r="M448" i="7" s="1"/>
  <c r="K449" i="7"/>
  <c r="M449" i="7" s="1"/>
  <c r="K450" i="7"/>
  <c r="M450" i="7" s="1"/>
  <c r="K451" i="7"/>
  <c r="M451" i="7" s="1"/>
  <c r="K452" i="7"/>
  <c r="M452" i="7" s="1"/>
  <c r="K453" i="7"/>
  <c r="M453" i="7" s="1"/>
  <c r="K454" i="7"/>
  <c r="M454" i="7" s="1"/>
  <c r="K455" i="7"/>
  <c r="M455" i="7" s="1"/>
  <c r="K456" i="7"/>
  <c r="M456" i="7" s="1"/>
  <c r="K457" i="7"/>
  <c r="M457" i="7" s="1"/>
  <c r="K458" i="7"/>
  <c r="M458" i="7" s="1"/>
  <c r="K459" i="7"/>
  <c r="M459" i="7" s="1"/>
  <c r="K460" i="7"/>
  <c r="M460" i="7" s="1"/>
  <c r="K461" i="7"/>
  <c r="M461" i="7" s="1"/>
  <c r="K462" i="7"/>
  <c r="M462" i="7" s="1"/>
  <c r="K463" i="7"/>
  <c r="M463" i="7" s="1"/>
  <c r="K464" i="7"/>
  <c r="M464" i="7" s="1"/>
  <c r="K465" i="7"/>
  <c r="M465" i="7" s="1"/>
  <c r="K466" i="7"/>
  <c r="M466" i="7" s="1"/>
  <c r="K467" i="7"/>
  <c r="M467" i="7" s="1"/>
  <c r="K468" i="7"/>
  <c r="M468" i="7" s="1"/>
  <c r="K469" i="7"/>
  <c r="M469" i="7" s="1"/>
  <c r="K470" i="7"/>
  <c r="M470" i="7" s="1"/>
  <c r="K471" i="7"/>
  <c r="M471" i="7" s="1"/>
  <c r="K472" i="7"/>
  <c r="M472" i="7" s="1"/>
  <c r="K473" i="7"/>
  <c r="M473" i="7" s="1"/>
  <c r="K474" i="7"/>
  <c r="M474" i="7" s="1"/>
  <c r="K475" i="7"/>
  <c r="M475" i="7" s="1"/>
  <c r="K476" i="7"/>
  <c r="M476" i="7" s="1"/>
  <c r="K477" i="7"/>
  <c r="M477" i="7" s="1"/>
  <c r="K478" i="7"/>
  <c r="M478" i="7" s="1"/>
  <c r="K479" i="7"/>
  <c r="M479" i="7" s="1"/>
  <c r="K480" i="7"/>
  <c r="M480" i="7" s="1"/>
  <c r="K481" i="7"/>
  <c r="M481" i="7" s="1"/>
  <c r="K482" i="7"/>
  <c r="M482" i="7" s="1"/>
  <c r="K483" i="7"/>
  <c r="M483" i="7" s="1"/>
  <c r="K484" i="7"/>
  <c r="M484" i="7" s="1"/>
  <c r="K485" i="7"/>
  <c r="M485" i="7" s="1"/>
  <c r="K486" i="7"/>
  <c r="M486" i="7" s="1"/>
  <c r="K487" i="7"/>
  <c r="M487" i="7" s="1"/>
  <c r="K488" i="7"/>
  <c r="M488" i="7" s="1"/>
  <c r="K489" i="7"/>
  <c r="M489" i="7" s="1"/>
  <c r="K490" i="7"/>
  <c r="M490" i="7" s="1"/>
  <c r="K491" i="7"/>
  <c r="M491" i="7" s="1"/>
  <c r="K492" i="7"/>
  <c r="M492" i="7" s="1"/>
  <c r="K493" i="7"/>
  <c r="M493" i="7" s="1"/>
  <c r="K494" i="7"/>
  <c r="M494" i="7" s="1"/>
  <c r="K495" i="7"/>
  <c r="M495" i="7" s="1"/>
  <c r="K496" i="7"/>
  <c r="M496" i="7" s="1"/>
  <c r="K497" i="7"/>
  <c r="M497" i="7" s="1"/>
  <c r="K498" i="7"/>
  <c r="M498" i="7" s="1"/>
  <c r="K499" i="7"/>
  <c r="M499" i="7" s="1"/>
  <c r="K500" i="7"/>
  <c r="M500" i="7" s="1"/>
  <c r="G189" i="7"/>
  <c r="I189" i="7" s="1"/>
  <c r="G191" i="7"/>
  <c r="I191" i="7" s="1"/>
  <c r="G193" i="7"/>
  <c r="I193" i="7" s="1"/>
  <c r="G195" i="7"/>
  <c r="I195" i="7" s="1"/>
  <c r="G197" i="7"/>
  <c r="I197" i="7" s="1"/>
  <c r="G199" i="7"/>
  <c r="I199" i="7" s="1"/>
  <c r="G201" i="7"/>
  <c r="I201" i="7" s="1"/>
  <c r="G203" i="7"/>
  <c r="I203" i="7" s="1"/>
  <c r="G205" i="7"/>
  <c r="I205" i="7" s="1"/>
  <c r="G207" i="7"/>
  <c r="I207" i="7" s="1"/>
  <c r="G209" i="7"/>
  <c r="I209" i="7" s="1"/>
  <c r="G211" i="7"/>
  <c r="I211" i="7" s="1"/>
  <c r="G213" i="7"/>
  <c r="I213" i="7" s="1"/>
  <c r="G215" i="7"/>
  <c r="I215" i="7" s="1"/>
  <c r="G217" i="7"/>
  <c r="I217" i="7" s="1"/>
  <c r="G219" i="7"/>
  <c r="I219" i="7" s="1"/>
  <c r="G221" i="7"/>
  <c r="I221" i="7" s="1"/>
  <c r="G223" i="7"/>
  <c r="I223" i="7" s="1"/>
  <c r="G225" i="7"/>
  <c r="I225" i="7" s="1"/>
  <c r="G227" i="7"/>
  <c r="I227" i="7" s="1"/>
  <c r="I231" i="7"/>
  <c r="I233" i="7"/>
  <c r="G235" i="7"/>
  <c r="I235" i="7" s="1"/>
  <c r="G237" i="7"/>
  <c r="I237" i="7" s="1"/>
  <c r="G239" i="7"/>
  <c r="I239" i="7" s="1"/>
  <c r="G241" i="7"/>
  <c r="I241" i="7" s="1"/>
  <c r="G243" i="7"/>
  <c r="I243" i="7" s="1"/>
  <c r="G245" i="7"/>
  <c r="I245" i="7" s="1"/>
  <c r="G247" i="7"/>
  <c r="I247" i="7" s="1"/>
  <c r="G249" i="7"/>
  <c r="I249" i="7" s="1"/>
  <c r="G251" i="7"/>
  <c r="I251" i="7" s="1"/>
  <c r="G253" i="7"/>
  <c r="I253" i="7" s="1"/>
  <c r="G255" i="7"/>
  <c r="I255" i="7" s="1"/>
  <c r="G257" i="7"/>
  <c r="I257" i="7" s="1"/>
  <c r="G259" i="7"/>
  <c r="I259" i="7" s="1"/>
  <c r="G261" i="7"/>
  <c r="I261" i="7" s="1"/>
  <c r="G263" i="7"/>
  <c r="I263" i="7" s="1"/>
  <c r="G265" i="7"/>
  <c r="I265" i="7" s="1"/>
  <c r="G267" i="7"/>
  <c r="I267" i="7" s="1"/>
  <c r="G269" i="7"/>
  <c r="I269" i="7" s="1"/>
  <c r="G271" i="7"/>
  <c r="I271" i="7" s="1"/>
  <c r="G273" i="7"/>
  <c r="I273" i="7" s="1"/>
  <c r="G275" i="7"/>
  <c r="I275" i="7" s="1"/>
  <c r="G277" i="7"/>
  <c r="I277" i="7" s="1"/>
  <c r="G279" i="7"/>
  <c r="I279" i="7" s="1"/>
  <c r="G281" i="7"/>
  <c r="I281" i="7" s="1"/>
  <c r="G283" i="7"/>
  <c r="I283" i="7" s="1"/>
  <c r="G285" i="7"/>
  <c r="I285" i="7" s="1"/>
  <c r="G287" i="7"/>
  <c r="I287" i="7" s="1"/>
  <c r="G289" i="7"/>
  <c r="I289" i="7" s="1"/>
  <c r="G291" i="7"/>
  <c r="I291" i="7" s="1"/>
  <c r="G293" i="7"/>
  <c r="I293" i="7" s="1"/>
  <c r="G295" i="7"/>
  <c r="I295" i="7" s="1"/>
  <c r="G297" i="7"/>
  <c r="I297" i="7" s="1"/>
  <c r="G299" i="7"/>
  <c r="I299" i="7" s="1"/>
  <c r="G301" i="7"/>
  <c r="I301" i="7" s="1"/>
  <c r="G303" i="7"/>
  <c r="I303" i="7" s="1"/>
  <c r="G305" i="7"/>
  <c r="I305" i="7" s="1"/>
  <c r="G307" i="7"/>
  <c r="I307" i="7" s="1"/>
  <c r="G309" i="7"/>
  <c r="I309" i="7" s="1"/>
  <c r="G311" i="7"/>
  <c r="I311" i="7" s="1"/>
  <c r="G313" i="7"/>
  <c r="I313" i="7" s="1"/>
  <c r="G315" i="7"/>
  <c r="I315" i="7" s="1"/>
  <c r="G317" i="7"/>
  <c r="I317" i="7" s="1"/>
  <c r="G319" i="7"/>
  <c r="I319" i="7" s="1"/>
  <c r="G321" i="7"/>
  <c r="I321" i="7" s="1"/>
  <c r="G323" i="7"/>
  <c r="I323" i="7" s="1"/>
  <c r="G325" i="7"/>
  <c r="I325" i="7" s="1"/>
  <c r="G327" i="7"/>
  <c r="I327" i="7" s="1"/>
  <c r="G329" i="7"/>
  <c r="I329" i="7" s="1"/>
  <c r="G331" i="7"/>
  <c r="I331" i="7" s="1"/>
  <c r="G333" i="7"/>
  <c r="I333" i="7" s="1"/>
  <c r="G335" i="7"/>
  <c r="I335" i="7" s="1"/>
  <c r="G337" i="7"/>
  <c r="I337" i="7" s="1"/>
  <c r="G339" i="7"/>
  <c r="I339" i="7" s="1"/>
  <c r="G341" i="7"/>
  <c r="I341" i="7" s="1"/>
  <c r="G343" i="7"/>
  <c r="I343" i="7" s="1"/>
  <c r="G345" i="7"/>
  <c r="I345" i="7" s="1"/>
  <c r="G347" i="7"/>
  <c r="I347" i="7" s="1"/>
  <c r="G349" i="7"/>
  <c r="I349" i="7" s="1"/>
  <c r="G351" i="7"/>
  <c r="I351" i="7" s="1"/>
  <c r="G353" i="7"/>
  <c r="I353" i="7" s="1"/>
  <c r="G355" i="7"/>
  <c r="I355" i="7" s="1"/>
  <c r="G356" i="7"/>
  <c r="I356" i="7" s="1"/>
  <c r="G357" i="7"/>
  <c r="I357" i="7" s="1"/>
  <c r="G358" i="7"/>
  <c r="I358" i="7" s="1"/>
  <c r="G359" i="7"/>
  <c r="I359" i="7" s="1"/>
  <c r="G360" i="7"/>
  <c r="I360" i="7" s="1"/>
  <c r="G361" i="7"/>
  <c r="I361" i="7" s="1"/>
  <c r="G362" i="7"/>
  <c r="I362" i="7" s="1"/>
  <c r="G363" i="7"/>
  <c r="I363" i="7" s="1"/>
  <c r="G364" i="7"/>
  <c r="I364" i="7" s="1"/>
  <c r="G365" i="7"/>
  <c r="I365" i="7" s="1"/>
  <c r="G366" i="7"/>
  <c r="I366" i="7" s="1"/>
  <c r="G367" i="7"/>
  <c r="I367" i="7" s="1"/>
  <c r="G368" i="7"/>
  <c r="I368" i="7" s="1"/>
  <c r="G369" i="7"/>
  <c r="I369" i="7" s="1"/>
  <c r="G370" i="7"/>
  <c r="I370" i="7" s="1"/>
  <c r="G371" i="7"/>
  <c r="I371" i="7" s="1"/>
  <c r="G372" i="7"/>
  <c r="I372" i="7" s="1"/>
  <c r="G373" i="7"/>
  <c r="I373" i="7" s="1"/>
  <c r="G374" i="7"/>
  <c r="I374" i="7" s="1"/>
  <c r="G375" i="7"/>
  <c r="I375" i="7" s="1"/>
  <c r="G376" i="7"/>
  <c r="I376" i="7" s="1"/>
  <c r="G377" i="7"/>
  <c r="I377" i="7" s="1"/>
  <c r="G378" i="7"/>
  <c r="I378" i="7" s="1"/>
  <c r="G379" i="7"/>
  <c r="I379" i="7" s="1"/>
  <c r="G380" i="7"/>
  <c r="I380" i="7" s="1"/>
  <c r="G381" i="7"/>
  <c r="I381" i="7" s="1"/>
  <c r="G382" i="7"/>
  <c r="I382" i="7" s="1"/>
  <c r="G383" i="7"/>
  <c r="I383" i="7" s="1"/>
  <c r="G384" i="7"/>
  <c r="I384" i="7" s="1"/>
  <c r="G385" i="7"/>
  <c r="I385" i="7" s="1"/>
  <c r="G386" i="7"/>
  <c r="I386" i="7" s="1"/>
  <c r="G387" i="7"/>
  <c r="I387" i="7" s="1"/>
  <c r="G388" i="7"/>
  <c r="I388" i="7" s="1"/>
  <c r="G389" i="7"/>
  <c r="I389" i="7" s="1"/>
  <c r="G390" i="7"/>
  <c r="I390" i="7" s="1"/>
  <c r="G391" i="7"/>
  <c r="I391" i="7" s="1"/>
  <c r="G392" i="7"/>
  <c r="I392" i="7" s="1"/>
  <c r="G393" i="7"/>
  <c r="I393" i="7" s="1"/>
  <c r="G394" i="7"/>
  <c r="I394" i="7" s="1"/>
  <c r="G395" i="7"/>
  <c r="I395" i="7" s="1"/>
  <c r="G396" i="7"/>
  <c r="I396" i="7" s="1"/>
  <c r="G397" i="7"/>
  <c r="I397" i="7" s="1"/>
  <c r="G398" i="7"/>
  <c r="I398" i="7" s="1"/>
  <c r="G399" i="7"/>
  <c r="I399" i="7" s="1"/>
  <c r="G400" i="7"/>
  <c r="I400" i="7" s="1"/>
  <c r="G401" i="7"/>
  <c r="I401" i="7" s="1"/>
  <c r="G402" i="7"/>
  <c r="I402" i="7" s="1"/>
  <c r="G403" i="7"/>
  <c r="I403" i="7" s="1"/>
  <c r="G404" i="7"/>
  <c r="I404" i="7" s="1"/>
  <c r="G405" i="7"/>
  <c r="I405" i="7" s="1"/>
  <c r="G406" i="7"/>
  <c r="I406" i="7" s="1"/>
  <c r="G407" i="7"/>
  <c r="I407" i="7" s="1"/>
  <c r="G408" i="7"/>
  <c r="I408" i="7" s="1"/>
  <c r="G409" i="7"/>
  <c r="I409" i="7" s="1"/>
  <c r="G410" i="7"/>
  <c r="I410" i="7" s="1"/>
  <c r="G411" i="7"/>
  <c r="I411" i="7" s="1"/>
  <c r="G412" i="7"/>
  <c r="I412" i="7" s="1"/>
  <c r="G413" i="7"/>
  <c r="I413" i="7" s="1"/>
  <c r="G414" i="7"/>
  <c r="I414" i="7" s="1"/>
  <c r="G415" i="7"/>
  <c r="I415" i="7" s="1"/>
  <c r="G416" i="7"/>
  <c r="I416" i="7" s="1"/>
  <c r="G417" i="7"/>
  <c r="I417" i="7" s="1"/>
  <c r="G418" i="7"/>
  <c r="I418" i="7" s="1"/>
  <c r="G419" i="7"/>
  <c r="I419" i="7" s="1"/>
  <c r="G420" i="7"/>
  <c r="I420" i="7" s="1"/>
  <c r="G421" i="7"/>
  <c r="I421" i="7" s="1"/>
  <c r="G422" i="7"/>
  <c r="I422" i="7" s="1"/>
  <c r="G423" i="7"/>
  <c r="I423" i="7" s="1"/>
  <c r="G424" i="7"/>
  <c r="I424" i="7" s="1"/>
  <c r="G425" i="7"/>
  <c r="I425" i="7" s="1"/>
  <c r="G426" i="7"/>
  <c r="I426" i="7" s="1"/>
  <c r="G427" i="7"/>
  <c r="I427" i="7" s="1"/>
  <c r="G428" i="7"/>
  <c r="I428" i="7" s="1"/>
  <c r="G429" i="7"/>
  <c r="I429" i="7" s="1"/>
  <c r="G430" i="7"/>
  <c r="I430" i="7" s="1"/>
  <c r="G431" i="7"/>
  <c r="I431" i="7" s="1"/>
  <c r="G432" i="7"/>
  <c r="I432" i="7" s="1"/>
  <c r="G433" i="7"/>
  <c r="I433" i="7" s="1"/>
  <c r="G434" i="7"/>
  <c r="I434" i="7" s="1"/>
  <c r="G435" i="7"/>
  <c r="I435" i="7" s="1"/>
  <c r="G436" i="7"/>
  <c r="I436" i="7" s="1"/>
  <c r="G437" i="7"/>
  <c r="I437" i="7" s="1"/>
  <c r="G438" i="7"/>
  <c r="I438" i="7" s="1"/>
  <c r="G439" i="7"/>
  <c r="I439" i="7" s="1"/>
  <c r="G440" i="7"/>
  <c r="I440" i="7" s="1"/>
  <c r="G441" i="7"/>
  <c r="I441" i="7" s="1"/>
  <c r="G442" i="7"/>
  <c r="I442" i="7" s="1"/>
  <c r="G443" i="7"/>
  <c r="I443" i="7" s="1"/>
  <c r="G444" i="7"/>
  <c r="I444" i="7" s="1"/>
  <c r="G445" i="7"/>
  <c r="I445" i="7" s="1"/>
  <c r="G446" i="7"/>
  <c r="I446" i="7" s="1"/>
  <c r="G447" i="7"/>
  <c r="I447" i="7" s="1"/>
  <c r="G448" i="7"/>
  <c r="I448" i="7" s="1"/>
  <c r="G449" i="7"/>
  <c r="I449" i="7" s="1"/>
  <c r="G450" i="7"/>
  <c r="I450" i="7" s="1"/>
  <c r="G451" i="7"/>
  <c r="I451" i="7" s="1"/>
  <c r="G452" i="7"/>
  <c r="I452" i="7" s="1"/>
  <c r="G453" i="7"/>
  <c r="I453" i="7" s="1"/>
  <c r="G454" i="7"/>
  <c r="I454" i="7" s="1"/>
  <c r="G455" i="7"/>
  <c r="I455" i="7" s="1"/>
  <c r="G456" i="7"/>
  <c r="I456" i="7" s="1"/>
  <c r="G457" i="7"/>
  <c r="I457" i="7" s="1"/>
  <c r="G458" i="7"/>
  <c r="I458" i="7" s="1"/>
  <c r="G459" i="7"/>
  <c r="I459" i="7" s="1"/>
  <c r="G460" i="7"/>
  <c r="I460" i="7" s="1"/>
  <c r="G461" i="7"/>
  <c r="I461" i="7" s="1"/>
  <c r="G462" i="7"/>
  <c r="I462" i="7" s="1"/>
  <c r="G463" i="7"/>
  <c r="I463" i="7" s="1"/>
  <c r="G464" i="7"/>
  <c r="I464" i="7" s="1"/>
  <c r="G465" i="7"/>
  <c r="I465" i="7" s="1"/>
  <c r="G466" i="7"/>
  <c r="I466" i="7" s="1"/>
  <c r="G467" i="7"/>
  <c r="I467" i="7" s="1"/>
  <c r="G468" i="7"/>
  <c r="I468" i="7" s="1"/>
  <c r="G469" i="7"/>
  <c r="I469" i="7" s="1"/>
  <c r="G470" i="7"/>
  <c r="I470" i="7" s="1"/>
  <c r="G471" i="7"/>
  <c r="I471" i="7" s="1"/>
  <c r="G472" i="7"/>
  <c r="I472" i="7" s="1"/>
  <c r="G473" i="7"/>
  <c r="I473" i="7" s="1"/>
  <c r="G474" i="7"/>
  <c r="I474" i="7" s="1"/>
  <c r="G475" i="7"/>
  <c r="I475" i="7" s="1"/>
  <c r="G476" i="7"/>
  <c r="I476" i="7" s="1"/>
  <c r="G477" i="7"/>
  <c r="I477" i="7" s="1"/>
  <c r="G478" i="7"/>
  <c r="I478" i="7" s="1"/>
  <c r="G479" i="7"/>
  <c r="I479" i="7" s="1"/>
  <c r="G480" i="7"/>
  <c r="I480" i="7" s="1"/>
  <c r="G481" i="7"/>
  <c r="I481" i="7" s="1"/>
  <c r="G482" i="7"/>
  <c r="I482" i="7" s="1"/>
  <c r="G483" i="7"/>
  <c r="I483" i="7" s="1"/>
  <c r="G484" i="7"/>
  <c r="I484" i="7" s="1"/>
  <c r="G485" i="7"/>
  <c r="I485" i="7" s="1"/>
  <c r="G486" i="7"/>
  <c r="I486" i="7" s="1"/>
  <c r="G487" i="7"/>
  <c r="I487" i="7" s="1"/>
  <c r="G488" i="7"/>
  <c r="I488" i="7" s="1"/>
  <c r="G489" i="7"/>
  <c r="I489" i="7" s="1"/>
  <c r="G490" i="7"/>
  <c r="I490" i="7" s="1"/>
  <c r="G491" i="7"/>
  <c r="I491" i="7" s="1"/>
  <c r="G492" i="7"/>
  <c r="I492" i="7" s="1"/>
  <c r="G493" i="7"/>
  <c r="I493" i="7" s="1"/>
  <c r="G494" i="7"/>
  <c r="I494" i="7" s="1"/>
  <c r="G495" i="7"/>
  <c r="I495" i="7" s="1"/>
  <c r="G496" i="7"/>
  <c r="I496" i="7" s="1"/>
  <c r="G497" i="7"/>
  <c r="I497" i="7" s="1"/>
  <c r="G498" i="7"/>
  <c r="I498" i="7" s="1"/>
  <c r="G499" i="7"/>
  <c r="I499" i="7" s="1"/>
  <c r="G500" i="7"/>
  <c r="I500" i="7" s="1"/>
  <c r="E204" i="3" l="1"/>
  <c r="M202" i="6"/>
  <c r="E838" i="1"/>
  <c r="E839" i="1" s="1"/>
  <c r="E840" i="1" s="1"/>
  <c r="A633" i="8"/>
  <c r="A634" i="8"/>
  <c r="A635" i="8"/>
  <c r="A636" i="8"/>
  <c r="A637" i="8"/>
  <c r="A638" i="8"/>
  <c r="A639" i="8"/>
  <c r="A640" i="8"/>
  <c r="A641" i="8"/>
  <c r="A642" i="8"/>
  <c r="A643" i="8"/>
  <c r="A644" i="8"/>
  <c r="A645" i="8"/>
  <c r="A646" i="8"/>
  <c r="A647" i="8"/>
  <c r="A648" i="8"/>
  <c r="A649" i="8"/>
  <c r="A650" i="8"/>
  <c r="A651" i="8"/>
  <c r="A652" i="8"/>
  <c r="A653" i="8"/>
  <c r="A654" i="8"/>
  <c r="C633" i="8"/>
  <c r="C634" i="8"/>
  <c r="C635" i="8"/>
  <c r="C636" i="8"/>
  <c r="C637" i="8"/>
  <c r="C638" i="8"/>
  <c r="C639" i="8"/>
  <c r="C640" i="8"/>
  <c r="C641" i="8"/>
  <c r="C642" i="8"/>
  <c r="C643" i="8"/>
  <c r="E634" i="8"/>
  <c r="E635" i="8"/>
  <c r="E636" i="8"/>
  <c r="E637" i="8"/>
  <c r="E638" i="8"/>
  <c r="E639" i="8"/>
  <c r="E640" i="8"/>
  <c r="E641" i="8"/>
  <c r="E642" i="8"/>
  <c r="E643" i="8"/>
  <c r="E644" i="8"/>
  <c r="E205" i="3" l="1"/>
  <c r="M203" i="6"/>
  <c r="E841" i="1"/>
  <c r="E842" i="1" s="1"/>
  <c r="E843" i="1" s="1"/>
  <c r="E844" i="1" s="1"/>
  <c r="E845" i="1" s="1"/>
  <c r="E846" i="1" s="1"/>
  <c r="E847" i="1" s="1"/>
  <c r="E615" i="8"/>
  <c r="E616" i="8"/>
  <c r="E617" i="8"/>
  <c r="E618" i="8"/>
  <c r="E619" i="8"/>
  <c r="E620" i="8"/>
  <c r="E621" i="8"/>
  <c r="E622" i="8"/>
  <c r="E623" i="8"/>
  <c r="E624" i="8"/>
  <c r="E625" i="8"/>
  <c r="E626" i="8"/>
  <c r="E627" i="8"/>
  <c r="E628" i="8"/>
  <c r="E629" i="8"/>
  <c r="E630" i="8"/>
  <c r="E631" i="8"/>
  <c r="E632" i="8"/>
  <c r="E633" i="8"/>
  <c r="C615" i="8"/>
  <c r="C616" i="8"/>
  <c r="C617" i="8"/>
  <c r="C618" i="8"/>
  <c r="C619" i="8"/>
  <c r="C620" i="8"/>
  <c r="C621" i="8"/>
  <c r="C622" i="8"/>
  <c r="C623" i="8"/>
  <c r="C624" i="8"/>
  <c r="C625" i="8"/>
  <c r="C626" i="8"/>
  <c r="C627" i="8"/>
  <c r="C628" i="8"/>
  <c r="C629" i="8"/>
  <c r="C630" i="8"/>
  <c r="C631" i="8"/>
  <c r="C632" i="8"/>
  <c r="A615" i="8"/>
  <c r="A616" i="8"/>
  <c r="A617" i="8"/>
  <c r="A618" i="8"/>
  <c r="A619" i="8"/>
  <c r="A620" i="8"/>
  <c r="A621" i="8"/>
  <c r="A622" i="8"/>
  <c r="A623" i="8"/>
  <c r="A624" i="8"/>
  <c r="A625" i="8"/>
  <c r="A626" i="8"/>
  <c r="A627" i="8"/>
  <c r="A628" i="8"/>
  <c r="A629" i="8"/>
  <c r="A630" i="8"/>
  <c r="A631" i="8"/>
  <c r="A632" i="8"/>
  <c r="E206" i="3" l="1"/>
  <c r="M204" i="6"/>
  <c r="E848" i="1"/>
  <c r="E849" i="1" s="1"/>
  <c r="E850" i="1" s="1"/>
  <c r="E851" i="1" s="1"/>
  <c r="E852" i="1" s="1"/>
  <c r="E853" i="1" s="1"/>
  <c r="E854" i="1" s="1"/>
  <c r="E855" i="1" s="1"/>
  <c r="E856" i="1" s="1"/>
  <c r="E857" i="1" s="1"/>
  <c r="E858" i="1" s="1"/>
  <c r="E859" i="1" s="1"/>
  <c r="E860" i="1" s="1"/>
  <c r="E861" i="1" s="1"/>
  <c r="E862" i="1" s="1"/>
  <c r="E863" i="1" s="1"/>
  <c r="E864" i="1" s="1"/>
  <c r="E865" i="1" s="1"/>
  <c r="E866" i="1" s="1"/>
  <c r="E867" i="1" s="1"/>
  <c r="E868" i="1" s="1"/>
  <c r="E869" i="1" s="1"/>
  <c r="E870" i="1" s="1"/>
  <c r="E871" i="1" s="1"/>
  <c r="E872" i="1" s="1"/>
  <c r="E873" i="1" s="1"/>
  <c r="E874" i="1" s="1"/>
  <c r="E875" i="1" s="1"/>
  <c r="E876" i="1" s="1"/>
  <c r="E877" i="1" s="1"/>
  <c r="E878" i="1" s="1"/>
  <c r="E879" i="1" s="1"/>
  <c r="E880" i="1" s="1"/>
  <c r="E881" i="1" s="1"/>
  <c r="E882" i="1" s="1"/>
  <c r="E883" i="1" s="1"/>
  <c r="E884" i="1" s="1"/>
  <c r="E885" i="1" s="1"/>
  <c r="E886" i="1" s="1"/>
  <c r="E887" i="1" s="1"/>
  <c r="E888" i="1" s="1"/>
  <c r="E889" i="1" s="1"/>
  <c r="E890" i="1" s="1"/>
  <c r="E891" i="1" s="1"/>
  <c r="E892" i="1" s="1"/>
  <c r="E893" i="1" s="1"/>
  <c r="E894" i="1" s="1"/>
  <c r="E895" i="1" s="1"/>
  <c r="E896" i="1" s="1"/>
  <c r="E897" i="1" s="1"/>
  <c r="E898" i="1" s="1"/>
  <c r="E899" i="1" s="1"/>
  <c r="E900" i="1" s="1"/>
  <c r="E901" i="1" s="1"/>
  <c r="E902" i="1" s="1"/>
  <c r="E903" i="1" s="1"/>
  <c r="E904" i="1" s="1"/>
  <c r="E905" i="1" s="1"/>
  <c r="E906" i="1" s="1"/>
  <c r="E907" i="1" s="1"/>
  <c r="E908" i="1" s="1"/>
  <c r="E909" i="1" s="1"/>
  <c r="E910" i="1" s="1"/>
  <c r="E911" i="1" s="1"/>
  <c r="E912" i="1" s="1"/>
  <c r="E913" i="1" s="1"/>
  <c r="E914" i="1" s="1"/>
  <c r="E915" i="1" s="1"/>
  <c r="E916" i="1" s="1"/>
  <c r="E917" i="1" s="1"/>
  <c r="E918" i="1" s="1"/>
  <c r="E919" i="1" s="1"/>
  <c r="E920" i="1" s="1"/>
  <c r="E921" i="1" s="1"/>
  <c r="E922" i="1" s="1"/>
  <c r="E923" i="1" s="1"/>
  <c r="E924" i="1" s="1"/>
  <c r="E925" i="1" s="1"/>
  <c r="E926" i="1" s="1"/>
  <c r="E927" i="1" s="1"/>
  <c r="E928" i="1" s="1"/>
  <c r="E929" i="1" s="1"/>
  <c r="E930" i="1" s="1"/>
  <c r="E931" i="1" s="1"/>
  <c r="E932" i="1" s="1"/>
  <c r="E933" i="1" s="1"/>
  <c r="E934" i="1" s="1"/>
  <c r="E935" i="1" s="1"/>
  <c r="E936" i="1" s="1"/>
  <c r="E937" i="1" s="1"/>
  <c r="E938" i="1" s="1"/>
  <c r="E939" i="1" s="1"/>
  <c r="E940" i="1" s="1"/>
  <c r="E941" i="1" s="1"/>
  <c r="E942" i="1" s="1"/>
  <c r="E943" i="1" s="1"/>
  <c r="E944" i="1" s="1"/>
  <c r="E945" i="1" s="1"/>
  <c r="E946" i="1" s="1"/>
  <c r="E947" i="1" s="1"/>
  <c r="E948" i="1" s="1"/>
  <c r="E949" i="1" s="1"/>
  <c r="E950" i="1" s="1"/>
  <c r="E951" i="1" s="1"/>
  <c r="E952" i="1" s="1"/>
  <c r="E953" i="1" s="1"/>
  <c r="E954" i="1" s="1"/>
  <c r="E955" i="1" s="1"/>
  <c r="E956" i="1" s="1"/>
  <c r="E957" i="1" s="1"/>
  <c r="E958" i="1" s="1"/>
  <c r="E959" i="1" s="1"/>
  <c r="E960" i="1" s="1"/>
  <c r="E961" i="1" s="1"/>
  <c r="E962" i="1" s="1"/>
  <c r="E963" i="1" s="1"/>
  <c r="E964" i="1" s="1"/>
  <c r="E965" i="1" s="1"/>
  <c r="E966" i="1" s="1"/>
  <c r="E967" i="1" s="1"/>
  <c r="E968" i="1" s="1"/>
  <c r="E969" i="1" s="1"/>
  <c r="E970" i="1" s="1"/>
  <c r="E971" i="1" s="1"/>
  <c r="E972" i="1" s="1"/>
  <c r="E973" i="1" s="1"/>
  <c r="E974" i="1" s="1"/>
  <c r="E975" i="1" s="1"/>
  <c r="E976" i="1" s="1"/>
  <c r="E977" i="1" s="1"/>
  <c r="E978" i="1" s="1"/>
  <c r="E979" i="1" s="1"/>
  <c r="E980" i="1" s="1"/>
  <c r="E981" i="1" s="1"/>
  <c r="E982" i="1" s="1"/>
  <c r="E983" i="1" s="1"/>
  <c r="E984" i="1" s="1"/>
  <c r="E985" i="1" s="1"/>
  <c r="E986" i="1" s="1"/>
  <c r="E987" i="1" s="1"/>
  <c r="E988" i="1" s="1"/>
  <c r="E989" i="1" s="1"/>
  <c r="E990" i="1" s="1"/>
  <c r="K164" i="7"/>
  <c r="K165" i="7"/>
  <c r="K166" i="7"/>
  <c r="K167" i="7"/>
  <c r="K168" i="7"/>
  <c r="K169" i="7"/>
  <c r="K170" i="7"/>
  <c r="K171" i="7"/>
  <c r="K172" i="7"/>
  <c r="K173" i="7"/>
  <c r="K174" i="7"/>
  <c r="K175" i="7"/>
  <c r="K176" i="7"/>
  <c r="K177" i="7"/>
  <c r="K178" i="7"/>
  <c r="K179" i="7"/>
  <c r="K180" i="7"/>
  <c r="K181" i="7"/>
  <c r="K182" i="7"/>
  <c r="K183" i="7"/>
  <c r="K184" i="7"/>
  <c r="K185" i="7"/>
  <c r="K186" i="7"/>
  <c r="M155" i="6"/>
  <c r="M156" i="6"/>
  <c r="M157" i="6"/>
  <c r="M158" i="6"/>
  <c r="M159" i="6"/>
  <c r="M160" i="6"/>
  <c r="M161" i="6"/>
  <c r="M162" i="6"/>
  <c r="M163" i="6"/>
  <c r="M164" i="6"/>
  <c r="M165" i="6"/>
  <c r="M166" i="6"/>
  <c r="M316" i="6"/>
  <c r="M317" i="6"/>
  <c r="M318" i="6"/>
  <c r="M319" i="6"/>
  <c r="M320" i="6"/>
  <c r="M321" i="6"/>
  <c r="M322" i="6"/>
  <c r="M323" i="6"/>
  <c r="M324" i="6"/>
  <c r="M325" i="6"/>
  <c r="M326" i="6"/>
  <c r="M327" i="6"/>
  <c r="M328" i="6"/>
  <c r="M329" i="6"/>
  <c r="M330" i="6"/>
  <c r="M331" i="6"/>
  <c r="M332" i="6"/>
  <c r="M333" i="6"/>
  <c r="M334" i="6"/>
  <c r="M335" i="6"/>
  <c r="M336" i="6"/>
  <c r="M337" i="6"/>
  <c r="M338" i="6"/>
  <c r="M339" i="6"/>
  <c r="M340" i="6"/>
  <c r="M341" i="6"/>
  <c r="M342" i="6"/>
  <c r="M343" i="6"/>
  <c r="M344" i="6"/>
  <c r="M345" i="6"/>
  <c r="M346" i="6"/>
  <c r="M347" i="6"/>
  <c r="M348" i="6"/>
  <c r="M349" i="6"/>
  <c r="M350" i="6"/>
  <c r="M351" i="6"/>
  <c r="M352" i="6"/>
  <c r="M353" i="6"/>
  <c r="M354" i="6"/>
  <c r="M355" i="6"/>
  <c r="M356" i="6"/>
  <c r="M357" i="6"/>
  <c r="M358" i="6"/>
  <c r="M359" i="6"/>
  <c r="M360" i="6"/>
  <c r="M361" i="6"/>
  <c r="M362" i="6"/>
  <c r="M363" i="6"/>
  <c r="M364" i="6"/>
  <c r="M365" i="6"/>
  <c r="M366" i="6"/>
  <c r="M367" i="6"/>
  <c r="M368" i="6"/>
  <c r="M369" i="6"/>
  <c r="M370" i="6"/>
  <c r="M371" i="6"/>
  <c r="M372" i="6"/>
  <c r="M373" i="6"/>
  <c r="M374" i="6"/>
  <c r="M375" i="6"/>
  <c r="M376" i="6"/>
  <c r="M377" i="6"/>
  <c r="M378" i="6"/>
  <c r="M379" i="6"/>
  <c r="M380" i="6"/>
  <c r="M381" i="6"/>
  <c r="M382" i="6"/>
  <c r="M383" i="6"/>
  <c r="M384" i="6"/>
  <c r="M385" i="6"/>
  <c r="M386" i="6"/>
  <c r="M387" i="6"/>
  <c r="M388" i="6"/>
  <c r="M389" i="6"/>
  <c r="M390" i="6"/>
  <c r="M391" i="6"/>
  <c r="M392" i="6"/>
  <c r="M393" i="6"/>
  <c r="M394" i="6"/>
  <c r="M395" i="6"/>
  <c r="M396" i="6"/>
  <c r="M397" i="6"/>
  <c r="M398" i="6"/>
  <c r="M399" i="6"/>
  <c r="M400" i="6"/>
  <c r="M401" i="6"/>
  <c r="M402" i="6"/>
  <c r="I155" i="6"/>
  <c r="I156" i="6"/>
  <c r="I157" i="6"/>
  <c r="I158" i="6"/>
  <c r="I159" i="6"/>
  <c r="I160" i="6"/>
  <c r="I161" i="6"/>
  <c r="I162" i="6"/>
  <c r="L155" i="6"/>
  <c r="L156" i="6"/>
  <c r="L157" i="6"/>
  <c r="L158" i="6"/>
  <c r="L159" i="6"/>
  <c r="L160" i="6"/>
  <c r="E207" i="3" l="1"/>
  <c r="M205" i="6"/>
  <c r="M141" i="6"/>
  <c r="M142" i="6"/>
  <c r="M143" i="6"/>
  <c r="M144" i="6"/>
  <c r="M145" i="6"/>
  <c r="M146" i="6"/>
  <c r="M147" i="6"/>
  <c r="M148" i="6"/>
  <c r="M149" i="6"/>
  <c r="M150" i="6"/>
  <c r="M151" i="6"/>
  <c r="M152" i="6"/>
  <c r="M153" i="6"/>
  <c r="M154" i="6"/>
  <c r="L142" i="6"/>
  <c r="L143" i="6"/>
  <c r="L144" i="6"/>
  <c r="L145" i="6"/>
  <c r="L146" i="6"/>
  <c r="L147" i="6"/>
  <c r="L148" i="6"/>
  <c r="L149" i="6"/>
  <c r="L150" i="6"/>
  <c r="L151" i="6"/>
  <c r="L152" i="6"/>
  <c r="L153" i="6"/>
  <c r="L154" i="6"/>
  <c r="I142" i="6"/>
  <c r="G142" i="6" s="1"/>
  <c r="I143" i="6"/>
  <c r="G143" i="6" s="1"/>
  <c r="I144" i="6"/>
  <c r="G144" i="6" s="1"/>
  <c r="I145" i="6"/>
  <c r="G145" i="6" s="1"/>
  <c r="I146" i="6"/>
  <c r="G146" i="6" s="1"/>
  <c r="I147" i="6"/>
  <c r="G147" i="6" s="1"/>
  <c r="I148" i="6"/>
  <c r="G148" i="6" s="1"/>
  <c r="I149" i="6"/>
  <c r="G149" i="6" s="1"/>
  <c r="I150" i="6"/>
  <c r="G150" i="6" s="1"/>
  <c r="I151" i="6"/>
  <c r="G151" i="6" s="1"/>
  <c r="I152" i="6"/>
  <c r="G152" i="6" s="1"/>
  <c r="I153" i="6"/>
  <c r="G153" i="6" s="1"/>
  <c r="I154" i="6"/>
  <c r="G154" i="6" s="1"/>
  <c r="G155" i="6"/>
  <c r="G156" i="6"/>
  <c r="G157" i="6"/>
  <c r="G158" i="6"/>
  <c r="G159" i="6"/>
  <c r="G160" i="6"/>
  <c r="G161" i="6"/>
  <c r="G162" i="6"/>
  <c r="G163" i="6"/>
  <c r="G164" i="6"/>
  <c r="G165" i="6"/>
  <c r="G166" i="6"/>
  <c r="G316" i="6"/>
  <c r="G317" i="6"/>
  <c r="G318" i="6"/>
  <c r="G319" i="6"/>
  <c r="G320" i="6"/>
  <c r="G321" i="6"/>
  <c r="G322" i="6"/>
  <c r="G323" i="6"/>
  <c r="G324" i="6"/>
  <c r="G325" i="6"/>
  <c r="G326" i="6"/>
  <c r="G327" i="6"/>
  <c r="G328" i="6"/>
  <c r="G329" i="6"/>
  <c r="G330" i="6"/>
  <c r="G331" i="6"/>
  <c r="G332" i="6"/>
  <c r="G333" i="6"/>
  <c r="G334" i="6"/>
  <c r="G335" i="6"/>
  <c r="G336" i="6"/>
  <c r="G337" i="6"/>
  <c r="G338" i="6"/>
  <c r="G339" i="6"/>
  <c r="G340" i="6"/>
  <c r="G341" i="6"/>
  <c r="G342" i="6"/>
  <c r="G343" i="6"/>
  <c r="G344" i="6"/>
  <c r="G345" i="6"/>
  <c r="G346" i="6"/>
  <c r="G347" i="6"/>
  <c r="G348" i="6"/>
  <c r="G349" i="6"/>
  <c r="G350" i="6"/>
  <c r="G351" i="6"/>
  <c r="G352" i="6"/>
  <c r="G353" i="6"/>
  <c r="G354" i="6"/>
  <c r="G355" i="6"/>
  <c r="G356" i="6"/>
  <c r="G357" i="6"/>
  <c r="G358" i="6"/>
  <c r="G359" i="6"/>
  <c r="G360" i="6"/>
  <c r="G361" i="6"/>
  <c r="G362" i="6"/>
  <c r="G363" i="6"/>
  <c r="G364" i="6"/>
  <c r="G365" i="6"/>
  <c r="G366" i="6"/>
  <c r="G367" i="6"/>
  <c r="G368" i="6"/>
  <c r="G369" i="6"/>
  <c r="G370" i="6"/>
  <c r="G371" i="6"/>
  <c r="G372" i="6"/>
  <c r="G373" i="6"/>
  <c r="G374" i="6"/>
  <c r="G375" i="6"/>
  <c r="G376" i="6"/>
  <c r="G377" i="6"/>
  <c r="G378" i="6"/>
  <c r="G379" i="6"/>
  <c r="G380" i="6"/>
  <c r="G381" i="6"/>
  <c r="G382" i="6"/>
  <c r="G383" i="6"/>
  <c r="G384" i="6"/>
  <c r="G385" i="6"/>
  <c r="G386" i="6"/>
  <c r="G387" i="6"/>
  <c r="G388" i="6"/>
  <c r="G389" i="6"/>
  <c r="G390" i="6"/>
  <c r="G391" i="6"/>
  <c r="G392" i="6"/>
  <c r="G393" i="6"/>
  <c r="G394" i="6"/>
  <c r="G395" i="6"/>
  <c r="G396" i="6"/>
  <c r="G397" i="6"/>
  <c r="G398" i="6"/>
  <c r="G399" i="6"/>
  <c r="G400" i="6"/>
  <c r="G401" i="6"/>
  <c r="G402" i="6"/>
  <c r="E208" i="3" l="1"/>
  <c r="M207" i="6" s="1"/>
  <c r="M206" i="6"/>
  <c r="L141" i="6"/>
  <c r="F142" i="6"/>
  <c r="F143" i="6"/>
  <c r="F144" i="6"/>
  <c r="F145" i="6"/>
  <c r="F146" i="6"/>
  <c r="F147" i="6"/>
  <c r="F148" i="6"/>
  <c r="F149" i="6"/>
  <c r="F150" i="6"/>
  <c r="F151" i="6"/>
  <c r="F152" i="6"/>
  <c r="F153" i="6"/>
  <c r="F154" i="6"/>
  <c r="F155" i="6"/>
  <c r="F156" i="6"/>
  <c r="F157" i="6"/>
  <c r="F158" i="6"/>
  <c r="F159" i="6"/>
  <c r="F160" i="6"/>
  <c r="F161" i="6"/>
  <c r="F162" i="6"/>
  <c r="F163" i="6"/>
  <c r="F164" i="6"/>
  <c r="F165" i="6"/>
  <c r="F166" i="6"/>
  <c r="F316" i="6"/>
  <c r="F317" i="6"/>
  <c r="F318" i="6"/>
  <c r="F319" i="6"/>
  <c r="F320" i="6"/>
  <c r="F321" i="6"/>
  <c r="F322" i="6"/>
  <c r="F323" i="6"/>
  <c r="F324" i="6"/>
  <c r="F325" i="6"/>
  <c r="F326" i="6"/>
  <c r="F327" i="6"/>
  <c r="F328" i="6"/>
  <c r="F329" i="6"/>
  <c r="F330" i="6"/>
  <c r="F331" i="6"/>
  <c r="F332" i="6"/>
  <c r="F333" i="6"/>
  <c r="F334" i="6"/>
  <c r="F335" i="6"/>
  <c r="F336" i="6"/>
  <c r="F337" i="6"/>
  <c r="F338" i="6"/>
  <c r="F339" i="6"/>
  <c r="F340" i="6"/>
  <c r="F341" i="6"/>
  <c r="F342" i="6"/>
  <c r="F343" i="6"/>
  <c r="F344" i="6"/>
  <c r="F345" i="6"/>
  <c r="F346" i="6"/>
  <c r="F347" i="6"/>
  <c r="F348" i="6"/>
  <c r="F349" i="6"/>
  <c r="F350" i="6"/>
  <c r="F351" i="6"/>
  <c r="F352" i="6"/>
  <c r="F353" i="6"/>
  <c r="F354" i="6"/>
  <c r="F355" i="6"/>
  <c r="F356" i="6"/>
  <c r="F357" i="6"/>
  <c r="F358" i="6"/>
  <c r="F359" i="6"/>
  <c r="F360" i="6"/>
  <c r="F361" i="6"/>
  <c r="F362" i="6"/>
  <c r="F363" i="6"/>
  <c r="F364" i="6"/>
  <c r="F365" i="6"/>
  <c r="F366" i="6"/>
  <c r="F367" i="6"/>
  <c r="F368" i="6"/>
  <c r="F369" i="6"/>
  <c r="F370" i="6"/>
  <c r="F371" i="6"/>
  <c r="F372" i="6"/>
  <c r="F373" i="6"/>
  <c r="F374" i="6"/>
  <c r="F375" i="6"/>
  <c r="F376" i="6"/>
  <c r="F377" i="6"/>
  <c r="F378" i="6"/>
  <c r="F379" i="6"/>
  <c r="F380" i="6"/>
  <c r="F381" i="6"/>
  <c r="F382" i="6"/>
  <c r="F383" i="6"/>
  <c r="F384" i="6"/>
  <c r="F385" i="6"/>
  <c r="F386" i="6"/>
  <c r="F387" i="6"/>
  <c r="F388" i="6"/>
  <c r="F389" i="6"/>
  <c r="F390" i="6"/>
  <c r="F391" i="6"/>
  <c r="F392" i="6"/>
  <c r="F393" i="6"/>
  <c r="F394" i="6"/>
  <c r="F395" i="6"/>
  <c r="F396" i="6"/>
  <c r="F397" i="6"/>
  <c r="F398" i="6"/>
  <c r="F399" i="6"/>
  <c r="F400" i="6"/>
  <c r="F401" i="6"/>
  <c r="F402" i="6"/>
  <c r="E142" i="6"/>
  <c r="E143" i="6"/>
  <c r="E144" i="6"/>
  <c r="E145" i="6"/>
  <c r="E146" i="6"/>
  <c r="E147" i="6"/>
  <c r="E148" i="6"/>
  <c r="E149" i="6"/>
  <c r="E150" i="6"/>
  <c r="E151" i="6"/>
  <c r="E152" i="6"/>
  <c r="E153" i="6"/>
  <c r="E154" i="6"/>
  <c r="E155" i="6"/>
  <c r="E156" i="6"/>
  <c r="E157" i="6"/>
  <c r="E158" i="6"/>
  <c r="E159" i="6"/>
  <c r="E160" i="6"/>
  <c r="E161" i="6"/>
  <c r="E162" i="6"/>
  <c r="E163" i="6"/>
  <c r="E164" i="6"/>
  <c r="E165" i="6"/>
  <c r="E166" i="6"/>
  <c r="E316" i="6"/>
  <c r="E317" i="6"/>
  <c r="E318" i="6"/>
  <c r="E319" i="6"/>
  <c r="E320" i="6"/>
  <c r="E321" i="6"/>
  <c r="E322" i="6"/>
  <c r="E323" i="6"/>
  <c r="E324" i="6"/>
  <c r="E325" i="6"/>
  <c r="E326" i="6"/>
  <c r="E327" i="6"/>
  <c r="E328" i="6"/>
  <c r="E329" i="6"/>
  <c r="E330" i="6"/>
  <c r="E331" i="6"/>
  <c r="E332" i="6"/>
  <c r="E333" i="6"/>
  <c r="E334" i="6"/>
  <c r="E335" i="6"/>
  <c r="E336" i="6"/>
  <c r="E337" i="6"/>
  <c r="E338" i="6"/>
  <c r="E339" i="6"/>
  <c r="E340" i="6"/>
  <c r="E341" i="6"/>
  <c r="E342" i="6"/>
  <c r="E343" i="6"/>
  <c r="E344" i="6"/>
  <c r="E345" i="6"/>
  <c r="E346" i="6"/>
  <c r="E347" i="6"/>
  <c r="E348" i="6"/>
  <c r="E349" i="6"/>
  <c r="E350" i="6"/>
  <c r="E351" i="6"/>
  <c r="E352" i="6"/>
  <c r="E353" i="6"/>
  <c r="E354" i="6"/>
  <c r="E355" i="6"/>
  <c r="E356" i="6"/>
  <c r="E357" i="6"/>
  <c r="E358" i="6"/>
  <c r="E359" i="6"/>
  <c r="E360" i="6"/>
  <c r="E361" i="6"/>
  <c r="E362" i="6"/>
  <c r="E363" i="6"/>
  <c r="E364" i="6"/>
  <c r="E365" i="6"/>
  <c r="E366" i="6"/>
  <c r="E367" i="6"/>
  <c r="E368" i="6"/>
  <c r="E369" i="6"/>
  <c r="E370" i="6"/>
  <c r="E371" i="6"/>
  <c r="E372" i="6"/>
  <c r="E373" i="6"/>
  <c r="E374" i="6"/>
  <c r="E375" i="6"/>
  <c r="E376" i="6"/>
  <c r="E377" i="6"/>
  <c r="E378" i="6"/>
  <c r="E379" i="6"/>
  <c r="E380" i="6"/>
  <c r="E381" i="6"/>
  <c r="E382" i="6"/>
  <c r="E383" i="6"/>
  <c r="E384" i="6"/>
  <c r="E385" i="6"/>
  <c r="E386" i="6"/>
  <c r="E387" i="6"/>
  <c r="E388" i="6"/>
  <c r="E389" i="6"/>
  <c r="E390" i="6"/>
  <c r="E391" i="6"/>
  <c r="E392" i="6"/>
  <c r="E393" i="6"/>
  <c r="E394" i="6"/>
  <c r="E395" i="6"/>
  <c r="E396" i="6"/>
  <c r="E397" i="6"/>
  <c r="E398" i="6"/>
  <c r="E399" i="6"/>
  <c r="E400" i="6"/>
  <c r="E401" i="6"/>
  <c r="E402" i="6"/>
  <c r="C142" i="6"/>
  <c r="C143" i="6"/>
  <c r="C144" i="6"/>
  <c r="C145" i="6"/>
  <c r="C146" i="6"/>
  <c r="C147" i="6"/>
  <c r="C148" i="6"/>
  <c r="C149" i="6"/>
  <c r="C150" i="6"/>
  <c r="C151" i="6"/>
  <c r="C152" i="6"/>
  <c r="C153" i="6"/>
  <c r="C154" i="6"/>
  <c r="C155" i="6"/>
  <c r="C156" i="6"/>
  <c r="C157" i="6"/>
  <c r="C158" i="6"/>
  <c r="C159" i="6"/>
  <c r="C160" i="6"/>
  <c r="C161" i="6"/>
  <c r="C162" i="6"/>
  <c r="C163" i="6"/>
  <c r="C164" i="6"/>
  <c r="C165" i="6"/>
  <c r="C166" i="6"/>
  <c r="C316" i="6"/>
  <c r="C317" i="6"/>
  <c r="C318" i="6"/>
  <c r="C319" i="6"/>
  <c r="C320" i="6"/>
  <c r="C321" i="6"/>
  <c r="C322" i="6"/>
  <c r="C323" i="6"/>
  <c r="C324" i="6"/>
  <c r="C325" i="6"/>
  <c r="C326" i="6"/>
  <c r="C327" i="6"/>
  <c r="C328" i="6"/>
  <c r="C329" i="6"/>
  <c r="C330" i="6"/>
  <c r="C331" i="6"/>
  <c r="C332" i="6"/>
  <c r="C333" i="6"/>
  <c r="C334" i="6"/>
  <c r="C335" i="6"/>
  <c r="C336" i="6"/>
  <c r="C337" i="6"/>
  <c r="C338" i="6"/>
  <c r="C339" i="6"/>
  <c r="C340" i="6"/>
  <c r="C341" i="6"/>
  <c r="C342" i="6"/>
  <c r="C343" i="6"/>
  <c r="C344" i="6"/>
  <c r="C345" i="6"/>
  <c r="C346" i="6"/>
  <c r="C347" i="6"/>
  <c r="C348" i="6"/>
  <c r="C349" i="6"/>
  <c r="C350" i="6"/>
  <c r="C351" i="6"/>
  <c r="C352" i="6"/>
  <c r="C353" i="6"/>
  <c r="C354" i="6"/>
  <c r="C355" i="6"/>
  <c r="C356" i="6"/>
  <c r="C357" i="6"/>
  <c r="C358" i="6"/>
  <c r="C359" i="6"/>
  <c r="C360" i="6"/>
  <c r="C361" i="6"/>
  <c r="C362" i="6"/>
  <c r="C363" i="6"/>
  <c r="C364" i="6"/>
  <c r="C365" i="6"/>
  <c r="C366" i="6"/>
  <c r="C367" i="6"/>
  <c r="C368" i="6"/>
  <c r="C369" i="6"/>
  <c r="C370" i="6"/>
  <c r="C371" i="6"/>
  <c r="C372" i="6"/>
  <c r="C373" i="6"/>
  <c r="C374" i="6"/>
  <c r="C375" i="6"/>
  <c r="C376" i="6"/>
  <c r="C377" i="6"/>
  <c r="C378" i="6"/>
  <c r="C379" i="6"/>
  <c r="C380" i="6"/>
  <c r="C381" i="6"/>
  <c r="C382" i="6"/>
  <c r="C383" i="6"/>
  <c r="C384" i="6"/>
  <c r="C385" i="6"/>
  <c r="C386" i="6"/>
  <c r="C387" i="6"/>
  <c r="C388" i="6"/>
  <c r="C389" i="6"/>
  <c r="C390" i="6"/>
  <c r="C391" i="6"/>
  <c r="C392" i="6"/>
  <c r="C393" i="6"/>
  <c r="C394" i="6"/>
  <c r="C395" i="6"/>
  <c r="C396" i="6"/>
  <c r="C397" i="6"/>
  <c r="C398" i="6"/>
  <c r="C399" i="6"/>
  <c r="C400" i="6"/>
  <c r="C401" i="6"/>
  <c r="C402" i="6"/>
  <c r="A142" i="6"/>
  <c r="A143" i="6"/>
  <c r="A144" i="6"/>
  <c r="A145" i="6"/>
  <c r="A146" i="6"/>
  <c r="A147" i="6"/>
  <c r="A148" i="6"/>
  <c r="A149" i="6"/>
  <c r="A150" i="6"/>
  <c r="A151" i="6"/>
  <c r="A152" i="6"/>
  <c r="A153" i="6"/>
  <c r="A154" i="6"/>
  <c r="A155" i="6"/>
  <c r="A156" i="6"/>
  <c r="A157" i="6"/>
  <c r="A158" i="6"/>
  <c r="A159" i="6"/>
  <c r="A160" i="6"/>
  <c r="A161" i="6"/>
  <c r="A162" i="6"/>
  <c r="A163" i="6"/>
  <c r="A164" i="6"/>
  <c r="A165" i="6"/>
  <c r="A166" i="6"/>
  <c r="A316" i="6"/>
  <c r="A317" i="6"/>
  <c r="A318" i="6"/>
  <c r="A319" i="6"/>
  <c r="A320" i="6"/>
  <c r="A321" i="6"/>
  <c r="A322" i="6"/>
  <c r="A323" i="6"/>
  <c r="A324" i="6"/>
  <c r="A325" i="6"/>
  <c r="A326" i="6"/>
  <c r="A327" i="6"/>
  <c r="A328" i="6"/>
  <c r="A329" i="6"/>
  <c r="A330" i="6"/>
  <c r="A331" i="6"/>
  <c r="A332" i="6"/>
  <c r="A333" i="6"/>
  <c r="A334" i="6"/>
  <c r="A335" i="6"/>
  <c r="A336" i="6"/>
  <c r="A337" i="6"/>
  <c r="A338" i="6"/>
  <c r="A339" i="6"/>
  <c r="A340" i="6"/>
  <c r="A341" i="6"/>
  <c r="A342" i="6"/>
  <c r="A343" i="6"/>
  <c r="A344" i="6"/>
  <c r="A345" i="6"/>
  <c r="A346" i="6"/>
  <c r="A347" i="6"/>
  <c r="A348" i="6"/>
  <c r="A349" i="6"/>
  <c r="A350" i="6"/>
  <c r="A351" i="6"/>
  <c r="A352" i="6"/>
  <c r="A353" i="6"/>
  <c r="A354" i="6"/>
  <c r="A355" i="6"/>
  <c r="A356" i="6"/>
  <c r="A357" i="6"/>
  <c r="A358" i="6"/>
  <c r="A359" i="6"/>
  <c r="A360" i="6"/>
  <c r="A361" i="6"/>
  <c r="A362" i="6"/>
  <c r="A363" i="6"/>
  <c r="A364" i="6"/>
  <c r="A365" i="6"/>
  <c r="A366" i="6"/>
  <c r="A367" i="6"/>
  <c r="A368" i="6"/>
  <c r="A369" i="6"/>
  <c r="A370" i="6"/>
  <c r="A371" i="6"/>
  <c r="A372" i="6"/>
  <c r="A373" i="6"/>
  <c r="A374" i="6"/>
  <c r="A375" i="6"/>
  <c r="A376" i="6"/>
  <c r="A377" i="6"/>
  <c r="A378" i="6"/>
  <c r="A379" i="6"/>
  <c r="A380" i="6"/>
  <c r="A381" i="6"/>
  <c r="A382" i="6"/>
  <c r="A383" i="6"/>
  <c r="A384" i="6"/>
  <c r="A385" i="6"/>
  <c r="A386" i="6"/>
  <c r="A387" i="6"/>
  <c r="A388" i="6"/>
  <c r="A389" i="6"/>
  <c r="A390" i="6"/>
  <c r="A391" i="6"/>
  <c r="A392" i="6"/>
  <c r="A393" i="6"/>
  <c r="A394" i="6"/>
  <c r="A395" i="6"/>
  <c r="A396" i="6"/>
  <c r="A397" i="6"/>
  <c r="A398" i="6"/>
  <c r="A399" i="6"/>
  <c r="A400" i="6"/>
  <c r="A401" i="6"/>
  <c r="A402" i="6"/>
  <c r="E530" i="8" l="1"/>
  <c r="E531" i="8"/>
  <c r="E532" i="8"/>
  <c r="E533" i="8"/>
  <c r="E534" i="8"/>
  <c r="E535" i="8"/>
  <c r="E536" i="8"/>
  <c r="E537" i="8"/>
  <c r="E538" i="8"/>
  <c r="E539" i="8"/>
  <c r="E540" i="8"/>
  <c r="E541" i="8"/>
  <c r="E542" i="8"/>
  <c r="E543" i="8"/>
  <c r="E544" i="8"/>
  <c r="E545" i="8"/>
  <c r="E546" i="8"/>
  <c r="E547" i="8"/>
  <c r="E548" i="8"/>
  <c r="E549" i="8"/>
  <c r="E550" i="8"/>
  <c r="E551" i="8"/>
  <c r="E552" i="8"/>
  <c r="E553" i="8"/>
  <c r="E554" i="8"/>
  <c r="E555" i="8"/>
  <c r="E556" i="8"/>
  <c r="E557" i="8"/>
  <c r="E558" i="8"/>
  <c r="E559" i="8"/>
  <c r="E560" i="8"/>
  <c r="E561" i="8"/>
  <c r="E562" i="8"/>
  <c r="E563" i="8"/>
  <c r="E564" i="8"/>
  <c r="E565" i="8"/>
  <c r="E566" i="8"/>
  <c r="E567" i="8"/>
  <c r="E568" i="8"/>
  <c r="E569" i="8"/>
  <c r="E570" i="8"/>
  <c r="E571" i="8"/>
  <c r="E572" i="8"/>
  <c r="E573" i="8"/>
  <c r="E574" i="8"/>
  <c r="E575" i="8"/>
  <c r="E576" i="8"/>
  <c r="E577" i="8"/>
  <c r="E578" i="8"/>
  <c r="E579" i="8"/>
  <c r="E580" i="8"/>
  <c r="E581" i="8"/>
  <c r="E582" i="8"/>
  <c r="E583" i="8"/>
  <c r="E584" i="8"/>
  <c r="E585" i="8"/>
  <c r="E586" i="8"/>
  <c r="E587" i="8"/>
  <c r="E588" i="8"/>
  <c r="E589" i="8"/>
  <c r="E590" i="8"/>
  <c r="E591" i="8"/>
  <c r="E592" i="8"/>
  <c r="E593" i="8"/>
  <c r="E594" i="8"/>
  <c r="E595" i="8"/>
  <c r="E596" i="8"/>
  <c r="E597" i="8"/>
  <c r="E598" i="8"/>
  <c r="E599" i="8"/>
  <c r="E600" i="8"/>
  <c r="E601" i="8"/>
  <c r="E602" i="8"/>
  <c r="E603" i="8"/>
  <c r="E604" i="8"/>
  <c r="E605" i="8"/>
  <c r="E606" i="8"/>
  <c r="E607" i="8"/>
  <c r="E608" i="8"/>
  <c r="E609" i="8"/>
  <c r="E610" i="8"/>
  <c r="E611" i="8"/>
  <c r="E612" i="8"/>
  <c r="E613" i="8"/>
  <c r="E614" i="8"/>
  <c r="M136" i="6" l="1"/>
  <c r="M137" i="6"/>
  <c r="M138" i="6"/>
  <c r="M139" i="6"/>
  <c r="M140" i="6"/>
  <c r="L136" i="6"/>
  <c r="L137" i="6"/>
  <c r="J137" i="6" s="1"/>
  <c r="K137" i="6" s="1"/>
  <c r="L138" i="6"/>
  <c r="J138" i="6" s="1"/>
  <c r="K138" i="6" s="1"/>
  <c r="L139" i="6"/>
  <c r="J139" i="6" s="1"/>
  <c r="K139" i="6" s="1"/>
  <c r="L140" i="6"/>
  <c r="J140" i="6" s="1"/>
  <c r="K140" i="6" s="1"/>
  <c r="J141" i="6"/>
  <c r="K141" i="6" s="1"/>
  <c r="J143" i="6"/>
  <c r="K143" i="6" s="1"/>
  <c r="J145" i="6"/>
  <c r="K145" i="6" s="1"/>
  <c r="J147" i="6"/>
  <c r="K147" i="6" s="1"/>
  <c r="J149" i="6"/>
  <c r="K149" i="6" s="1"/>
  <c r="J151" i="6"/>
  <c r="K151" i="6" s="1"/>
  <c r="J153" i="6"/>
  <c r="K153" i="6" s="1"/>
  <c r="J155" i="6"/>
  <c r="K155" i="6" s="1"/>
  <c r="J157" i="6"/>
  <c r="K157" i="6" s="1"/>
  <c r="J159" i="6"/>
  <c r="K159" i="6" s="1"/>
  <c r="J161" i="6"/>
  <c r="K161" i="6" s="1"/>
  <c r="J163" i="6"/>
  <c r="K163" i="6" s="1"/>
  <c r="J165" i="6"/>
  <c r="K165" i="6" s="1"/>
  <c r="J316" i="6"/>
  <c r="K316" i="6" s="1"/>
  <c r="J318" i="6"/>
  <c r="K318" i="6" s="1"/>
  <c r="J320" i="6"/>
  <c r="K320" i="6" s="1"/>
  <c r="J322" i="6"/>
  <c r="K322" i="6" s="1"/>
  <c r="J324" i="6"/>
  <c r="K324" i="6" s="1"/>
  <c r="J326" i="6"/>
  <c r="K326" i="6" s="1"/>
  <c r="J328" i="6"/>
  <c r="K328" i="6" s="1"/>
  <c r="J330" i="6"/>
  <c r="K330" i="6" s="1"/>
  <c r="J332" i="6"/>
  <c r="K332" i="6" s="1"/>
  <c r="J334" i="6"/>
  <c r="K334" i="6" s="1"/>
  <c r="J336" i="6"/>
  <c r="K336" i="6" s="1"/>
  <c r="J338" i="6"/>
  <c r="K338" i="6" s="1"/>
  <c r="J340" i="6"/>
  <c r="K340" i="6" s="1"/>
  <c r="J342" i="6"/>
  <c r="K342" i="6" s="1"/>
  <c r="J344" i="6"/>
  <c r="K344" i="6" s="1"/>
  <c r="J346" i="6"/>
  <c r="K346" i="6" s="1"/>
  <c r="J348" i="6"/>
  <c r="K348" i="6" s="1"/>
  <c r="J350" i="6"/>
  <c r="K350" i="6" s="1"/>
  <c r="J352" i="6"/>
  <c r="K352" i="6" s="1"/>
  <c r="J354" i="6"/>
  <c r="K354" i="6" s="1"/>
  <c r="J356" i="6"/>
  <c r="K356" i="6" s="1"/>
  <c r="J358" i="6"/>
  <c r="K358" i="6" s="1"/>
  <c r="J360" i="6"/>
  <c r="K360" i="6" s="1"/>
  <c r="J362" i="6"/>
  <c r="K362" i="6" s="1"/>
  <c r="J364" i="6"/>
  <c r="K364" i="6" s="1"/>
  <c r="J366" i="6"/>
  <c r="K366" i="6" s="1"/>
  <c r="J368" i="6"/>
  <c r="K368" i="6" s="1"/>
  <c r="J370" i="6"/>
  <c r="K370" i="6" s="1"/>
  <c r="J372" i="6"/>
  <c r="K372" i="6" s="1"/>
  <c r="J374" i="6"/>
  <c r="K374" i="6" s="1"/>
  <c r="J376" i="6"/>
  <c r="K376" i="6" s="1"/>
  <c r="J378" i="6"/>
  <c r="K378" i="6" s="1"/>
  <c r="J380" i="6"/>
  <c r="K380" i="6" s="1"/>
  <c r="J382" i="6"/>
  <c r="K382" i="6" s="1"/>
  <c r="J384" i="6"/>
  <c r="K384" i="6" s="1"/>
  <c r="J386" i="6"/>
  <c r="K386" i="6" s="1"/>
  <c r="J388" i="6"/>
  <c r="K388" i="6" s="1"/>
  <c r="J390" i="6"/>
  <c r="K390" i="6" s="1"/>
  <c r="J392" i="6"/>
  <c r="K392" i="6" s="1"/>
  <c r="J394" i="6"/>
  <c r="K394" i="6" s="1"/>
  <c r="J396" i="6"/>
  <c r="K396" i="6" s="1"/>
  <c r="J398" i="6"/>
  <c r="K398" i="6" s="1"/>
  <c r="J400" i="6"/>
  <c r="K400" i="6" s="1"/>
  <c r="J402" i="6"/>
  <c r="K402" i="6" s="1"/>
  <c r="J142" i="6"/>
  <c r="K142" i="6" s="1"/>
  <c r="J144" i="6"/>
  <c r="K144" i="6" s="1"/>
  <c r="J146" i="6"/>
  <c r="K146" i="6" s="1"/>
  <c r="J148" i="6"/>
  <c r="K148" i="6" s="1"/>
  <c r="J150" i="6"/>
  <c r="K150" i="6" s="1"/>
  <c r="J152" i="6"/>
  <c r="K152" i="6" s="1"/>
  <c r="J154" i="6"/>
  <c r="K154" i="6" s="1"/>
  <c r="J156" i="6"/>
  <c r="K156" i="6" s="1"/>
  <c r="J158" i="6"/>
  <c r="K158" i="6" s="1"/>
  <c r="J160" i="6"/>
  <c r="K160" i="6" s="1"/>
  <c r="J162" i="6"/>
  <c r="K162" i="6" s="1"/>
  <c r="J164" i="6"/>
  <c r="K164" i="6" s="1"/>
  <c r="J166" i="6"/>
  <c r="K166" i="6" s="1"/>
  <c r="J317" i="6"/>
  <c r="K317" i="6" s="1"/>
  <c r="J319" i="6"/>
  <c r="K319" i="6" s="1"/>
  <c r="J321" i="6"/>
  <c r="K321" i="6" s="1"/>
  <c r="J323" i="6"/>
  <c r="K323" i="6" s="1"/>
  <c r="J325" i="6"/>
  <c r="K325" i="6" s="1"/>
  <c r="J327" i="6"/>
  <c r="K327" i="6" s="1"/>
  <c r="J329" i="6"/>
  <c r="K329" i="6" s="1"/>
  <c r="J331" i="6"/>
  <c r="K331" i="6" s="1"/>
  <c r="J333" i="6"/>
  <c r="K333" i="6" s="1"/>
  <c r="J335" i="6"/>
  <c r="K335" i="6" s="1"/>
  <c r="J337" i="6"/>
  <c r="K337" i="6" s="1"/>
  <c r="J339" i="6"/>
  <c r="K339" i="6" s="1"/>
  <c r="J341" i="6"/>
  <c r="K341" i="6" s="1"/>
  <c r="J343" i="6"/>
  <c r="K343" i="6" s="1"/>
  <c r="J345" i="6"/>
  <c r="K345" i="6" s="1"/>
  <c r="J347" i="6"/>
  <c r="K347" i="6" s="1"/>
  <c r="J349" i="6"/>
  <c r="K349" i="6" s="1"/>
  <c r="J351" i="6"/>
  <c r="K351" i="6" s="1"/>
  <c r="J353" i="6"/>
  <c r="K353" i="6" s="1"/>
  <c r="J355" i="6"/>
  <c r="K355" i="6" s="1"/>
  <c r="J357" i="6"/>
  <c r="K357" i="6" s="1"/>
  <c r="J359" i="6"/>
  <c r="K359" i="6" s="1"/>
  <c r="J361" i="6"/>
  <c r="K361" i="6" s="1"/>
  <c r="J363" i="6"/>
  <c r="K363" i="6" s="1"/>
  <c r="J365" i="6"/>
  <c r="K365" i="6" s="1"/>
  <c r="J367" i="6"/>
  <c r="K367" i="6" s="1"/>
  <c r="J369" i="6"/>
  <c r="K369" i="6" s="1"/>
  <c r="J371" i="6"/>
  <c r="K371" i="6" s="1"/>
  <c r="J373" i="6"/>
  <c r="K373" i="6" s="1"/>
  <c r="J375" i="6"/>
  <c r="K375" i="6" s="1"/>
  <c r="J377" i="6"/>
  <c r="K377" i="6" s="1"/>
  <c r="J379" i="6"/>
  <c r="K379" i="6" s="1"/>
  <c r="J381" i="6"/>
  <c r="K381" i="6" s="1"/>
  <c r="J383" i="6"/>
  <c r="K383" i="6" s="1"/>
  <c r="J385" i="6"/>
  <c r="K385" i="6" s="1"/>
  <c r="J387" i="6"/>
  <c r="K387" i="6" s="1"/>
  <c r="J389" i="6"/>
  <c r="K389" i="6" s="1"/>
  <c r="J391" i="6"/>
  <c r="K391" i="6" s="1"/>
  <c r="J393" i="6"/>
  <c r="K393" i="6" s="1"/>
  <c r="J395" i="6"/>
  <c r="K395" i="6" s="1"/>
  <c r="J397" i="6"/>
  <c r="K397" i="6" s="1"/>
  <c r="J399" i="6"/>
  <c r="K399" i="6" s="1"/>
  <c r="J401" i="6"/>
  <c r="K401" i="6" s="1"/>
  <c r="I137" i="6"/>
  <c r="G137" i="6" s="1"/>
  <c r="H137" i="6" s="1"/>
  <c r="I138" i="6"/>
  <c r="G138" i="6" s="1"/>
  <c r="H138" i="6" s="1"/>
  <c r="I139" i="6"/>
  <c r="G139" i="6" s="1"/>
  <c r="H139" i="6" s="1"/>
  <c r="I140" i="6"/>
  <c r="G140" i="6" s="1"/>
  <c r="H140" i="6" s="1"/>
  <c r="I141" i="6"/>
  <c r="G141" i="6" s="1"/>
  <c r="H141" i="6" s="1"/>
  <c r="H142" i="6"/>
  <c r="H143" i="6"/>
  <c r="H144" i="6"/>
  <c r="H145" i="6"/>
  <c r="H146" i="6"/>
  <c r="H147" i="6"/>
  <c r="H148" i="6"/>
  <c r="H149" i="6"/>
  <c r="H150" i="6"/>
  <c r="H151" i="6"/>
  <c r="H152" i="6"/>
  <c r="H153" i="6"/>
  <c r="H154" i="6"/>
  <c r="H155" i="6"/>
  <c r="H156" i="6"/>
  <c r="H157" i="6"/>
  <c r="H158" i="6"/>
  <c r="H159" i="6"/>
  <c r="H160" i="6"/>
  <c r="H162" i="6"/>
  <c r="H163" i="6"/>
  <c r="H164" i="6"/>
  <c r="H165" i="6"/>
  <c r="H166" i="6"/>
  <c r="H317" i="6"/>
  <c r="H318" i="6"/>
  <c r="H319" i="6"/>
  <c r="H320" i="6"/>
  <c r="H321" i="6"/>
  <c r="H322" i="6"/>
  <c r="H323" i="6"/>
  <c r="H324" i="6"/>
  <c r="H325" i="6"/>
  <c r="H326" i="6"/>
  <c r="H327" i="6"/>
  <c r="H328" i="6"/>
  <c r="H329" i="6"/>
  <c r="H330" i="6"/>
  <c r="H331" i="6"/>
  <c r="H332" i="6"/>
  <c r="H333" i="6"/>
  <c r="H334" i="6"/>
  <c r="H335" i="6"/>
  <c r="H336" i="6"/>
  <c r="H337" i="6"/>
  <c r="H338" i="6"/>
  <c r="H339" i="6"/>
  <c r="H340" i="6"/>
  <c r="H341" i="6"/>
  <c r="H342" i="6"/>
  <c r="H343" i="6"/>
  <c r="H344" i="6"/>
  <c r="H345" i="6"/>
  <c r="H346" i="6"/>
  <c r="H347" i="6"/>
  <c r="H348" i="6"/>
  <c r="H349" i="6"/>
  <c r="H350" i="6"/>
  <c r="H351" i="6"/>
  <c r="H352" i="6"/>
  <c r="H353" i="6"/>
  <c r="H354" i="6"/>
  <c r="H355" i="6"/>
  <c r="H356" i="6"/>
  <c r="H357" i="6"/>
  <c r="H358" i="6"/>
  <c r="H359" i="6"/>
  <c r="H360" i="6"/>
  <c r="H361" i="6"/>
  <c r="H362" i="6"/>
  <c r="H363" i="6"/>
  <c r="H364" i="6"/>
  <c r="H365" i="6"/>
  <c r="H366" i="6"/>
  <c r="H367" i="6"/>
  <c r="H368" i="6"/>
  <c r="H369" i="6"/>
  <c r="H370" i="6"/>
  <c r="H371" i="6"/>
  <c r="H372" i="6"/>
  <c r="H373" i="6"/>
  <c r="H374" i="6"/>
  <c r="H375" i="6"/>
  <c r="H376" i="6"/>
  <c r="H377" i="6"/>
  <c r="H378" i="6"/>
  <c r="H379" i="6"/>
  <c r="H381" i="6"/>
  <c r="H382" i="6"/>
  <c r="H383" i="6"/>
  <c r="H384" i="6"/>
  <c r="H385" i="6"/>
  <c r="H386" i="6"/>
  <c r="H387" i="6"/>
  <c r="H388" i="6"/>
  <c r="H389" i="6"/>
  <c r="H390" i="6"/>
  <c r="H391" i="6"/>
  <c r="H392" i="6"/>
  <c r="H393" i="6"/>
  <c r="H394" i="6"/>
  <c r="H395" i="6"/>
  <c r="H396" i="6"/>
  <c r="H397" i="6"/>
  <c r="H398" i="6"/>
  <c r="H399" i="6"/>
  <c r="H400" i="6"/>
  <c r="H401" i="6"/>
  <c r="H402" i="6"/>
  <c r="H161" i="6"/>
  <c r="H316" i="6"/>
  <c r="H380" i="6"/>
  <c r="K638" i="8" l="1"/>
  <c r="M638" i="8" s="1"/>
  <c r="K646" i="8"/>
  <c r="M646" i="8" s="1"/>
  <c r="K654" i="8"/>
  <c r="M654" i="8" s="1"/>
  <c r="K662" i="8"/>
  <c r="M662" i="8" s="1"/>
  <c r="K670" i="8"/>
  <c r="M670" i="8" s="1"/>
  <c r="K678" i="8"/>
  <c r="M678" i="8" s="1"/>
  <c r="K686" i="8"/>
  <c r="M686" i="8" s="1"/>
  <c r="K694" i="8"/>
  <c r="M694" i="8" s="1"/>
  <c r="K702" i="8"/>
  <c r="M702" i="8" s="1"/>
  <c r="K710" i="8"/>
  <c r="M710" i="8" s="1"/>
  <c r="K718" i="8"/>
  <c r="M718" i="8" s="1"/>
  <c r="K726" i="8"/>
  <c r="M726" i="8" s="1"/>
  <c r="K734" i="8"/>
  <c r="M734" i="8" s="1"/>
  <c r="K742" i="8"/>
  <c r="M742" i="8" s="1"/>
  <c r="K750" i="8"/>
  <c r="M750" i="8" s="1"/>
  <c r="K758" i="8"/>
  <c r="M758" i="8" s="1"/>
  <c r="K766" i="8"/>
  <c r="M766" i="8" s="1"/>
  <c r="K774" i="8"/>
  <c r="M774" i="8" s="1"/>
  <c r="K788" i="8"/>
  <c r="M788" i="8" s="1"/>
  <c r="K796" i="8"/>
  <c r="M796" i="8" s="1"/>
  <c r="N455" i="8"/>
  <c r="K455" i="8" s="1"/>
  <c r="M455" i="8" s="1"/>
  <c r="N456" i="8"/>
  <c r="K456" i="8" s="1"/>
  <c r="M456" i="8" s="1"/>
  <c r="N457" i="8"/>
  <c r="K457" i="8" s="1"/>
  <c r="M457" i="8" s="1"/>
  <c r="N458" i="8"/>
  <c r="K458" i="8" s="1"/>
  <c r="M458" i="8" s="1"/>
  <c r="N459" i="8"/>
  <c r="K459" i="8" s="1"/>
  <c r="M459" i="8" s="1"/>
  <c r="N460" i="8"/>
  <c r="K460" i="8" s="1"/>
  <c r="M460" i="8" s="1"/>
  <c r="N461" i="8"/>
  <c r="K461" i="8" s="1"/>
  <c r="M461" i="8" s="1"/>
  <c r="N462" i="8"/>
  <c r="K462" i="8" s="1"/>
  <c r="M462" i="8" s="1"/>
  <c r="N463" i="8"/>
  <c r="K463" i="8" s="1"/>
  <c r="M463" i="8" s="1"/>
  <c r="N464" i="8"/>
  <c r="K464" i="8" s="1"/>
  <c r="M464" i="8" s="1"/>
  <c r="N465" i="8"/>
  <c r="K465" i="8" s="1"/>
  <c r="M465" i="8" s="1"/>
  <c r="N466" i="8"/>
  <c r="K466" i="8" s="1"/>
  <c r="M466" i="8" s="1"/>
  <c r="N467" i="8"/>
  <c r="K467" i="8" s="1"/>
  <c r="M467" i="8" s="1"/>
  <c r="N468" i="8"/>
  <c r="K468" i="8" s="1"/>
  <c r="M468" i="8" s="1"/>
  <c r="N469" i="8"/>
  <c r="K469" i="8" s="1"/>
  <c r="M469" i="8" s="1"/>
  <c r="N470" i="8"/>
  <c r="K470" i="8" s="1"/>
  <c r="M470" i="8" s="1"/>
  <c r="N471" i="8"/>
  <c r="K471" i="8" s="1"/>
  <c r="M471" i="8" s="1"/>
  <c r="N472" i="8"/>
  <c r="K472" i="8" s="1"/>
  <c r="M472" i="8" s="1"/>
  <c r="N473" i="8"/>
  <c r="K473" i="8" s="1"/>
  <c r="M473" i="8" s="1"/>
  <c r="N474" i="8"/>
  <c r="K474" i="8" s="1"/>
  <c r="M474" i="8" s="1"/>
  <c r="N475" i="8"/>
  <c r="K475" i="8" s="1"/>
  <c r="M475" i="8" s="1"/>
  <c r="N476" i="8"/>
  <c r="K476" i="8" s="1"/>
  <c r="M476" i="8" s="1"/>
  <c r="N477" i="8"/>
  <c r="K477" i="8" s="1"/>
  <c r="M477" i="8" s="1"/>
  <c r="N478" i="8"/>
  <c r="K478" i="8" s="1"/>
  <c r="M478" i="8" s="1"/>
  <c r="N479" i="8"/>
  <c r="K479" i="8" s="1"/>
  <c r="M479" i="8" s="1"/>
  <c r="N480" i="8"/>
  <c r="K480" i="8" s="1"/>
  <c r="M480" i="8" s="1"/>
  <c r="N481" i="8"/>
  <c r="K481" i="8" s="1"/>
  <c r="M481" i="8" s="1"/>
  <c r="N482" i="8"/>
  <c r="K482" i="8" s="1"/>
  <c r="M482" i="8" s="1"/>
  <c r="N483" i="8"/>
  <c r="K483" i="8" s="1"/>
  <c r="M483" i="8" s="1"/>
  <c r="N484" i="8"/>
  <c r="K484" i="8" s="1"/>
  <c r="M484" i="8" s="1"/>
  <c r="N485" i="8"/>
  <c r="K485" i="8" s="1"/>
  <c r="M485" i="8" s="1"/>
  <c r="N486" i="8"/>
  <c r="K486" i="8" s="1"/>
  <c r="M486" i="8" s="1"/>
  <c r="N487" i="8"/>
  <c r="K487" i="8" s="1"/>
  <c r="M487" i="8" s="1"/>
  <c r="N488" i="8"/>
  <c r="K488" i="8" s="1"/>
  <c r="M488" i="8" s="1"/>
  <c r="K489" i="8"/>
  <c r="M489" i="8" s="1"/>
  <c r="K490" i="8"/>
  <c r="M490" i="8" s="1"/>
  <c r="K491" i="8"/>
  <c r="M491" i="8" s="1"/>
  <c r="K492" i="8"/>
  <c r="M492" i="8" s="1"/>
  <c r="K493" i="8"/>
  <c r="M493" i="8" s="1"/>
  <c r="K494" i="8"/>
  <c r="M494" i="8" s="1"/>
  <c r="K495" i="8"/>
  <c r="M495" i="8" s="1"/>
  <c r="K496" i="8"/>
  <c r="M496" i="8" s="1"/>
  <c r="K497" i="8"/>
  <c r="M497" i="8" s="1"/>
  <c r="K498" i="8"/>
  <c r="M498" i="8" s="1"/>
  <c r="K499" i="8"/>
  <c r="M499" i="8" s="1"/>
  <c r="K500" i="8"/>
  <c r="M500" i="8" s="1"/>
  <c r="K501" i="8"/>
  <c r="M501" i="8" s="1"/>
  <c r="K502" i="8"/>
  <c r="M502" i="8" s="1"/>
  <c r="K503" i="8"/>
  <c r="M503" i="8" s="1"/>
  <c r="K504" i="8"/>
  <c r="M504" i="8" s="1"/>
  <c r="K505" i="8"/>
  <c r="M505" i="8" s="1"/>
  <c r="K506" i="8"/>
  <c r="M506" i="8" s="1"/>
  <c r="K507" i="8"/>
  <c r="M507" i="8" s="1"/>
  <c r="K508" i="8"/>
  <c r="M508" i="8" s="1"/>
  <c r="K509" i="8"/>
  <c r="M509" i="8" s="1"/>
  <c r="K510" i="8"/>
  <c r="M510" i="8" s="1"/>
  <c r="K511" i="8"/>
  <c r="M511" i="8" s="1"/>
  <c r="K512" i="8"/>
  <c r="M512" i="8" s="1"/>
  <c r="K513" i="8"/>
  <c r="M513" i="8" s="1"/>
  <c r="K514" i="8"/>
  <c r="M514" i="8" s="1"/>
  <c r="K515" i="8"/>
  <c r="M515" i="8" s="1"/>
  <c r="K516" i="8"/>
  <c r="M516" i="8" s="1"/>
  <c r="K517" i="8"/>
  <c r="M517" i="8" s="1"/>
  <c r="K518" i="8"/>
  <c r="M518" i="8" s="1"/>
  <c r="K519" i="8"/>
  <c r="M519" i="8" s="1"/>
  <c r="K520" i="8"/>
  <c r="M520" i="8" s="1"/>
  <c r="K521" i="8"/>
  <c r="M521" i="8" s="1"/>
  <c r="K522" i="8"/>
  <c r="M522" i="8" s="1"/>
  <c r="K523" i="8"/>
  <c r="M523" i="8" s="1"/>
  <c r="K524" i="8"/>
  <c r="M524" i="8" s="1"/>
  <c r="K525" i="8"/>
  <c r="M525" i="8" s="1"/>
  <c r="K526" i="8"/>
  <c r="M526" i="8" s="1"/>
  <c r="K527" i="8"/>
  <c r="M527" i="8" s="1"/>
  <c r="K528" i="8"/>
  <c r="M528" i="8" s="1"/>
  <c r="K529" i="8"/>
  <c r="M529" i="8" s="1"/>
  <c r="K530" i="8"/>
  <c r="M530" i="8" s="1"/>
  <c r="K531" i="8"/>
  <c r="M531" i="8" s="1"/>
  <c r="K532" i="8"/>
  <c r="M532" i="8" s="1"/>
  <c r="K533" i="8"/>
  <c r="M533" i="8" s="1"/>
  <c r="K534" i="8"/>
  <c r="M534" i="8" s="1"/>
  <c r="K535" i="8"/>
  <c r="M535" i="8" s="1"/>
  <c r="K536" i="8"/>
  <c r="M536" i="8" s="1"/>
  <c r="K537" i="8"/>
  <c r="M537" i="8" s="1"/>
  <c r="K538" i="8"/>
  <c r="M538" i="8" s="1"/>
  <c r="K539" i="8"/>
  <c r="M539" i="8" s="1"/>
  <c r="K540" i="8"/>
  <c r="M540" i="8" s="1"/>
  <c r="K541" i="8"/>
  <c r="M541" i="8" s="1"/>
  <c r="K542" i="8"/>
  <c r="M542" i="8" s="1"/>
  <c r="K543" i="8"/>
  <c r="M543" i="8" s="1"/>
  <c r="K544" i="8"/>
  <c r="M544" i="8" s="1"/>
  <c r="K545" i="8"/>
  <c r="M545" i="8" s="1"/>
  <c r="K546" i="8"/>
  <c r="M546" i="8" s="1"/>
  <c r="K547" i="8"/>
  <c r="M547" i="8" s="1"/>
  <c r="K548" i="8"/>
  <c r="M548" i="8" s="1"/>
  <c r="K549" i="8"/>
  <c r="M549" i="8" s="1"/>
  <c r="K550" i="8"/>
  <c r="M550" i="8" s="1"/>
  <c r="K551" i="8"/>
  <c r="M551" i="8" s="1"/>
  <c r="K552" i="8"/>
  <c r="M552" i="8" s="1"/>
  <c r="K553" i="8"/>
  <c r="M553" i="8" s="1"/>
  <c r="K554" i="8"/>
  <c r="M554" i="8" s="1"/>
  <c r="K555" i="8"/>
  <c r="M555" i="8" s="1"/>
  <c r="K556" i="8"/>
  <c r="M556" i="8" s="1"/>
  <c r="K557" i="8"/>
  <c r="M557" i="8" s="1"/>
  <c r="K558" i="8"/>
  <c r="M558" i="8" s="1"/>
  <c r="K559" i="8"/>
  <c r="M559" i="8" s="1"/>
  <c r="K560" i="8"/>
  <c r="M560" i="8" s="1"/>
  <c r="K561" i="8"/>
  <c r="M561" i="8" s="1"/>
  <c r="K562" i="8"/>
  <c r="M562" i="8" s="1"/>
  <c r="K563" i="8"/>
  <c r="M563" i="8" s="1"/>
  <c r="K564" i="8"/>
  <c r="M564" i="8" s="1"/>
  <c r="K565" i="8"/>
  <c r="M565" i="8" s="1"/>
  <c r="K566" i="8"/>
  <c r="M566" i="8" s="1"/>
  <c r="K567" i="8"/>
  <c r="M567" i="8" s="1"/>
  <c r="K568" i="8"/>
  <c r="M568" i="8" s="1"/>
  <c r="K569" i="8"/>
  <c r="M569" i="8" s="1"/>
  <c r="K570" i="8"/>
  <c r="M570" i="8" s="1"/>
  <c r="K571" i="8"/>
  <c r="M571" i="8" s="1"/>
  <c r="K572" i="8"/>
  <c r="M572" i="8" s="1"/>
  <c r="K573" i="8"/>
  <c r="M573" i="8" s="1"/>
  <c r="K574" i="8"/>
  <c r="M574" i="8" s="1"/>
  <c r="K575" i="8"/>
  <c r="M575" i="8" s="1"/>
  <c r="K576" i="8"/>
  <c r="M576" i="8" s="1"/>
  <c r="K577" i="8"/>
  <c r="M577" i="8" s="1"/>
  <c r="K578" i="8"/>
  <c r="M578" i="8" s="1"/>
  <c r="K579" i="8"/>
  <c r="M579" i="8" s="1"/>
  <c r="K580" i="8"/>
  <c r="M580" i="8" s="1"/>
  <c r="K581" i="8"/>
  <c r="M581" i="8" s="1"/>
  <c r="K582" i="8"/>
  <c r="M582" i="8" s="1"/>
  <c r="K583" i="8"/>
  <c r="M583" i="8" s="1"/>
  <c r="K584" i="8"/>
  <c r="M584" i="8" s="1"/>
  <c r="K585" i="8"/>
  <c r="M585" i="8" s="1"/>
  <c r="K586" i="8"/>
  <c r="M586" i="8" s="1"/>
  <c r="K587" i="8"/>
  <c r="M587" i="8" s="1"/>
  <c r="K588" i="8"/>
  <c r="M588" i="8" s="1"/>
  <c r="K589" i="8"/>
  <c r="M589" i="8" s="1"/>
  <c r="K590" i="8"/>
  <c r="M590" i="8" s="1"/>
  <c r="K591" i="8"/>
  <c r="M591" i="8" s="1"/>
  <c r="K592" i="8"/>
  <c r="M592" i="8" s="1"/>
  <c r="K593" i="8"/>
  <c r="M593" i="8" s="1"/>
  <c r="K594" i="8"/>
  <c r="M594" i="8" s="1"/>
  <c r="K595" i="8"/>
  <c r="M595" i="8" s="1"/>
  <c r="K596" i="8"/>
  <c r="M596" i="8" s="1"/>
  <c r="K597" i="8"/>
  <c r="M597" i="8" s="1"/>
  <c r="K598" i="8"/>
  <c r="M598" i="8" s="1"/>
  <c r="K599" i="8"/>
  <c r="M599" i="8" s="1"/>
  <c r="K600" i="8"/>
  <c r="M600" i="8" s="1"/>
  <c r="K601" i="8"/>
  <c r="M601" i="8" s="1"/>
  <c r="K602" i="8"/>
  <c r="M602" i="8" s="1"/>
  <c r="K603" i="8"/>
  <c r="M603" i="8" s="1"/>
  <c r="K604" i="8"/>
  <c r="M604" i="8" s="1"/>
  <c r="K605" i="8"/>
  <c r="M605" i="8" s="1"/>
  <c r="K606" i="8"/>
  <c r="M606" i="8" s="1"/>
  <c r="K607" i="8"/>
  <c r="M607" i="8" s="1"/>
  <c r="K608" i="8"/>
  <c r="M608" i="8" s="1"/>
  <c r="K609" i="8"/>
  <c r="M609" i="8" s="1"/>
  <c r="K610" i="8"/>
  <c r="M610" i="8" s="1"/>
  <c r="K611" i="8"/>
  <c r="M611" i="8" s="1"/>
  <c r="K612" i="8"/>
  <c r="M612" i="8" s="1"/>
  <c r="K613" i="8"/>
  <c r="M613" i="8" s="1"/>
  <c r="K614" i="8"/>
  <c r="M614" i="8" s="1"/>
  <c r="K615" i="8"/>
  <c r="M615" i="8" s="1"/>
  <c r="K616" i="8"/>
  <c r="M616" i="8" s="1"/>
  <c r="K617" i="8"/>
  <c r="M617" i="8" s="1"/>
  <c r="K618" i="8"/>
  <c r="M618" i="8" s="1"/>
  <c r="K619" i="8"/>
  <c r="M619" i="8" s="1"/>
  <c r="K620" i="8"/>
  <c r="M620" i="8" s="1"/>
  <c r="K621" i="8"/>
  <c r="M621" i="8" s="1"/>
  <c r="K622" i="8"/>
  <c r="M622" i="8" s="1"/>
  <c r="K623" i="8"/>
  <c r="M623" i="8" s="1"/>
  <c r="K624" i="8"/>
  <c r="M624" i="8" s="1"/>
  <c r="K625" i="8"/>
  <c r="M625" i="8" s="1"/>
  <c r="K626" i="8"/>
  <c r="M626" i="8" s="1"/>
  <c r="K627" i="8"/>
  <c r="M627" i="8" s="1"/>
  <c r="K628" i="8"/>
  <c r="M628" i="8" s="1"/>
  <c r="K629" i="8"/>
  <c r="M629" i="8" s="1"/>
  <c r="K630" i="8"/>
  <c r="M630" i="8" s="1"/>
  <c r="K631" i="8"/>
  <c r="M631" i="8" s="1"/>
  <c r="K632" i="8"/>
  <c r="M632" i="8" s="1"/>
  <c r="K633" i="8"/>
  <c r="M633" i="8" s="1"/>
  <c r="K634" i="8"/>
  <c r="M634" i="8" s="1"/>
  <c r="K635" i="8"/>
  <c r="M635" i="8" s="1"/>
  <c r="K636" i="8"/>
  <c r="M636" i="8" s="1"/>
  <c r="K637" i="8"/>
  <c r="M637" i="8" s="1"/>
  <c r="K639" i="8"/>
  <c r="M639" i="8" s="1"/>
  <c r="K640" i="8"/>
  <c r="M640" i="8" s="1"/>
  <c r="K641" i="8"/>
  <c r="M641" i="8" s="1"/>
  <c r="K642" i="8"/>
  <c r="M642" i="8" s="1"/>
  <c r="K643" i="8"/>
  <c r="M643" i="8" s="1"/>
  <c r="K644" i="8"/>
  <c r="M644" i="8" s="1"/>
  <c r="K645" i="8"/>
  <c r="M645" i="8" s="1"/>
  <c r="K647" i="8"/>
  <c r="M647" i="8" s="1"/>
  <c r="K648" i="8"/>
  <c r="M648" i="8" s="1"/>
  <c r="K649" i="8"/>
  <c r="M649" i="8" s="1"/>
  <c r="K650" i="8"/>
  <c r="M650" i="8" s="1"/>
  <c r="K651" i="8"/>
  <c r="M651" i="8" s="1"/>
  <c r="K652" i="8"/>
  <c r="M652" i="8" s="1"/>
  <c r="K653" i="8"/>
  <c r="M653" i="8" s="1"/>
  <c r="K655" i="8"/>
  <c r="M655" i="8" s="1"/>
  <c r="K656" i="8"/>
  <c r="M656" i="8" s="1"/>
  <c r="K657" i="8"/>
  <c r="M657" i="8" s="1"/>
  <c r="K658" i="8"/>
  <c r="M658" i="8" s="1"/>
  <c r="K659" i="8"/>
  <c r="M659" i="8" s="1"/>
  <c r="K660" i="8"/>
  <c r="M660" i="8" s="1"/>
  <c r="K661" i="8"/>
  <c r="M661" i="8" s="1"/>
  <c r="K663" i="8"/>
  <c r="M663" i="8" s="1"/>
  <c r="K664" i="8"/>
  <c r="M664" i="8" s="1"/>
  <c r="K665" i="8"/>
  <c r="M665" i="8" s="1"/>
  <c r="K666" i="8"/>
  <c r="M666" i="8" s="1"/>
  <c r="K667" i="8"/>
  <c r="M667" i="8" s="1"/>
  <c r="K668" i="8"/>
  <c r="M668" i="8" s="1"/>
  <c r="K669" i="8"/>
  <c r="M669" i="8" s="1"/>
  <c r="K671" i="8"/>
  <c r="M671" i="8" s="1"/>
  <c r="K672" i="8"/>
  <c r="M672" i="8" s="1"/>
  <c r="K673" i="8"/>
  <c r="M673" i="8" s="1"/>
  <c r="K674" i="8"/>
  <c r="M674" i="8" s="1"/>
  <c r="K675" i="8"/>
  <c r="M675" i="8" s="1"/>
  <c r="K676" i="8"/>
  <c r="M676" i="8" s="1"/>
  <c r="K677" i="8"/>
  <c r="M677" i="8" s="1"/>
  <c r="K679" i="8"/>
  <c r="M679" i="8" s="1"/>
  <c r="K680" i="8"/>
  <c r="M680" i="8" s="1"/>
  <c r="K681" i="8"/>
  <c r="M681" i="8" s="1"/>
  <c r="K682" i="8"/>
  <c r="M682" i="8" s="1"/>
  <c r="K683" i="8"/>
  <c r="M683" i="8" s="1"/>
  <c r="K684" i="8"/>
  <c r="M684" i="8" s="1"/>
  <c r="K685" i="8"/>
  <c r="M685" i="8" s="1"/>
  <c r="K687" i="8"/>
  <c r="M687" i="8" s="1"/>
  <c r="K688" i="8"/>
  <c r="M688" i="8" s="1"/>
  <c r="K689" i="8"/>
  <c r="M689" i="8" s="1"/>
  <c r="K690" i="8"/>
  <c r="M690" i="8" s="1"/>
  <c r="K691" i="8"/>
  <c r="M691" i="8" s="1"/>
  <c r="K692" i="8"/>
  <c r="M692" i="8" s="1"/>
  <c r="K693" i="8"/>
  <c r="M693" i="8" s="1"/>
  <c r="K695" i="8"/>
  <c r="M695" i="8" s="1"/>
  <c r="K696" i="8"/>
  <c r="M696" i="8" s="1"/>
  <c r="K697" i="8"/>
  <c r="M697" i="8" s="1"/>
  <c r="K698" i="8"/>
  <c r="M698" i="8" s="1"/>
  <c r="K699" i="8"/>
  <c r="M699" i="8" s="1"/>
  <c r="K700" i="8"/>
  <c r="M700" i="8" s="1"/>
  <c r="K701" i="8"/>
  <c r="M701" i="8" s="1"/>
  <c r="K703" i="8"/>
  <c r="M703" i="8" s="1"/>
  <c r="K704" i="8"/>
  <c r="M704" i="8" s="1"/>
  <c r="K705" i="8"/>
  <c r="M705" i="8" s="1"/>
  <c r="K706" i="8"/>
  <c r="M706" i="8" s="1"/>
  <c r="K707" i="8"/>
  <c r="M707" i="8" s="1"/>
  <c r="K708" i="8"/>
  <c r="M708" i="8" s="1"/>
  <c r="K709" i="8"/>
  <c r="M709" i="8" s="1"/>
  <c r="K711" i="8"/>
  <c r="M711" i="8" s="1"/>
  <c r="K712" i="8"/>
  <c r="M712" i="8" s="1"/>
  <c r="K713" i="8"/>
  <c r="M713" i="8" s="1"/>
  <c r="K714" i="8"/>
  <c r="M714" i="8" s="1"/>
  <c r="K715" i="8"/>
  <c r="M715" i="8" s="1"/>
  <c r="K716" i="8"/>
  <c r="M716" i="8" s="1"/>
  <c r="K717" i="8"/>
  <c r="M717" i="8" s="1"/>
  <c r="K719" i="8"/>
  <c r="M719" i="8" s="1"/>
  <c r="K720" i="8"/>
  <c r="M720" i="8" s="1"/>
  <c r="K721" i="8"/>
  <c r="M721" i="8" s="1"/>
  <c r="K722" i="8"/>
  <c r="M722" i="8" s="1"/>
  <c r="K723" i="8"/>
  <c r="M723" i="8" s="1"/>
  <c r="K724" i="8"/>
  <c r="M724" i="8" s="1"/>
  <c r="K725" i="8"/>
  <c r="M725" i="8" s="1"/>
  <c r="K727" i="8"/>
  <c r="M727" i="8" s="1"/>
  <c r="K728" i="8"/>
  <c r="M728" i="8" s="1"/>
  <c r="K729" i="8"/>
  <c r="M729" i="8" s="1"/>
  <c r="K730" i="8"/>
  <c r="M730" i="8" s="1"/>
  <c r="K731" i="8"/>
  <c r="M731" i="8" s="1"/>
  <c r="K732" i="8"/>
  <c r="M732" i="8" s="1"/>
  <c r="K733" i="8"/>
  <c r="M733" i="8" s="1"/>
  <c r="K735" i="8"/>
  <c r="M735" i="8" s="1"/>
  <c r="K736" i="8"/>
  <c r="M736" i="8" s="1"/>
  <c r="K737" i="8"/>
  <c r="M737" i="8" s="1"/>
  <c r="K738" i="8"/>
  <c r="M738" i="8" s="1"/>
  <c r="K739" i="8"/>
  <c r="M739" i="8" s="1"/>
  <c r="K740" i="8"/>
  <c r="M740" i="8" s="1"/>
  <c r="K741" i="8"/>
  <c r="M741" i="8" s="1"/>
  <c r="K743" i="8"/>
  <c r="M743" i="8" s="1"/>
  <c r="K744" i="8"/>
  <c r="M744" i="8" s="1"/>
  <c r="K745" i="8"/>
  <c r="M745" i="8" s="1"/>
  <c r="K746" i="8"/>
  <c r="M746" i="8" s="1"/>
  <c r="K747" i="8"/>
  <c r="M747" i="8" s="1"/>
  <c r="K748" i="8"/>
  <c r="M748" i="8" s="1"/>
  <c r="K749" i="8"/>
  <c r="M749" i="8" s="1"/>
  <c r="K751" i="8"/>
  <c r="M751" i="8" s="1"/>
  <c r="K752" i="8"/>
  <c r="M752" i="8" s="1"/>
  <c r="K753" i="8"/>
  <c r="M753" i="8" s="1"/>
  <c r="K754" i="8"/>
  <c r="M754" i="8" s="1"/>
  <c r="K755" i="8"/>
  <c r="M755" i="8" s="1"/>
  <c r="K756" i="8"/>
  <c r="M756" i="8" s="1"/>
  <c r="K757" i="8"/>
  <c r="M757" i="8" s="1"/>
  <c r="K759" i="8"/>
  <c r="M759" i="8" s="1"/>
  <c r="K760" i="8"/>
  <c r="M760" i="8" s="1"/>
  <c r="K761" i="8"/>
  <c r="M761" i="8" s="1"/>
  <c r="K762" i="8"/>
  <c r="M762" i="8" s="1"/>
  <c r="K763" i="8"/>
  <c r="M763" i="8" s="1"/>
  <c r="K764" i="8"/>
  <c r="M764" i="8" s="1"/>
  <c r="K765" i="8"/>
  <c r="M765" i="8" s="1"/>
  <c r="K767" i="8"/>
  <c r="M767" i="8" s="1"/>
  <c r="K768" i="8"/>
  <c r="M768" i="8" s="1"/>
  <c r="K769" i="8"/>
  <c r="M769" i="8" s="1"/>
  <c r="K770" i="8"/>
  <c r="M770" i="8" s="1"/>
  <c r="K771" i="8"/>
  <c r="M771" i="8" s="1"/>
  <c r="K772" i="8"/>
  <c r="M772" i="8" s="1"/>
  <c r="K773" i="8"/>
  <c r="M773" i="8" s="1"/>
  <c r="K775" i="8"/>
  <c r="M775" i="8" s="1"/>
  <c r="K781" i="8"/>
  <c r="M781" i="8" s="1"/>
  <c r="K784" i="8"/>
  <c r="M784" i="8" s="1"/>
  <c r="K785" i="8"/>
  <c r="M785" i="8" s="1"/>
  <c r="K786" i="8"/>
  <c r="M786" i="8" s="1"/>
  <c r="K787" i="8"/>
  <c r="M787" i="8" s="1"/>
  <c r="K789" i="8"/>
  <c r="M789" i="8" s="1"/>
  <c r="K790" i="8"/>
  <c r="M790" i="8" s="1"/>
  <c r="K791" i="8"/>
  <c r="M791" i="8" s="1"/>
  <c r="K792" i="8"/>
  <c r="M792" i="8" s="1"/>
  <c r="K793" i="8"/>
  <c r="M793" i="8" s="1"/>
  <c r="K794" i="8"/>
  <c r="M794" i="8" s="1"/>
  <c r="K795" i="8"/>
  <c r="M795" i="8" s="1"/>
  <c r="K797" i="8"/>
  <c r="M797" i="8" s="1"/>
  <c r="K798" i="8"/>
  <c r="M798" i="8" s="1"/>
  <c r="K799" i="8"/>
  <c r="M799" i="8" s="1"/>
  <c r="K800" i="8"/>
  <c r="M800" i="8" s="1"/>
  <c r="K801" i="8"/>
  <c r="M801" i="8" s="1"/>
  <c r="K802" i="8"/>
  <c r="M802" i="8" s="1"/>
  <c r="K803" i="8"/>
  <c r="M803" i="8" s="1"/>
  <c r="K804" i="8"/>
  <c r="M804" i="8" s="1"/>
  <c r="K805" i="8"/>
  <c r="M805" i="8" s="1"/>
  <c r="K806" i="8"/>
  <c r="M806" i="8" s="1"/>
  <c r="K807" i="8"/>
  <c r="M807" i="8" s="1"/>
  <c r="K808" i="8"/>
  <c r="M808" i="8" s="1"/>
  <c r="K809" i="8"/>
  <c r="M809" i="8" s="1"/>
  <c r="K810" i="8"/>
  <c r="M810" i="8" s="1"/>
  <c r="K811" i="8"/>
  <c r="M811" i="8" s="1"/>
  <c r="K812" i="8"/>
  <c r="M812" i="8" s="1"/>
  <c r="K813" i="8"/>
  <c r="M813" i="8" s="1"/>
  <c r="K814" i="8"/>
  <c r="M814" i="8" s="1"/>
  <c r="K815" i="8"/>
  <c r="M815" i="8" s="1"/>
  <c r="K816" i="8"/>
  <c r="M816" i="8" s="1"/>
  <c r="K817" i="8"/>
  <c r="M817" i="8" s="1"/>
  <c r="K818" i="8"/>
  <c r="M818" i="8" s="1"/>
  <c r="K819" i="8"/>
  <c r="M819" i="8" s="1"/>
  <c r="K820" i="8"/>
  <c r="M820" i="8" s="1"/>
  <c r="K821" i="8"/>
  <c r="M821" i="8" s="1"/>
  <c r="K822" i="8"/>
  <c r="M822" i="8" s="1"/>
  <c r="K823" i="8"/>
  <c r="M823" i="8" s="1"/>
  <c r="K824" i="8"/>
  <c r="M824" i="8" s="1"/>
  <c r="K825" i="8"/>
  <c r="M825" i="8" s="1"/>
  <c r="K826" i="8"/>
  <c r="M826" i="8" s="1"/>
  <c r="K827" i="8"/>
  <c r="M827" i="8" s="1"/>
  <c r="K834" i="8"/>
  <c r="M834" i="8" s="1"/>
  <c r="K833" i="8"/>
  <c r="M833" i="8" s="1"/>
  <c r="K832" i="8"/>
  <c r="M832" i="8" s="1"/>
  <c r="K831" i="8"/>
  <c r="M831" i="8" s="1"/>
  <c r="K835" i="8"/>
  <c r="M835" i="8" s="1"/>
  <c r="K836" i="8"/>
  <c r="M836" i="8" s="1"/>
  <c r="K837" i="8"/>
  <c r="M837" i="8" s="1"/>
  <c r="K838" i="8"/>
  <c r="M838" i="8" s="1"/>
  <c r="K839" i="8"/>
  <c r="M839" i="8" s="1"/>
  <c r="K840" i="8"/>
  <c r="M840" i="8" s="1"/>
  <c r="K841" i="8"/>
  <c r="M841" i="8" s="1"/>
  <c r="K842" i="8"/>
  <c r="M842" i="8" s="1"/>
  <c r="K843" i="8"/>
  <c r="M843" i="8" s="1"/>
  <c r="K844" i="8"/>
  <c r="M844" i="8" s="1"/>
  <c r="K845" i="8"/>
  <c r="M845" i="8" s="1"/>
  <c r="K846" i="8"/>
  <c r="M846" i="8" s="1"/>
  <c r="K847" i="8"/>
  <c r="M847" i="8" s="1"/>
  <c r="K848" i="8"/>
  <c r="M848" i="8" s="1"/>
  <c r="K849" i="8"/>
  <c r="M849" i="8" s="1"/>
  <c r="K850" i="8"/>
  <c r="M850" i="8" s="1"/>
  <c r="K851" i="8"/>
  <c r="M851" i="8" s="1"/>
  <c r="K852" i="8"/>
  <c r="M852" i="8" s="1"/>
  <c r="K853" i="8"/>
  <c r="M853" i="8" s="1"/>
  <c r="K854" i="8"/>
  <c r="M854" i="8" s="1"/>
  <c r="K855" i="8"/>
  <c r="M855" i="8" s="1"/>
  <c r="K856" i="8"/>
  <c r="M856" i="8" s="1"/>
  <c r="K857" i="8"/>
  <c r="M857" i="8" s="1"/>
  <c r="K858" i="8"/>
  <c r="M858" i="8" s="1"/>
  <c r="K859" i="8"/>
  <c r="M859" i="8" s="1"/>
  <c r="K860" i="8"/>
  <c r="M860" i="8" s="1"/>
  <c r="K861" i="8"/>
  <c r="M861" i="8" s="1"/>
  <c r="K862" i="8"/>
  <c r="M862" i="8" s="1"/>
  <c r="K863" i="8"/>
  <c r="M863" i="8" s="1"/>
  <c r="K880" i="8"/>
  <c r="M880" i="8" s="1"/>
  <c r="K881" i="8"/>
  <c r="M881" i="8" s="1"/>
  <c r="K882" i="8"/>
  <c r="M882" i="8" s="1"/>
  <c r="K883" i="8"/>
  <c r="M883" i="8" s="1"/>
  <c r="K884" i="8"/>
  <c r="M884" i="8" s="1"/>
  <c r="K885" i="8"/>
  <c r="M885" i="8" s="1"/>
  <c r="K886" i="8"/>
  <c r="M886" i="8" s="1"/>
  <c r="K887" i="8"/>
  <c r="M887" i="8" s="1"/>
  <c r="K888" i="8"/>
  <c r="M888" i="8" s="1"/>
  <c r="K889" i="8"/>
  <c r="M889" i="8" s="1"/>
  <c r="K890" i="8"/>
  <c r="M890" i="8" s="1"/>
  <c r="K891" i="8"/>
  <c r="M891" i="8" s="1"/>
  <c r="K892" i="8"/>
  <c r="M892" i="8" s="1"/>
  <c r="K893" i="8"/>
  <c r="M893" i="8" s="1"/>
  <c r="K894" i="8"/>
  <c r="M894" i="8" s="1"/>
  <c r="K895" i="8"/>
  <c r="M895" i="8" s="1"/>
  <c r="K896" i="8"/>
  <c r="M896" i="8" s="1"/>
  <c r="K897" i="8"/>
  <c r="M897" i="8" s="1"/>
  <c r="K898" i="8"/>
  <c r="M898" i="8" s="1"/>
  <c r="K899" i="8"/>
  <c r="M899" i="8" s="1"/>
  <c r="K900" i="8"/>
  <c r="M900" i="8" s="1"/>
  <c r="K901" i="8"/>
  <c r="M901" i="8" s="1"/>
  <c r="K902" i="8"/>
  <c r="M902" i="8" s="1"/>
  <c r="K903" i="8"/>
  <c r="M903" i="8" s="1"/>
  <c r="K904" i="8"/>
  <c r="M904" i="8" s="1"/>
  <c r="K905" i="8"/>
  <c r="M905" i="8" s="1"/>
  <c r="K906" i="8"/>
  <c r="M906" i="8" s="1"/>
  <c r="K907" i="8"/>
  <c r="M907" i="8" s="1"/>
  <c r="K908" i="8"/>
  <c r="M908" i="8" s="1"/>
  <c r="K909" i="8"/>
  <c r="M909" i="8" s="1"/>
  <c r="K910" i="8"/>
  <c r="M910" i="8" s="1"/>
  <c r="K911" i="8"/>
  <c r="M911" i="8" s="1"/>
  <c r="K912" i="8"/>
  <c r="M912" i="8" s="1"/>
  <c r="K913" i="8"/>
  <c r="M913" i="8" s="1"/>
  <c r="K914" i="8"/>
  <c r="M914" i="8" s="1"/>
  <c r="K915" i="8"/>
  <c r="M915" i="8" s="1"/>
  <c r="K916" i="8"/>
  <c r="M916" i="8" s="1"/>
  <c r="K917" i="8"/>
  <c r="M917" i="8" s="1"/>
  <c r="K918" i="8"/>
  <c r="M918" i="8" s="1"/>
  <c r="K919" i="8"/>
  <c r="M919" i="8" s="1"/>
  <c r="K920" i="8"/>
  <c r="M920" i="8" s="1"/>
  <c r="K921" i="8"/>
  <c r="M921" i="8" s="1"/>
  <c r="K922" i="8"/>
  <c r="M922" i="8" s="1"/>
  <c r="K923" i="8"/>
  <c r="M923" i="8" s="1"/>
  <c r="K924" i="8"/>
  <c r="M924" i="8" s="1"/>
  <c r="K925" i="8"/>
  <c r="M925" i="8" s="1"/>
  <c r="K926" i="8"/>
  <c r="M926" i="8" s="1"/>
  <c r="K927" i="8"/>
  <c r="M927" i="8" s="1"/>
  <c r="K928" i="8"/>
  <c r="M928" i="8" s="1"/>
  <c r="K929" i="8"/>
  <c r="M929" i="8" s="1"/>
  <c r="K930" i="8"/>
  <c r="M930" i="8" s="1"/>
  <c r="K931" i="8"/>
  <c r="M931" i="8" s="1"/>
  <c r="K932" i="8"/>
  <c r="M932" i="8" s="1"/>
  <c r="K933" i="8"/>
  <c r="M933" i="8" s="1"/>
  <c r="K934" i="8"/>
  <c r="M934" i="8" s="1"/>
  <c r="K935" i="8"/>
  <c r="M935" i="8" s="1"/>
  <c r="K936" i="8"/>
  <c r="M936" i="8" s="1"/>
  <c r="K937" i="8"/>
  <c r="M937" i="8" s="1"/>
  <c r="K938" i="8"/>
  <c r="M938" i="8" s="1"/>
  <c r="K939" i="8"/>
  <c r="M939" i="8" s="1"/>
  <c r="K940" i="8"/>
  <c r="M940" i="8" s="1"/>
  <c r="K941" i="8"/>
  <c r="M941" i="8" s="1"/>
  <c r="K942" i="8"/>
  <c r="M942" i="8" s="1"/>
  <c r="K943" i="8"/>
  <c r="M943" i="8" s="1"/>
  <c r="K944" i="8"/>
  <c r="M944" i="8" s="1"/>
  <c r="K945" i="8"/>
  <c r="M945" i="8" s="1"/>
  <c r="K946" i="8"/>
  <c r="M946" i="8" s="1"/>
  <c r="K947" i="8"/>
  <c r="M947" i="8" s="1"/>
  <c r="K948" i="8"/>
  <c r="M948" i="8" s="1"/>
  <c r="K949" i="8"/>
  <c r="M949" i="8" s="1"/>
  <c r="K950" i="8"/>
  <c r="M950" i="8" s="1"/>
  <c r="K951" i="8"/>
  <c r="M951" i="8" s="1"/>
  <c r="K952" i="8"/>
  <c r="M952" i="8" s="1"/>
  <c r="K953" i="8"/>
  <c r="M953" i="8" s="1"/>
  <c r="K954" i="8"/>
  <c r="M954" i="8" s="1"/>
  <c r="K955" i="8"/>
  <c r="M955" i="8" s="1"/>
  <c r="K956" i="8"/>
  <c r="M956" i="8" s="1"/>
  <c r="K957" i="8"/>
  <c r="M957" i="8" s="1"/>
  <c r="K958" i="8"/>
  <c r="M958" i="8" s="1"/>
  <c r="K959" i="8"/>
  <c r="M959" i="8" s="1"/>
  <c r="K960" i="8"/>
  <c r="M960" i="8" s="1"/>
  <c r="K961" i="8"/>
  <c r="M961" i="8" s="1"/>
  <c r="K962" i="8"/>
  <c r="M962" i="8" s="1"/>
  <c r="K963" i="8"/>
  <c r="M963" i="8" s="1"/>
  <c r="K964" i="8"/>
  <c r="M964" i="8" s="1"/>
  <c r="K965" i="8"/>
  <c r="M965" i="8" s="1"/>
  <c r="K966" i="8"/>
  <c r="M966" i="8" s="1"/>
  <c r="K967" i="8"/>
  <c r="M967" i="8" s="1"/>
  <c r="K968" i="8"/>
  <c r="M968" i="8" s="1"/>
  <c r="K969" i="8"/>
  <c r="M969" i="8" s="1"/>
  <c r="K970" i="8"/>
  <c r="M970" i="8" s="1"/>
  <c r="K971" i="8"/>
  <c r="M971" i="8" s="1"/>
  <c r="K972" i="8"/>
  <c r="M972" i="8" s="1"/>
  <c r="K973" i="8"/>
  <c r="M973" i="8" s="1"/>
  <c r="K974" i="8"/>
  <c r="M974" i="8" s="1"/>
  <c r="K989" i="8"/>
  <c r="M989" i="8" s="1"/>
  <c r="K990" i="8"/>
  <c r="M990" i="8" s="1"/>
  <c r="K991" i="8"/>
  <c r="M991" i="8" s="1"/>
  <c r="K992" i="8"/>
  <c r="M992" i="8" s="1"/>
  <c r="K993" i="8"/>
  <c r="M993" i="8" s="1"/>
  <c r="K994" i="8"/>
  <c r="M994" i="8" s="1"/>
  <c r="K995" i="8"/>
  <c r="M995" i="8" s="1"/>
  <c r="K996" i="8"/>
  <c r="M996" i="8" s="1"/>
  <c r="K997" i="8"/>
  <c r="M997" i="8" s="1"/>
  <c r="K998" i="8"/>
  <c r="M998" i="8" s="1"/>
  <c r="K999" i="8"/>
  <c r="M999" i="8" s="1"/>
  <c r="K1000" i="8"/>
  <c r="M1000" i="8" s="1"/>
  <c r="K1001" i="8"/>
  <c r="M1001" i="8" s="1"/>
  <c r="K1002" i="8"/>
  <c r="M1002" i="8" s="1"/>
  <c r="K1003" i="8"/>
  <c r="M1003" i="8" s="1"/>
  <c r="K1004" i="8"/>
  <c r="M1004" i="8" s="1"/>
  <c r="K1005" i="8"/>
  <c r="M1005" i="8" s="1"/>
  <c r="K1006" i="8"/>
  <c r="M1006" i="8" s="1"/>
  <c r="K1007" i="8"/>
  <c r="M1007" i="8" s="1"/>
  <c r="K1008" i="8"/>
  <c r="M1008" i="8" s="1"/>
  <c r="K1009" i="8"/>
  <c r="M1009" i="8" s="1"/>
  <c r="K1010" i="8"/>
  <c r="M1010" i="8" s="1"/>
  <c r="K1011" i="8"/>
  <c r="M1011" i="8" s="1"/>
  <c r="K1012" i="8"/>
  <c r="M1012" i="8" s="1"/>
  <c r="K1013" i="8"/>
  <c r="M1013" i="8" s="1"/>
  <c r="K1014" i="8"/>
  <c r="M1014" i="8" s="1"/>
  <c r="K1015" i="8"/>
  <c r="M1015" i="8" s="1"/>
  <c r="K1016" i="8"/>
  <c r="M1016" i="8" s="1"/>
  <c r="K1017" i="8"/>
  <c r="M1017" i="8" s="1"/>
  <c r="K1018" i="8"/>
  <c r="M1018" i="8" s="1"/>
  <c r="K1019" i="8"/>
  <c r="M1019" i="8" s="1"/>
  <c r="K1020" i="8"/>
  <c r="M1020" i="8" s="1"/>
  <c r="K1021" i="8"/>
  <c r="M1021" i="8" s="1"/>
  <c r="K1022" i="8"/>
  <c r="M1022" i="8" s="1"/>
  <c r="K1023" i="8"/>
  <c r="M1023" i="8" s="1"/>
  <c r="K1024" i="8"/>
  <c r="M1024" i="8" s="1"/>
  <c r="K1025" i="8"/>
  <c r="M1025" i="8" s="1"/>
  <c r="K1026" i="8"/>
  <c r="M1026" i="8" s="1"/>
  <c r="K1027" i="8"/>
  <c r="M1027" i="8" s="1"/>
  <c r="K1028" i="8"/>
  <c r="M1028" i="8" s="1"/>
  <c r="K1029" i="8"/>
  <c r="M1029" i="8" s="1"/>
  <c r="K1030" i="8"/>
  <c r="M1030" i="8" s="1"/>
  <c r="K1031" i="8"/>
  <c r="M1031" i="8" s="1"/>
  <c r="K1032" i="8"/>
  <c r="M1032" i="8" s="1"/>
  <c r="K1033" i="8"/>
  <c r="M1033" i="8" s="1"/>
  <c r="K1034" i="8"/>
  <c r="M1034" i="8" s="1"/>
  <c r="K1035" i="8"/>
  <c r="M1035" i="8" s="1"/>
  <c r="K1036" i="8"/>
  <c r="M1036" i="8" s="1"/>
  <c r="K1037" i="8"/>
  <c r="M1037" i="8" s="1"/>
  <c r="K1038" i="8"/>
  <c r="M1038" i="8" s="1"/>
  <c r="K1039" i="8"/>
  <c r="M1039" i="8" s="1"/>
  <c r="K1040" i="8"/>
  <c r="M1040" i="8" s="1"/>
  <c r="K1041" i="8"/>
  <c r="M1041" i="8" s="1"/>
  <c r="K1042" i="8"/>
  <c r="M1042" i="8" s="1"/>
  <c r="K1043" i="8"/>
  <c r="M1043" i="8" s="1"/>
  <c r="K1044" i="8"/>
  <c r="M1044" i="8" s="1"/>
  <c r="K1045" i="8"/>
  <c r="M1045" i="8" s="1"/>
  <c r="K1046" i="8"/>
  <c r="M1046" i="8" s="1"/>
  <c r="K1047" i="8"/>
  <c r="M1047" i="8" s="1"/>
  <c r="K1048" i="8"/>
  <c r="M1048" i="8" s="1"/>
  <c r="K1049" i="8"/>
  <c r="M1049" i="8" s="1"/>
  <c r="K1050" i="8"/>
  <c r="M1050" i="8" s="1"/>
  <c r="K1051" i="8"/>
  <c r="M1051" i="8" s="1"/>
  <c r="K1052" i="8"/>
  <c r="M1052" i="8" s="1"/>
  <c r="K1053" i="8"/>
  <c r="M1053" i="8" s="1"/>
  <c r="K1054" i="8"/>
  <c r="M1054" i="8" s="1"/>
  <c r="K1055" i="8"/>
  <c r="M1055" i="8" s="1"/>
  <c r="K1056" i="8"/>
  <c r="M1056" i="8" s="1"/>
  <c r="K1057" i="8"/>
  <c r="M1057" i="8" s="1"/>
  <c r="K1058" i="8"/>
  <c r="M1058" i="8" s="1"/>
  <c r="K1059" i="8"/>
  <c r="M1059" i="8" s="1"/>
  <c r="K1060" i="8"/>
  <c r="M1060" i="8" s="1"/>
  <c r="K1061" i="8"/>
  <c r="M1061" i="8" s="1"/>
  <c r="K1062" i="8"/>
  <c r="M1062" i="8" s="1"/>
  <c r="K1063" i="8"/>
  <c r="M1063" i="8" s="1"/>
  <c r="K1064" i="8"/>
  <c r="M1064" i="8" s="1"/>
  <c r="K1065" i="8"/>
  <c r="M1065" i="8" s="1"/>
  <c r="K1066" i="8"/>
  <c r="M1066" i="8" s="1"/>
  <c r="K1067" i="8"/>
  <c r="M1067" i="8" s="1"/>
  <c r="K1068" i="8"/>
  <c r="M1068" i="8" s="1"/>
  <c r="K1069" i="8"/>
  <c r="M1069" i="8" s="1"/>
  <c r="K1070" i="8"/>
  <c r="M1070" i="8" s="1"/>
  <c r="K1071" i="8"/>
  <c r="M1071" i="8" s="1"/>
  <c r="K1072" i="8"/>
  <c r="M1072" i="8" s="1"/>
  <c r="K1073" i="8"/>
  <c r="M1073" i="8" s="1"/>
  <c r="K1074" i="8"/>
  <c r="M1074" i="8" s="1"/>
  <c r="K1075" i="8"/>
  <c r="M1075" i="8" s="1"/>
  <c r="K1076" i="8"/>
  <c r="M1076" i="8" s="1"/>
  <c r="K1077" i="8"/>
  <c r="M1077" i="8" s="1"/>
  <c r="K1078" i="8"/>
  <c r="M1078" i="8" s="1"/>
  <c r="K1079" i="8"/>
  <c r="M1079" i="8" s="1"/>
  <c r="K1080" i="8"/>
  <c r="M1080" i="8" s="1"/>
  <c r="K1081" i="8"/>
  <c r="M1081" i="8" s="1"/>
  <c r="K1082" i="8"/>
  <c r="M1082" i="8" s="1"/>
  <c r="K1083" i="8"/>
  <c r="M1083" i="8" s="1"/>
  <c r="K1084" i="8"/>
  <c r="M1084" i="8" s="1"/>
  <c r="K1085" i="8"/>
  <c r="M1085" i="8" s="1"/>
  <c r="K1086" i="8"/>
  <c r="M1086" i="8" s="1"/>
  <c r="K1087" i="8"/>
  <c r="M1087" i="8" s="1"/>
  <c r="K1088" i="8"/>
  <c r="M1088" i="8" s="1"/>
  <c r="K1089" i="8"/>
  <c r="M1089" i="8" s="1"/>
  <c r="K1090" i="8"/>
  <c r="M1090" i="8" s="1"/>
  <c r="K1091" i="8"/>
  <c r="M1091" i="8" s="1"/>
  <c r="K1092" i="8"/>
  <c r="M1092" i="8" s="1"/>
  <c r="K1093" i="8"/>
  <c r="M1093" i="8" s="1"/>
  <c r="K1094" i="8"/>
  <c r="M1094" i="8" s="1"/>
  <c r="K1095" i="8"/>
  <c r="M1095" i="8" s="1"/>
  <c r="K1096" i="8"/>
  <c r="M1096" i="8" s="1"/>
  <c r="K1097" i="8"/>
  <c r="M1097" i="8" s="1"/>
  <c r="K1098" i="8"/>
  <c r="M1098" i="8" s="1"/>
  <c r="K1099" i="8"/>
  <c r="M1099" i="8" s="1"/>
  <c r="K1100" i="8"/>
  <c r="M1100" i="8" s="1"/>
  <c r="K1101" i="8"/>
  <c r="M1101" i="8" s="1"/>
  <c r="K1102" i="8"/>
  <c r="M1102" i="8" s="1"/>
  <c r="K1103" i="8"/>
  <c r="M1103" i="8" s="1"/>
  <c r="K1104" i="8"/>
  <c r="M1104" i="8" s="1"/>
  <c r="K1105" i="8"/>
  <c r="M1105" i="8" s="1"/>
  <c r="K1106" i="8"/>
  <c r="M1106" i="8" s="1"/>
  <c r="K1107" i="8"/>
  <c r="M1107" i="8" s="1"/>
  <c r="K1108" i="8"/>
  <c r="M1108" i="8" s="1"/>
  <c r="K1109" i="8"/>
  <c r="M1109" i="8" s="1"/>
  <c r="K1110" i="8"/>
  <c r="M1110" i="8" s="1"/>
  <c r="K1111" i="8"/>
  <c r="M1111" i="8" s="1"/>
  <c r="K1112" i="8"/>
  <c r="M1112" i="8" s="1"/>
  <c r="K1113" i="8"/>
  <c r="M1113" i="8" s="1"/>
  <c r="K1114" i="8"/>
  <c r="M1114" i="8" s="1"/>
  <c r="K1115" i="8"/>
  <c r="M1115" i="8" s="1"/>
  <c r="K1116" i="8"/>
  <c r="M1116" i="8" s="1"/>
  <c r="K1117" i="8"/>
  <c r="M1117" i="8" s="1"/>
  <c r="K1118" i="8"/>
  <c r="M1118" i="8" s="1"/>
  <c r="K1119" i="8"/>
  <c r="M1119" i="8" s="1"/>
  <c r="K1120" i="8"/>
  <c r="M1120" i="8" s="1"/>
  <c r="K1121" i="8"/>
  <c r="M1121" i="8" s="1"/>
  <c r="K1122" i="8"/>
  <c r="M1122" i="8" s="1"/>
  <c r="K1123" i="8"/>
  <c r="M1123" i="8" s="1"/>
  <c r="K1124" i="8"/>
  <c r="M1124" i="8" s="1"/>
  <c r="K1125" i="8"/>
  <c r="M1125" i="8" s="1"/>
  <c r="K1126" i="8"/>
  <c r="M1126" i="8" s="1"/>
  <c r="K1127" i="8"/>
  <c r="M1127" i="8" s="1"/>
  <c r="K1128" i="8"/>
  <c r="M1128" i="8" s="1"/>
  <c r="K1129" i="8"/>
  <c r="M1129" i="8" s="1"/>
  <c r="K1130" i="8"/>
  <c r="M1130" i="8" s="1"/>
  <c r="K1131" i="8"/>
  <c r="M1131" i="8" s="1"/>
  <c r="K1132" i="8"/>
  <c r="M1132" i="8" s="1"/>
  <c r="K1133" i="8"/>
  <c r="M1133" i="8" s="1"/>
  <c r="K1134" i="8"/>
  <c r="M1134" i="8" s="1"/>
  <c r="K1135" i="8"/>
  <c r="M1135" i="8" s="1"/>
  <c r="K1136" i="8"/>
  <c r="M1136" i="8" s="1"/>
  <c r="K1137" i="8"/>
  <c r="M1137" i="8" s="1"/>
  <c r="K1138" i="8"/>
  <c r="M1138" i="8" s="1"/>
  <c r="K1139" i="8"/>
  <c r="M1139" i="8" s="1"/>
  <c r="K1140" i="8"/>
  <c r="M1140" i="8" s="1"/>
  <c r="K1141" i="8"/>
  <c r="M1141" i="8" s="1"/>
  <c r="K1142" i="8"/>
  <c r="M1142" i="8" s="1"/>
  <c r="K1143" i="8"/>
  <c r="M1143" i="8" s="1"/>
  <c r="K1144" i="8"/>
  <c r="M1144" i="8" s="1"/>
  <c r="K1145" i="8"/>
  <c r="M1145" i="8" s="1"/>
  <c r="K1146" i="8"/>
  <c r="M1146" i="8" s="1"/>
  <c r="K1147" i="8"/>
  <c r="M1147" i="8" s="1"/>
  <c r="K1148" i="8"/>
  <c r="M1148" i="8" s="1"/>
  <c r="K1149" i="8"/>
  <c r="M1149" i="8" s="1"/>
  <c r="K1150" i="8"/>
  <c r="M1150" i="8" s="1"/>
  <c r="K1151" i="8"/>
  <c r="M1151" i="8" s="1"/>
  <c r="K1152" i="8"/>
  <c r="M1152" i="8" s="1"/>
  <c r="K1153" i="8"/>
  <c r="M1153" i="8" s="1"/>
  <c r="K1154" i="8"/>
  <c r="M1154" i="8" s="1"/>
  <c r="K1155" i="8"/>
  <c r="M1155" i="8" s="1"/>
  <c r="K1156" i="8"/>
  <c r="M1156" i="8" s="1"/>
  <c r="K1157" i="8"/>
  <c r="M1157" i="8" s="1"/>
  <c r="K1158" i="8"/>
  <c r="M1158" i="8" s="1"/>
  <c r="K1159" i="8"/>
  <c r="M1159" i="8" s="1"/>
  <c r="K1160" i="8"/>
  <c r="M1160" i="8" s="1"/>
  <c r="K1161" i="8"/>
  <c r="M1161" i="8" s="1"/>
  <c r="K1162" i="8"/>
  <c r="M1162" i="8" s="1"/>
  <c r="K1163" i="8"/>
  <c r="M1163" i="8" s="1"/>
  <c r="K1164" i="8"/>
  <c r="M1164" i="8" s="1"/>
  <c r="K1165" i="8"/>
  <c r="M1165" i="8" s="1"/>
  <c r="K1166" i="8"/>
  <c r="M1166" i="8" s="1"/>
  <c r="K1167" i="8"/>
  <c r="M1167" i="8" s="1"/>
  <c r="K1168" i="8"/>
  <c r="M1168" i="8" s="1"/>
  <c r="K1169" i="8"/>
  <c r="M1169" i="8" s="1"/>
  <c r="K1170" i="8"/>
  <c r="M1170" i="8" s="1"/>
  <c r="K1171" i="8"/>
  <c r="M1171" i="8" s="1"/>
  <c r="K1172" i="8"/>
  <c r="M1172" i="8" s="1"/>
  <c r="K1173" i="8"/>
  <c r="M1173" i="8" s="1"/>
  <c r="K1174" i="8"/>
  <c r="M1174" i="8" s="1"/>
  <c r="K1175" i="8"/>
  <c r="M1175" i="8" s="1"/>
  <c r="K1176" i="8"/>
  <c r="M1176" i="8" s="1"/>
  <c r="K1177" i="8"/>
  <c r="M1177" i="8" s="1"/>
  <c r="K1178" i="8"/>
  <c r="M1178" i="8" s="1"/>
  <c r="K1179" i="8"/>
  <c r="M1179" i="8" s="1"/>
  <c r="K1180" i="8"/>
  <c r="M1180" i="8" s="1"/>
  <c r="K1181" i="8"/>
  <c r="M1181" i="8" s="1"/>
  <c r="K1182" i="8"/>
  <c r="M1182" i="8" s="1"/>
  <c r="K1183" i="8"/>
  <c r="M1183" i="8" s="1"/>
  <c r="K1184" i="8"/>
  <c r="M1184" i="8" s="1"/>
  <c r="K1185" i="8"/>
  <c r="M1185" i="8" s="1"/>
  <c r="K1186" i="8"/>
  <c r="M1186" i="8" s="1"/>
  <c r="K1187" i="8"/>
  <c r="M1187" i="8" s="1"/>
  <c r="K1188" i="8"/>
  <c r="M1188" i="8" s="1"/>
  <c r="K1189" i="8"/>
  <c r="M1189" i="8" s="1"/>
  <c r="K1190" i="8"/>
  <c r="M1190" i="8" s="1"/>
  <c r="K1191" i="8"/>
  <c r="M1191" i="8" s="1"/>
  <c r="K1192" i="8"/>
  <c r="M1192" i="8" s="1"/>
  <c r="K1193" i="8"/>
  <c r="M1193" i="8" s="1"/>
  <c r="K1194" i="8"/>
  <c r="M1194" i="8" s="1"/>
  <c r="K1195" i="8"/>
  <c r="M1195" i="8" s="1"/>
  <c r="K1196" i="8"/>
  <c r="M1196" i="8" s="1"/>
  <c r="K1197" i="8"/>
  <c r="M1197" i="8" s="1"/>
  <c r="K1198" i="8"/>
  <c r="M1198" i="8" s="1"/>
  <c r="K1199" i="8"/>
  <c r="M1199" i="8" s="1"/>
  <c r="K1200" i="8"/>
  <c r="M1200" i="8" s="1"/>
  <c r="K1201" i="8"/>
  <c r="M1201" i="8" s="1"/>
  <c r="K1202" i="8"/>
  <c r="M1202" i="8" s="1"/>
  <c r="K1203" i="8"/>
  <c r="M1203" i="8" s="1"/>
  <c r="K1204" i="8"/>
  <c r="M1204" i="8" s="1"/>
  <c r="K1205" i="8"/>
  <c r="M1205" i="8" s="1"/>
  <c r="K1206" i="8"/>
  <c r="M1206" i="8" s="1"/>
  <c r="K1207" i="8"/>
  <c r="M1207" i="8" s="1"/>
  <c r="K1208" i="8"/>
  <c r="M1208" i="8" s="1"/>
  <c r="K1209" i="8"/>
  <c r="M1209" i="8" s="1"/>
  <c r="K1210" i="8"/>
  <c r="M1210" i="8" s="1"/>
  <c r="K1211" i="8"/>
  <c r="M1211" i="8" s="1"/>
  <c r="K1212" i="8"/>
  <c r="M1212" i="8" s="1"/>
  <c r="K1213" i="8"/>
  <c r="M1213" i="8" s="1"/>
  <c r="K1214" i="8"/>
  <c r="M1214" i="8" s="1"/>
  <c r="K1215" i="8"/>
  <c r="M1215" i="8" s="1"/>
  <c r="K1216" i="8"/>
  <c r="M1216" i="8" s="1"/>
  <c r="K1217" i="8"/>
  <c r="M1217" i="8" s="1"/>
  <c r="K1218" i="8"/>
  <c r="M1218" i="8" s="1"/>
  <c r="K1219" i="8"/>
  <c r="M1219" i="8" s="1"/>
  <c r="K1220" i="8"/>
  <c r="M1220" i="8" s="1"/>
  <c r="K1221" i="8"/>
  <c r="M1221" i="8" s="1"/>
  <c r="K1222" i="8"/>
  <c r="M1222" i="8" s="1"/>
  <c r="K1223" i="8"/>
  <c r="M1223" i="8" s="1"/>
  <c r="K1224" i="8"/>
  <c r="M1224" i="8" s="1"/>
  <c r="J454" i="8"/>
  <c r="G454" i="8" s="1"/>
  <c r="I454" i="8" s="1"/>
  <c r="J455" i="8"/>
  <c r="G455" i="8" s="1"/>
  <c r="I455" i="8" s="1"/>
  <c r="J456" i="8"/>
  <c r="G456" i="8" s="1"/>
  <c r="I456" i="8" s="1"/>
  <c r="J457" i="8"/>
  <c r="G457" i="8" s="1"/>
  <c r="I457" i="8" s="1"/>
  <c r="J458" i="8"/>
  <c r="G458" i="8" s="1"/>
  <c r="I458" i="8" s="1"/>
  <c r="J459" i="8"/>
  <c r="G459" i="8" s="1"/>
  <c r="I459" i="8" s="1"/>
  <c r="J460" i="8"/>
  <c r="G460" i="8" s="1"/>
  <c r="I460" i="8" s="1"/>
  <c r="J461" i="8"/>
  <c r="G461" i="8" s="1"/>
  <c r="I461" i="8" s="1"/>
  <c r="J462" i="8"/>
  <c r="G462" i="8" s="1"/>
  <c r="I462" i="8" s="1"/>
  <c r="J463" i="8"/>
  <c r="G463" i="8" s="1"/>
  <c r="I463" i="8" s="1"/>
  <c r="J464" i="8"/>
  <c r="G464" i="8" s="1"/>
  <c r="I464" i="8" s="1"/>
  <c r="J465" i="8"/>
  <c r="G465" i="8" s="1"/>
  <c r="I465" i="8" s="1"/>
  <c r="J466" i="8"/>
  <c r="G466" i="8" s="1"/>
  <c r="I466" i="8" s="1"/>
  <c r="J467" i="8"/>
  <c r="G467" i="8" s="1"/>
  <c r="I467" i="8" s="1"/>
  <c r="J468" i="8"/>
  <c r="G468" i="8" s="1"/>
  <c r="I468" i="8" s="1"/>
  <c r="J469" i="8"/>
  <c r="G469" i="8" s="1"/>
  <c r="I469" i="8" s="1"/>
  <c r="J470" i="8"/>
  <c r="G470" i="8" s="1"/>
  <c r="I470" i="8" s="1"/>
  <c r="J471" i="8"/>
  <c r="G471" i="8" s="1"/>
  <c r="I471" i="8" s="1"/>
  <c r="J472" i="8"/>
  <c r="G472" i="8" s="1"/>
  <c r="I472" i="8" s="1"/>
  <c r="J473" i="8"/>
  <c r="G473" i="8" s="1"/>
  <c r="I473" i="8" s="1"/>
  <c r="J474" i="8"/>
  <c r="G474" i="8" s="1"/>
  <c r="I474" i="8" s="1"/>
  <c r="J475" i="8"/>
  <c r="G475" i="8" s="1"/>
  <c r="I475" i="8" s="1"/>
  <c r="J476" i="8"/>
  <c r="G476" i="8" s="1"/>
  <c r="I476" i="8" s="1"/>
  <c r="J477" i="8"/>
  <c r="G477" i="8" s="1"/>
  <c r="I477" i="8" s="1"/>
  <c r="J478" i="8"/>
  <c r="G478" i="8" s="1"/>
  <c r="I478" i="8" s="1"/>
  <c r="J479" i="8"/>
  <c r="G479" i="8" s="1"/>
  <c r="I479" i="8" s="1"/>
  <c r="J480" i="8"/>
  <c r="G480" i="8" s="1"/>
  <c r="I480" i="8" s="1"/>
  <c r="J481" i="8"/>
  <c r="G481" i="8" s="1"/>
  <c r="I481" i="8" s="1"/>
  <c r="J482" i="8"/>
  <c r="G482" i="8" s="1"/>
  <c r="I482" i="8" s="1"/>
  <c r="J483" i="8"/>
  <c r="G483" i="8" s="1"/>
  <c r="I483" i="8" s="1"/>
  <c r="J484" i="8"/>
  <c r="G484" i="8" s="1"/>
  <c r="I484" i="8" s="1"/>
  <c r="J485" i="8"/>
  <c r="G485" i="8" s="1"/>
  <c r="I485" i="8" s="1"/>
  <c r="J486" i="8"/>
  <c r="G486" i="8" s="1"/>
  <c r="I486" i="8" s="1"/>
  <c r="J487" i="8"/>
  <c r="G487" i="8" s="1"/>
  <c r="I487" i="8" s="1"/>
  <c r="J488" i="8"/>
  <c r="G488" i="8" s="1"/>
  <c r="I488" i="8" s="1"/>
  <c r="G489" i="8"/>
  <c r="I489" i="8" s="1"/>
  <c r="G490" i="8"/>
  <c r="I490" i="8" s="1"/>
  <c r="G491" i="8"/>
  <c r="I491" i="8" s="1"/>
  <c r="G492" i="8"/>
  <c r="I492" i="8" s="1"/>
  <c r="G493" i="8"/>
  <c r="I493" i="8" s="1"/>
  <c r="G494" i="8"/>
  <c r="I494" i="8" s="1"/>
  <c r="G495" i="8"/>
  <c r="I495" i="8" s="1"/>
  <c r="G496" i="8"/>
  <c r="I496" i="8" s="1"/>
  <c r="G497" i="8"/>
  <c r="I497" i="8" s="1"/>
  <c r="G498" i="8"/>
  <c r="I498" i="8" s="1"/>
  <c r="G499" i="8"/>
  <c r="I499" i="8" s="1"/>
  <c r="G500" i="8"/>
  <c r="I500" i="8" s="1"/>
  <c r="G501" i="8"/>
  <c r="I501" i="8" s="1"/>
  <c r="G502" i="8"/>
  <c r="I502" i="8" s="1"/>
  <c r="G503" i="8"/>
  <c r="I503" i="8" s="1"/>
  <c r="G504" i="8"/>
  <c r="I504" i="8" s="1"/>
  <c r="G505" i="8"/>
  <c r="I505" i="8" s="1"/>
  <c r="G506" i="8"/>
  <c r="I506" i="8" s="1"/>
  <c r="G507" i="8"/>
  <c r="I507" i="8" s="1"/>
  <c r="G508" i="8"/>
  <c r="I508" i="8" s="1"/>
  <c r="G509" i="8"/>
  <c r="I509" i="8" s="1"/>
  <c r="G510" i="8"/>
  <c r="I510" i="8" s="1"/>
  <c r="G511" i="8"/>
  <c r="I511" i="8" s="1"/>
  <c r="G512" i="8"/>
  <c r="I512" i="8" s="1"/>
  <c r="G513" i="8"/>
  <c r="I513" i="8" s="1"/>
  <c r="G514" i="8"/>
  <c r="I514" i="8" s="1"/>
  <c r="G515" i="8"/>
  <c r="I515" i="8" s="1"/>
  <c r="G516" i="8"/>
  <c r="I516" i="8" s="1"/>
  <c r="G517" i="8"/>
  <c r="I517" i="8" s="1"/>
  <c r="G518" i="8"/>
  <c r="I518" i="8" s="1"/>
  <c r="G519" i="8"/>
  <c r="I519" i="8" s="1"/>
  <c r="G520" i="8"/>
  <c r="I520" i="8" s="1"/>
  <c r="G521" i="8"/>
  <c r="I521" i="8" s="1"/>
  <c r="G522" i="8"/>
  <c r="I522" i="8" s="1"/>
  <c r="G523" i="8"/>
  <c r="I523" i="8" s="1"/>
  <c r="G524" i="8"/>
  <c r="I524" i="8" s="1"/>
  <c r="G525" i="8"/>
  <c r="I525" i="8" s="1"/>
  <c r="G526" i="8"/>
  <c r="I526" i="8" s="1"/>
  <c r="G527" i="8"/>
  <c r="I527" i="8" s="1"/>
  <c r="G528" i="8"/>
  <c r="I528" i="8" s="1"/>
  <c r="G529" i="8"/>
  <c r="I529" i="8" s="1"/>
  <c r="G530" i="8"/>
  <c r="I530" i="8" s="1"/>
  <c r="G531" i="8"/>
  <c r="I531" i="8" s="1"/>
  <c r="G532" i="8"/>
  <c r="I532" i="8" s="1"/>
  <c r="G533" i="8"/>
  <c r="I533" i="8" s="1"/>
  <c r="G534" i="8"/>
  <c r="I534" i="8" s="1"/>
  <c r="G535" i="8"/>
  <c r="I535" i="8" s="1"/>
  <c r="G536" i="8"/>
  <c r="I536" i="8" s="1"/>
  <c r="G537" i="8"/>
  <c r="I537" i="8" s="1"/>
  <c r="G538" i="8"/>
  <c r="I538" i="8" s="1"/>
  <c r="G539" i="8"/>
  <c r="I539" i="8" s="1"/>
  <c r="G540" i="8"/>
  <c r="I540" i="8" s="1"/>
  <c r="G541" i="8"/>
  <c r="I541" i="8" s="1"/>
  <c r="G542" i="8"/>
  <c r="I542" i="8" s="1"/>
  <c r="G543" i="8"/>
  <c r="I543" i="8" s="1"/>
  <c r="G544" i="8"/>
  <c r="I544" i="8" s="1"/>
  <c r="G545" i="8"/>
  <c r="I545" i="8" s="1"/>
  <c r="G546" i="8"/>
  <c r="I546" i="8" s="1"/>
  <c r="G547" i="8"/>
  <c r="I547" i="8" s="1"/>
  <c r="G548" i="8"/>
  <c r="I548" i="8" s="1"/>
  <c r="G549" i="8"/>
  <c r="I549" i="8" s="1"/>
  <c r="G550" i="8"/>
  <c r="I550" i="8" s="1"/>
  <c r="G551" i="8"/>
  <c r="I551" i="8" s="1"/>
  <c r="G552" i="8"/>
  <c r="I552" i="8" s="1"/>
  <c r="G553" i="8"/>
  <c r="I553" i="8" s="1"/>
  <c r="G554" i="8"/>
  <c r="I554" i="8" s="1"/>
  <c r="G555" i="8"/>
  <c r="I555" i="8" s="1"/>
  <c r="G556" i="8"/>
  <c r="I556" i="8" s="1"/>
  <c r="G557" i="8"/>
  <c r="I557" i="8" s="1"/>
  <c r="G558" i="8"/>
  <c r="I558" i="8" s="1"/>
  <c r="G559" i="8"/>
  <c r="I559" i="8" s="1"/>
  <c r="G560" i="8"/>
  <c r="I560" i="8" s="1"/>
  <c r="G561" i="8"/>
  <c r="I561" i="8" s="1"/>
  <c r="G562" i="8"/>
  <c r="I562" i="8" s="1"/>
  <c r="G563" i="8"/>
  <c r="I563" i="8" s="1"/>
  <c r="G564" i="8"/>
  <c r="I564" i="8" s="1"/>
  <c r="G565" i="8"/>
  <c r="I565" i="8" s="1"/>
  <c r="G566" i="8"/>
  <c r="I566" i="8" s="1"/>
  <c r="G567" i="8"/>
  <c r="I567" i="8" s="1"/>
  <c r="G568" i="8"/>
  <c r="I568" i="8" s="1"/>
  <c r="G569" i="8"/>
  <c r="I569" i="8" s="1"/>
  <c r="G570" i="8"/>
  <c r="I570" i="8" s="1"/>
  <c r="G571" i="8"/>
  <c r="I571" i="8" s="1"/>
  <c r="G572" i="8"/>
  <c r="I572" i="8" s="1"/>
  <c r="G573" i="8"/>
  <c r="I573" i="8" s="1"/>
  <c r="G574" i="8"/>
  <c r="I574" i="8" s="1"/>
  <c r="G575" i="8"/>
  <c r="I575" i="8" s="1"/>
  <c r="G576" i="8"/>
  <c r="I576" i="8" s="1"/>
  <c r="G577" i="8"/>
  <c r="I577" i="8" s="1"/>
  <c r="G578" i="8"/>
  <c r="I578" i="8" s="1"/>
  <c r="G579" i="8"/>
  <c r="I579" i="8" s="1"/>
  <c r="G580" i="8"/>
  <c r="I580" i="8" s="1"/>
  <c r="G581" i="8"/>
  <c r="I581" i="8" s="1"/>
  <c r="G582" i="8"/>
  <c r="I582" i="8" s="1"/>
  <c r="G583" i="8"/>
  <c r="I583" i="8" s="1"/>
  <c r="G584" i="8"/>
  <c r="I584" i="8" s="1"/>
  <c r="G585" i="8"/>
  <c r="I585" i="8" s="1"/>
  <c r="G586" i="8"/>
  <c r="I586" i="8" s="1"/>
  <c r="G587" i="8"/>
  <c r="I587" i="8" s="1"/>
  <c r="G588" i="8"/>
  <c r="I588" i="8" s="1"/>
  <c r="G589" i="8"/>
  <c r="I589" i="8" s="1"/>
  <c r="G590" i="8"/>
  <c r="I590" i="8" s="1"/>
  <c r="G591" i="8"/>
  <c r="I591" i="8" s="1"/>
  <c r="G592" i="8"/>
  <c r="I592" i="8" s="1"/>
  <c r="G593" i="8"/>
  <c r="I593" i="8" s="1"/>
  <c r="G594" i="8"/>
  <c r="I594" i="8" s="1"/>
  <c r="G595" i="8"/>
  <c r="I595" i="8" s="1"/>
  <c r="G596" i="8"/>
  <c r="I596" i="8" s="1"/>
  <c r="G597" i="8"/>
  <c r="I597" i="8" s="1"/>
  <c r="G598" i="8"/>
  <c r="I598" i="8" s="1"/>
  <c r="G599" i="8"/>
  <c r="I599" i="8" s="1"/>
  <c r="G600" i="8"/>
  <c r="I600" i="8" s="1"/>
  <c r="G601" i="8"/>
  <c r="I601" i="8" s="1"/>
  <c r="G602" i="8"/>
  <c r="I602" i="8" s="1"/>
  <c r="G603" i="8"/>
  <c r="I603" i="8" s="1"/>
  <c r="G604" i="8"/>
  <c r="I604" i="8" s="1"/>
  <c r="G605" i="8"/>
  <c r="I605" i="8" s="1"/>
  <c r="G606" i="8"/>
  <c r="I606" i="8" s="1"/>
  <c r="G607" i="8"/>
  <c r="I607" i="8" s="1"/>
  <c r="G608" i="8"/>
  <c r="I608" i="8" s="1"/>
  <c r="G609" i="8"/>
  <c r="I609" i="8" s="1"/>
  <c r="G610" i="8"/>
  <c r="I610" i="8" s="1"/>
  <c r="G611" i="8"/>
  <c r="I611" i="8" s="1"/>
  <c r="G612" i="8"/>
  <c r="I612" i="8" s="1"/>
  <c r="G613" i="8"/>
  <c r="I613" i="8" s="1"/>
  <c r="G615" i="8"/>
  <c r="I615" i="8" s="1"/>
  <c r="G616" i="8"/>
  <c r="I616" i="8" s="1"/>
  <c r="G617" i="8"/>
  <c r="I617" i="8" s="1"/>
  <c r="G619" i="8"/>
  <c r="I619" i="8" s="1"/>
  <c r="G620" i="8"/>
  <c r="I620" i="8" s="1"/>
  <c r="G621" i="8"/>
  <c r="I621" i="8" s="1"/>
  <c r="G623" i="8"/>
  <c r="I623" i="8" s="1"/>
  <c r="G624" i="8"/>
  <c r="I624" i="8" s="1"/>
  <c r="G625" i="8"/>
  <c r="I625" i="8" s="1"/>
  <c r="G626" i="8"/>
  <c r="I626" i="8" s="1"/>
  <c r="G627" i="8"/>
  <c r="I627" i="8" s="1"/>
  <c r="G628" i="8"/>
  <c r="I628" i="8" s="1"/>
  <c r="G629" i="8"/>
  <c r="I629" i="8" s="1"/>
  <c r="G614" i="8"/>
  <c r="I614" i="8" s="1"/>
  <c r="G618" i="8"/>
  <c r="I618" i="8" s="1"/>
  <c r="G622" i="8"/>
  <c r="I622" i="8" s="1"/>
  <c r="G630" i="8"/>
  <c r="I630" i="8" s="1"/>
  <c r="G631" i="8"/>
  <c r="I631" i="8" s="1"/>
  <c r="G632" i="8"/>
  <c r="I632" i="8" s="1"/>
  <c r="G633" i="8"/>
  <c r="I633" i="8" s="1"/>
  <c r="G634" i="8"/>
  <c r="I634" i="8" s="1"/>
  <c r="G635" i="8"/>
  <c r="I635" i="8" s="1"/>
  <c r="G636" i="8"/>
  <c r="I636" i="8" s="1"/>
  <c r="G637" i="8"/>
  <c r="I637" i="8" s="1"/>
  <c r="G638" i="8"/>
  <c r="I638" i="8" s="1"/>
  <c r="G639" i="8"/>
  <c r="I639" i="8" s="1"/>
  <c r="G640" i="8"/>
  <c r="I640" i="8" s="1"/>
  <c r="G641" i="8"/>
  <c r="I641" i="8" s="1"/>
  <c r="G642" i="8"/>
  <c r="I642" i="8" s="1"/>
  <c r="G643" i="8"/>
  <c r="I643" i="8" s="1"/>
  <c r="G644" i="8"/>
  <c r="I644" i="8" s="1"/>
  <c r="G645" i="8"/>
  <c r="I645" i="8" s="1"/>
  <c r="G646" i="8"/>
  <c r="I646" i="8" s="1"/>
  <c r="G647" i="8"/>
  <c r="I647" i="8" s="1"/>
  <c r="G648" i="8"/>
  <c r="I648" i="8" s="1"/>
  <c r="G649" i="8"/>
  <c r="I649" i="8" s="1"/>
  <c r="G650" i="8"/>
  <c r="I650" i="8" s="1"/>
  <c r="G651" i="8"/>
  <c r="I651" i="8" s="1"/>
  <c r="G652" i="8"/>
  <c r="I652" i="8" s="1"/>
  <c r="G653" i="8"/>
  <c r="I653" i="8" s="1"/>
  <c r="G654" i="8"/>
  <c r="I654" i="8" s="1"/>
  <c r="G655" i="8"/>
  <c r="I655" i="8" s="1"/>
  <c r="G656" i="8"/>
  <c r="I656" i="8" s="1"/>
  <c r="G657" i="8"/>
  <c r="I657" i="8" s="1"/>
  <c r="G658" i="8"/>
  <c r="I658" i="8" s="1"/>
  <c r="G659" i="8"/>
  <c r="I659" i="8" s="1"/>
  <c r="G660" i="8"/>
  <c r="I660" i="8" s="1"/>
  <c r="G661" i="8"/>
  <c r="I661" i="8" s="1"/>
  <c r="G662" i="8"/>
  <c r="I662" i="8" s="1"/>
  <c r="G663" i="8"/>
  <c r="I663" i="8" s="1"/>
  <c r="G664" i="8"/>
  <c r="I664" i="8" s="1"/>
  <c r="G665" i="8"/>
  <c r="I665" i="8" s="1"/>
  <c r="G666" i="8"/>
  <c r="I666" i="8" s="1"/>
  <c r="G667" i="8"/>
  <c r="I667" i="8" s="1"/>
  <c r="G668" i="8"/>
  <c r="I668" i="8" s="1"/>
  <c r="G669" i="8"/>
  <c r="I669" i="8" s="1"/>
  <c r="G670" i="8"/>
  <c r="I670" i="8" s="1"/>
  <c r="G671" i="8"/>
  <c r="I671" i="8" s="1"/>
  <c r="G672" i="8"/>
  <c r="I672" i="8" s="1"/>
  <c r="G673" i="8"/>
  <c r="I673" i="8" s="1"/>
  <c r="G674" i="8"/>
  <c r="I674" i="8" s="1"/>
  <c r="G675" i="8"/>
  <c r="I675" i="8" s="1"/>
  <c r="G676" i="8"/>
  <c r="I676" i="8" s="1"/>
  <c r="G677" i="8"/>
  <c r="I677" i="8" s="1"/>
  <c r="G678" i="8"/>
  <c r="I678" i="8" s="1"/>
  <c r="G679" i="8"/>
  <c r="I679" i="8" s="1"/>
  <c r="G680" i="8"/>
  <c r="I680" i="8" s="1"/>
  <c r="G681" i="8"/>
  <c r="I681" i="8" s="1"/>
  <c r="G682" i="8"/>
  <c r="I682" i="8" s="1"/>
  <c r="G683" i="8"/>
  <c r="I683" i="8" s="1"/>
  <c r="G684" i="8"/>
  <c r="I684" i="8" s="1"/>
  <c r="G685" i="8"/>
  <c r="I685" i="8" s="1"/>
  <c r="G686" i="8"/>
  <c r="I686" i="8" s="1"/>
  <c r="G687" i="8"/>
  <c r="I687" i="8" s="1"/>
  <c r="G688" i="8"/>
  <c r="I688" i="8" s="1"/>
  <c r="G689" i="8"/>
  <c r="I689" i="8" s="1"/>
  <c r="G690" i="8"/>
  <c r="I690" i="8" s="1"/>
  <c r="G691" i="8"/>
  <c r="I691" i="8" s="1"/>
  <c r="G692" i="8"/>
  <c r="I692" i="8" s="1"/>
  <c r="G693" i="8"/>
  <c r="I693" i="8" s="1"/>
  <c r="G694" i="8"/>
  <c r="I694" i="8" s="1"/>
  <c r="G695" i="8"/>
  <c r="I695" i="8" s="1"/>
  <c r="G696" i="8"/>
  <c r="I696" i="8" s="1"/>
  <c r="G697" i="8"/>
  <c r="I697" i="8" s="1"/>
  <c r="G698" i="8"/>
  <c r="I698" i="8" s="1"/>
  <c r="G699" i="8"/>
  <c r="I699" i="8" s="1"/>
  <c r="G700" i="8"/>
  <c r="I700" i="8" s="1"/>
  <c r="G701" i="8"/>
  <c r="I701" i="8" s="1"/>
  <c r="G702" i="8"/>
  <c r="I702" i="8" s="1"/>
  <c r="G703" i="8"/>
  <c r="I703" i="8" s="1"/>
  <c r="G704" i="8"/>
  <c r="I704" i="8" s="1"/>
  <c r="G705" i="8"/>
  <c r="I705" i="8" s="1"/>
  <c r="G706" i="8"/>
  <c r="I706" i="8" s="1"/>
  <c r="G707" i="8"/>
  <c r="I707" i="8" s="1"/>
  <c r="G708" i="8"/>
  <c r="I708" i="8" s="1"/>
  <c r="G709" i="8"/>
  <c r="I709" i="8" s="1"/>
  <c r="G710" i="8"/>
  <c r="I710" i="8" s="1"/>
  <c r="G711" i="8"/>
  <c r="I711" i="8" s="1"/>
  <c r="G712" i="8"/>
  <c r="I712" i="8" s="1"/>
  <c r="G713" i="8"/>
  <c r="I713" i="8" s="1"/>
  <c r="G714" i="8"/>
  <c r="I714" i="8" s="1"/>
  <c r="G715" i="8"/>
  <c r="I715" i="8" s="1"/>
  <c r="G716" i="8"/>
  <c r="I716" i="8" s="1"/>
  <c r="G717" i="8"/>
  <c r="I717" i="8" s="1"/>
  <c r="G718" i="8"/>
  <c r="I718" i="8" s="1"/>
  <c r="G719" i="8"/>
  <c r="I719" i="8" s="1"/>
  <c r="G720" i="8"/>
  <c r="I720" i="8" s="1"/>
  <c r="G721" i="8"/>
  <c r="I721" i="8" s="1"/>
  <c r="G722" i="8"/>
  <c r="I722" i="8" s="1"/>
  <c r="G723" i="8"/>
  <c r="I723" i="8" s="1"/>
  <c r="G724" i="8"/>
  <c r="I724" i="8" s="1"/>
  <c r="G725" i="8"/>
  <c r="I725" i="8" s="1"/>
  <c r="G726" i="8"/>
  <c r="I726" i="8" s="1"/>
  <c r="G727" i="8"/>
  <c r="I727" i="8" s="1"/>
  <c r="G728" i="8"/>
  <c r="I728" i="8" s="1"/>
  <c r="G729" i="8"/>
  <c r="I729" i="8" s="1"/>
  <c r="G730" i="8"/>
  <c r="I730" i="8" s="1"/>
  <c r="G731" i="8"/>
  <c r="I731" i="8" s="1"/>
  <c r="G732" i="8"/>
  <c r="I732" i="8" s="1"/>
  <c r="G733" i="8"/>
  <c r="I733" i="8" s="1"/>
  <c r="G734" i="8"/>
  <c r="I734" i="8" s="1"/>
  <c r="G735" i="8"/>
  <c r="I735" i="8" s="1"/>
  <c r="G736" i="8"/>
  <c r="I736" i="8" s="1"/>
  <c r="G737" i="8"/>
  <c r="I737" i="8" s="1"/>
  <c r="G738" i="8"/>
  <c r="I738" i="8" s="1"/>
  <c r="G739" i="8"/>
  <c r="I739" i="8" s="1"/>
  <c r="G740" i="8"/>
  <c r="I740" i="8" s="1"/>
  <c r="G741" i="8"/>
  <c r="I741" i="8" s="1"/>
  <c r="G742" i="8"/>
  <c r="I742" i="8" s="1"/>
  <c r="G743" i="8"/>
  <c r="I743" i="8" s="1"/>
  <c r="G744" i="8"/>
  <c r="I744" i="8" s="1"/>
  <c r="G745" i="8"/>
  <c r="I745" i="8" s="1"/>
  <c r="G746" i="8"/>
  <c r="I746" i="8" s="1"/>
  <c r="G747" i="8"/>
  <c r="I747" i="8" s="1"/>
  <c r="G748" i="8"/>
  <c r="I748" i="8" s="1"/>
  <c r="G749" i="8"/>
  <c r="I749" i="8" s="1"/>
  <c r="G750" i="8"/>
  <c r="I750" i="8" s="1"/>
  <c r="G751" i="8"/>
  <c r="I751" i="8" s="1"/>
  <c r="G752" i="8"/>
  <c r="I752" i="8" s="1"/>
  <c r="G753" i="8"/>
  <c r="I753" i="8" s="1"/>
  <c r="G754" i="8"/>
  <c r="I754" i="8" s="1"/>
  <c r="G755" i="8"/>
  <c r="I755" i="8" s="1"/>
  <c r="G756" i="8"/>
  <c r="I756" i="8" s="1"/>
  <c r="G757" i="8"/>
  <c r="I757" i="8" s="1"/>
  <c r="G758" i="8"/>
  <c r="I758" i="8" s="1"/>
  <c r="G759" i="8"/>
  <c r="I759" i="8" s="1"/>
  <c r="G760" i="8"/>
  <c r="I760" i="8" s="1"/>
  <c r="G761" i="8"/>
  <c r="I761" i="8" s="1"/>
  <c r="G762" i="8"/>
  <c r="I762" i="8" s="1"/>
  <c r="G763" i="8"/>
  <c r="I763" i="8" s="1"/>
  <c r="G764" i="8"/>
  <c r="I764" i="8" s="1"/>
  <c r="G765" i="8"/>
  <c r="I765" i="8" s="1"/>
  <c r="G766" i="8"/>
  <c r="I766" i="8" s="1"/>
  <c r="G767" i="8"/>
  <c r="I767" i="8" s="1"/>
  <c r="G768" i="8"/>
  <c r="I768" i="8" s="1"/>
  <c r="G769" i="8"/>
  <c r="I769" i="8" s="1"/>
  <c r="G770" i="8"/>
  <c r="I770" i="8" s="1"/>
  <c r="G771" i="8"/>
  <c r="I771" i="8" s="1"/>
  <c r="G772" i="8"/>
  <c r="I772" i="8" s="1"/>
  <c r="G773" i="8"/>
  <c r="I773" i="8" s="1"/>
  <c r="G774" i="8"/>
  <c r="I774" i="8" s="1"/>
  <c r="G775" i="8"/>
  <c r="I775" i="8" s="1"/>
  <c r="G781" i="8"/>
  <c r="I781" i="8" s="1"/>
  <c r="G784" i="8"/>
  <c r="I784" i="8" s="1"/>
  <c r="G785" i="8"/>
  <c r="I785" i="8" s="1"/>
  <c r="G786" i="8"/>
  <c r="I786" i="8" s="1"/>
  <c r="G787" i="8"/>
  <c r="I787" i="8" s="1"/>
  <c r="G788" i="8"/>
  <c r="I788" i="8" s="1"/>
  <c r="G789" i="8"/>
  <c r="I789" i="8" s="1"/>
  <c r="G790" i="8"/>
  <c r="I790" i="8" s="1"/>
  <c r="G791" i="8"/>
  <c r="I791" i="8" s="1"/>
  <c r="G792" i="8"/>
  <c r="I792" i="8" s="1"/>
  <c r="G793" i="8"/>
  <c r="I793" i="8" s="1"/>
  <c r="G794" i="8"/>
  <c r="I794" i="8" s="1"/>
  <c r="G795" i="8"/>
  <c r="I795" i="8" s="1"/>
  <c r="G796" i="8"/>
  <c r="I796" i="8" s="1"/>
  <c r="G797" i="8"/>
  <c r="I797" i="8" s="1"/>
  <c r="G798" i="8"/>
  <c r="I798" i="8" s="1"/>
  <c r="G799" i="8"/>
  <c r="I799" i="8" s="1"/>
  <c r="G800" i="8"/>
  <c r="I800" i="8" s="1"/>
  <c r="G801" i="8"/>
  <c r="I801" i="8" s="1"/>
  <c r="G802" i="8"/>
  <c r="I802" i="8" s="1"/>
  <c r="G803" i="8"/>
  <c r="I803" i="8" s="1"/>
  <c r="G804" i="8"/>
  <c r="I804" i="8" s="1"/>
  <c r="G805" i="8"/>
  <c r="I805" i="8" s="1"/>
  <c r="G806" i="8"/>
  <c r="I806" i="8" s="1"/>
  <c r="G807" i="8"/>
  <c r="I807" i="8" s="1"/>
  <c r="G808" i="8"/>
  <c r="I808" i="8" s="1"/>
  <c r="G809" i="8"/>
  <c r="I809" i="8" s="1"/>
  <c r="G810" i="8"/>
  <c r="I810" i="8" s="1"/>
  <c r="G811" i="8"/>
  <c r="I811" i="8" s="1"/>
  <c r="G812" i="8"/>
  <c r="I812" i="8" s="1"/>
  <c r="G813" i="8"/>
  <c r="I813" i="8" s="1"/>
  <c r="G814" i="8"/>
  <c r="I814" i="8" s="1"/>
  <c r="G815" i="8"/>
  <c r="I815" i="8" s="1"/>
  <c r="G816" i="8"/>
  <c r="I816" i="8" s="1"/>
  <c r="G817" i="8"/>
  <c r="I817" i="8" s="1"/>
  <c r="G818" i="8"/>
  <c r="I818" i="8" s="1"/>
  <c r="G819" i="8"/>
  <c r="I819" i="8" s="1"/>
  <c r="G820" i="8"/>
  <c r="I820" i="8" s="1"/>
  <c r="G821" i="8"/>
  <c r="I821" i="8" s="1"/>
  <c r="G822" i="8"/>
  <c r="I822" i="8" s="1"/>
  <c r="G823" i="8"/>
  <c r="I823" i="8" s="1"/>
  <c r="G824" i="8"/>
  <c r="I824" i="8" s="1"/>
  <c r="G825" i="8"/>
  <c r="I825" i="8" s="1"/>
  <c r="G826" i="8"/>
  <c r="I826" i="8" s="1"/>
  <c r="G827" i="8"/>
  <c r="I827" i="8" s="1"/>
  <c r="G834" i="8"/>
  <c r="I834" i="8" s="1"/>
  <c r="G833" i="8"/>
  <c r="I833" i="8" s="1"/>
  <c r="G832" i="8"/>
  <c r="I832" i="8" s="1"/>
  <c r="G831" i="8"/>
  <c r="I831" i="8" s="1"/>
  <c r="G830" i="8"/>
  <c r="I830" i="8" s="1"/>
  <c r="G835" i="8"/>
  <c r="I835" i="8" s="1"/>
  <c r="G836" i="8"/>
  <c r="I836" i="8" s="1"/>
  <c r="G837" i="8"/>
  <c r="I837" i="8" s="1"/>
  <c r="G838" i="8"/>
  <c r="I838" i="8" s="1"/>
  <c r="G839" i="8"/>
  <c r="I839" i="8" s="1"/>
  <c r="G840" i="8"/>
  <c r="I840" i="8" s="1"/>
  <c r="G841" i="8"/>
  <c r="I841" i="8" s="1"/>
  <c r="G842" i="8"/>
  <c r="I842" i="8" s="1"/>
  <c r="G843" i="8"/>
  <c r="I843" i="8" s="1"/>
  <c r="G844" i="8"/>
  <c r="I844" i="8" s="1"/>
  <c r="G845" i="8"/>
  <c r="I845" i="8" s="1"/>
  <c r="G846" i="8"/>
  <c r="I846" i="8" s="1"/>
  <c r="G847" i="8"/>
  <c r="I847" i="8" s="1"/>
  <c r="G848" i="8"/>
  <c r="I848" i="8" s="1"/>
  <c r="G849" i="8"/>
  <c r="I849" i="8" s="1"/>
  <c r="G850" i="8"/>
  <c r="I850" i="8" s="1"/>
  <c r="G851" i="8"/>
  <c r="I851" i="8" s="1"/>
  <c r="G852" i="8"/>
  <c r="I852" i="8" s="1"/>
  <c r="G853" i="8"/>
  <c r="I853" i="8" s="1"/>
  <c r="G854" i="8"/>
  <c r="I854" i="8" s="1"/>
  <c r="G855" i="8"/>
  <c r="I855" i="8" s="1"/>
  <c r="G856" i="8"/>
  <c r="I856" i="8" s="1"/>
  <c r="G857" i="8"/>
  <c r="I857" i="8" s="1"/>
  <c r="G858" i="8"/>
  <c r="I858" i="8" s="1"/>
  <c r="G859" i="8"/>
  <c r="I859" i="8" s="1"/>
  <c r="G860" i="8"/>
  <c r="I860" i="8" s="1"/>
  <c r="G861" i="8"/>
  <c r="I861" i="8" s="1"/>
  <c r="G862" i="8"/>
  <c r="I862" i="8" s="1"/>
  <c r="G863" i="8"/>
  <c r="I863" i="8" s="1"/>
  <c r="G880" i="8"/>
  <c r="I880" i="8" s="1"/>
  <c r="G881" i="8"/>
  <c r="I881" i="8" s="1"/>
  <c r="G882" i="8"/>
  <c r="I882" i="8" s="1"/>
  <c r="G883" i="8"/>
  <c r="I883" i="8" s="1"/>
  <c r="G884" i="8"/>
  <c r="I884" i="8" s="1"/>
  <c r="G885" i="8"/>
  <c r="I885" i="8" s="1"/>
  <c r="G886" i="8"/>
  <c r="I886" i="8" s="1"/>
  <c r="G887" i="8"/>
  <c r="I887" i="8" s="1"/>
  <c r="G888" i="8"/>
  <c r="I888" i="8" s="1"/>
  <c r="G889" i="8"/>
  <c r="I889" i="8" s="1"/>
  <c r="G890" i="8"/>
  <c r="I890" i="8" s="1"/>
  <c r="G891" i="8"/>
  <c r="I891" i="8" s="1"/>
  <c r="G892" i="8"/>
  <c r="I892" i="8" s="1"/>
  <c r="G893" i="8"/>
  <c r="I893" i="8" s="1"/>
  <c r="G894" i="8"/>
  <c r="I894" i="8" s="1"/>
  <c r="G895" i="8"/>
  <c r="I895" i="8" s="1"/>
  <c r="G896" i="8"/>
  <c r="I896" i="8" s="1"/>
  <c r="G897" i="8"/>
  <c r="I897" i="8" s="1"/>
  <c r="G898" i="8"/>
  <c r="I898" i="8" s="1"/>
  <c r="G899" i="8"/>
  <c r="I899" i="8" s="1"/>
  <c r="G900" i="8"/>
  <c r="I900" i="8" s="1"/>
  <c r="G901" i="8"/>
  <c r="I901" i="8" s="1"/>
  <c r="G902" i="8"/>
  <c r="I902" i="8" s="1"/>
  <c r="G903" i="8"/>
  <c r="I903" i="8" s="1"/>
  <c r="G904" i="8"/>
  <c r="I904" i="8" s="1"/>
  <c r="G905" i="8"/>
  <c r="I905" i="8" s="1"/>
  <c r="G906" i="8"/>
  <c r="I906" i="8" s="1"/>
  <c r="G907" i="8"/>
  <c r="I907" i="8" s="1"/>
  <c r="G908" i="8"/>
  <c r="I908" i="8" s="1"/>
  <c r="G909" i="8"/>
  <c r="I909" i="8" s="1"/>
  <c r="G910" i="8"/>
  <c r="I910" i="8" s="1"/>
  <c r="G911" i="8"/>
  <c r="I911" i="8" s="1"/>
  <c r="G912" i="8"/>
  <c r="I912" i="8" s="1"/>
  <c r="G913" i="8"/>
  <c r="I913" i="8" s="1"/>
  <c r="G914" i="8"/>
  <c r="I914" i="8" s="1"/>
  <c r="G915" i="8"/>
  <c r="I915" i="8" s="1"/>
  <c r="G916" i="8"/>
  <c r="I916" i="8" s="1"/>
  <c r="G917" i="8"/>
  <c r="I917" i="8" s="1"/>
  <c r="G918" i="8"/>
  <c r="I918" i="8" s="1"/>
  <c r="G919" i="8"/>
  <c r="I919" i="8" s="1"/>
  <c r="G920" i="8"/>
  <c r="I920" i="8" s="1"/>
  <c r="G921" i="8"/>
  <c r="I921" i="8" s="1"/>
  <c r="G922" i="8"/>
  <c r="I922" i="8" s="1"/>
  <c r="G923" i="8"/>
  <c r="I923" i="8" s="1"/>
  <c r="G924" i="8"/>
  <c r="I924" i="8" s="1"/>
  <c r="G925" i="8"/>
  <c r="I925" i="8" s="1"/>
  <c r="G926" i="8"/>
  <c r="I926" i="8" s="1"/>
  <c r="G927" i="8"/>
  <c r="I927" i="8" s="1"/>
  <c r="G928" i="8"/>
  <c r="I928" i="8" s="1"/>
  <c r="G929" i="8"/>
  <c r="I929" i="8" s="1"/>
  <c r="G930" i="8"/>
  <c r="I930" i="8" s="1"/>
  <c r="G931" i="8"/>
  <c r="I931" i="8" s="1"/>
  <c r="G932" i="8"/>
  <c r="I932" i="8" s="1"/>
  <c r="G933" i="8"/>
  <c r="I933" i="8" s="1"/>
  <c r="G934" i="8"/>
  <c r="I934" i="8" s="1"/>
  <c r="G935" i="8"/>
  <c r="I935" i="8" s="1"/>
  <c r="G936" i="8"/>
  <c r="I936" i="8" s="1"/>
  <c r="G937" i="8"/>
  <c r="I937" i="8" s="1"/>
  <c r="G938" i="8"/>
  <c r="I938" i="8" s="1"/>
  <c r="G939" i="8"/>
  <c r="I939" i="8" s="1"/>
  <c r="G940" i="8"/>
  <c r="I940" i="8" s="1"/>
  <c r="G941" i="8"/>
  <c r="I941" i="8" s="1"/>
  <c r="G942" i="8"/>
  <c r="I942" i="8" s="1"/>
  <c r="G943" i="8"/>
  <c r="I943" i="8" s="1"/>
  <c r="G944" i="8"/>
  <c r="I944" i="8" s="1"/>
  <c r="G945" i="8"/>
  <c r="I945" i="8" s="1"/>
  <c r="G946" i="8"/>
  <c r="I946" i="8" s="1"/>
  <c r="G947" i="8"/>
  <c r="I947" i="8" s="1"/>
  <c r="G948" i="8"/>
  <c r="I948" i="8" s="1"/>
  <c r="G949" i="8"/>
  <c r="I949" i="8" s="1"/>
  <c r="G950" i="8"/>
  <c r="I950" i="8" s="1"/>
  <c r="G951" i="8"/>
  <c r="I951" i="8" s="1"/>
  <c r="G952" i="8"/>
  <c r="I952" i="8" s="1"/>
  <c r="G953" i="8"/>
  <c r="I953" i="8" s="1"/>
  <c r="G954" i="8"/>
  <c r="I954" i="8" s="1"/>
  <c r="G955" i="8"/>
  <c r="I955" i="8" s="1"/>
  <c r="G956" i="8"/>
  <c r="I956" i="8" s="1"/>
  <c r="G957" i="8"/>
  <c r="I957" i="8" s="1"/>
  <c r="G958" i="8"/>
  <c r="I958" i="8" s="1"/>
  <c r="G959" i="8"/>
  <c r="I959" i="8" s="1"/>
  <c r="G960" i="8"/>
  <c r="I960" i="8" s="1"/>
  <c r="G961" i="8"/>
  <c r="I961" i="8" s="1"/>
  <c r="G962" i="8"/>
  <c r="I962" i="8" s="1"/>
  <c r="G963" i="8"/>
  <c r="I963" i="8" s="1"/>
  <c r="G964" i="8"/>
  <c r="I964" i="8" s="1"/>
  <c r="G965" i="8"/>
  <c r="I965" i="8" s="1"/>
  <c r="G966" i="8"/>
  <c r="I966" i="8" s="1"/>
  <c r="G967" i="8"/>
  <c r="I967" i="8" s="1"/>
  <c r="G968" i="8"/>
  <c r="I968" i="8" s="1"/>
  <c r="G969" i="8"/>
  <c r="I969" i="8" s="1"/>
  <c r="G970" i="8"/>
  <c r="I970" i="8" s="1"/>
  <c r="G971" i="8"/>
  <c r="I971" i="8" s="1"/>
  <c r="G972" i="8"/>
  <c r="I972" i="8" s="1"/>
  <c r="G973" i="8"/>
  <c r="I973" i="8" s="1"/>
  <c r="G974" i="8"/>
  <c r="I974" i="8" s="1"/>
  <c r="G989" i="8"/>
  <c r="I989" i="8" s="1"/>
  <c r="G990" i="8"/>
  <c r="I990" i="8" s="1"/>
  <c r="G991" i="8"/>
  <c r="I991" i="8" s="1"/>
  <c r="G992" i="8"/>
  <c r="I992" i="8" s="1"/>
  <c r="G993" i="8"/>
  <c r="I993" i="8" s="1"/>
  <c r="G994" i="8"/>
  <c r="I994" i="8" s="1"/>
  <c r="G995" i="8"/>
  <c r="I995" i="8" s="1"/>
  <c r="G996" i="8"/>
  <c r="I996" i="8" s="1"/>
  <c r="G997" i="8"/>
  <c r="I997" i="8" s="1"/>
  <c r="G998" i="8"/>
  <c r="I998" i="8" s="1"/>
  <c r="G999" i="8"/>
  <c r="I999" i="8" s="1"/>
  <c r="G1000" i="8"/>
  <c r="I1000" i="8" s="1"/>
  <c r="G1001" i="8"/>
  <c r="I1001" i="8" s="1"/>
  <c r="G1002" i="8"/>
  <c r="I1002" i="8" s="1"/>
  <c r="G1003" i="8"/>
  <c r="I1003" i="8" s="1"/>
  <c r="G1004" i="8"/>
  <c r="I1004" i="8" s="1"/>
  <c r="G1005" i="8"/>
  <c r="I1005" i="8" s="1"/>
  <c r="G1006" i="8"/>
  <c r="I1006" i="8" s="1"/>
  <c r="G1007" i="8"/>
  <c r="I1007" i="8" s="1"/>
  <c r="G1008" i="8"/>
  <c r="I1008" i="8" s="1"/>
  <c r="G1009" i="8"/>
  <c r="I1009" i="8" s="1"/>
  <c r="G1010" i="8"/>
  <c r="I1010" i="8" s="1"/>
  <c r="G1011" i="8"/>
  <c r="I1011" i="8" s="1"/>
  <c r="G1012" i="8"/>
  <c r="I1012" i="8" s="1"/>
  <c r="G1013" i="8"/>
  <c r="I1013" i="8" s="1"/>
  <c r="G1014" i="8"/>
  <c r="I1014" i="8" s="1"/>
  <c r="G1015" i="8"/>
  <c r="I1015" i="8" s="1"/>
  <c r="G1016" i="8"/>
  <c r="I1016" i="8" s="1"/>
  <c r="G1017" i="8"/>
  <c r="I1017" i="8" s="1"/>
  <c r="G1018" i="8"/>
  <c r="I1018" i="8" s="1"/>
  <c r="G1019" i="8"/>
  <c r="I1019" i="8" s="1"/>
  <c r="G1020" i="8"/>
  <c r="I1020" i="8" s="1"/>
  <c r="G1021" i="8"/>
  <c r="I1021" i="8" s="1"/>
  <c r="G1022" i="8"/>
  <c r="I1022" i="8" s="1"/>
  <c r="G1023" i="8"/>
  <c r="I1023" i="8" s="1"/>
  <c r="G1024" i="8"/>
  <c r="I1024" i="8" s="1"/>
  <c r="G1025" i="8"/>
  <c r="I1025" i="8" s="1"/>
  <c r="G1026" i="8"/>
  <c r="I1026" i="8" s="1"/>
  <c r="G1027" i="8"/>
  <c r="I1027" i="8" s="1"/>
  <c r="G1028" i="8"/>
  <c r="I1028" i="8" s="1"/>
  <c r="G1029" i="8"/>
  <c r="I1029" i="8" s="1"/>
  <c r="G1030" i="8"/>
  <c r="I1030" i="8" s="1"/>
  <c r="G1031" i="8"/>
  <c r="I1031" i="8" s="1"/>
  <c r="G1032" i="8"/>
  <c r="I1032" i="8" s="1"/>
  <c r="G1033" i="8"/>
  <c r="I1033" i="8" s="1"/>
  <c r="G1034" i="8"/>
  <c r="I1034" i="8" s="1"/>
  <c r="G1035" i="8"/>
  <c r="I1035" i="8" s="1"/>
  <c r="G1036" i="8"/>
  <c r="I1036" i="8" s="1"/>
  <c r="G1037" i="8"/>
  <c r="I1037" i="8" s="1"/>
  <c r="G1038" i="8"/>
  <c r="I1038" i="8" s="1"/>
  <c r="G1039" i="8"/>
  <c r="I1039" i="8" s="1"/>
  <c r="G1040" i="8"/>
  <c r="I1040" i="8" s="1"/>
  <c r="G1041" i="8"/>
  <c r="I1041" i="8" s="1"/>
  <c r="G1042" i="8"/>
  <c r="I1042" i="8" s="1"/>
  <c r="G1043" i="8"/>
  <c r="I1043" i="8" s="1"/>
  <c r="G1044" i="8"/>
  <c r="I1044" i="8" s="1"/>
  <c r="G1045" i="8"/>
  <c r="I1045" i="8" s="1"/>
  <c r="G1046" i="8"/>
  <c r="I1046" i="8" s="1"/>
  <c r="G1047" i="8"/>
  <c r="I1047" i="8" s="1"/>
  <c r="G1048" i="8"/>
  <c r="I1048" i="8" s="1"/>
  <c r="G1049" i="8"/>
  <c r="I1049" i="8" s="1"/>
  <c r="G1050" i="8"/>
  <c r="I1050" i="8" s="1"/>
  <c r="G1051" i="8"/>
  <c r="I1051" i="8" s="1"/>
  <c r="G1052" i="8"/>
  <c r="I1052" i="8" s="1"/>
  <c r="G1053" i="8"/>
  <c r="I1053" i="8" s="1"/>
  <c r="G1054" i="8"/>
  <c r="I1054" i="8" s="1"/>
  <c r="G1055" i="8"/>
  <c r="I1055" i="8" s="1"/>
  <c r="G1056" i="8"/>
  <c r="I1056" i="8" s="1"/>
  <c r="G1057" i="8"/>
  <c r="I1057" i="8" s="1"/>
  <c r="G1058" i="8"/>
  <c r="I1058" i="8" s="1"/>
  <c r="G1059" i="8"/>
  <c r="I1059" i="8" s="1"/>
  <c r="G1060" i="8"/>
  <c r="I1060" i="8" s="1"/>
  <c r="G1061" i="8"/>
  <c r="I1061" i="8" s="1"/>
  <c r="G1062" i="8"/>
  <c r="I1062" i="8" s="1"/>
  <c r="G1063" i="8"/>
  <c r="I1063" i="8" s="1"/>
  <c r="G1064" i="8"/>
  <c r="I1064" i="8" s="1"/>
  <c r="G1065" i="8"/>
  <c r="I1065" i="8" s="1"/>
  <c r="G1066" i="8"/>
  <c r="I1066" i="8" s="1"/>
  <c r="G1067" i="8"/>
  <c r="I1067" i="8" s="1"/>
  <c r="G1068" i="8"/>
  <c r="I1068" i="8" s="1"/>
  <c r="G1069" i="8"/>
  <c r="I1069" i="8" s="1"/>
  <c r="G1070" i="8"/>
  <c r="I1070" i="8" s="1"/>
  <c r="G1071" i="8"/>
  <c r="I1071" i="8" s="1"/>
  <c r="G1072" i="8"/>
  <c r="I1072" i="8" s="1"/>
  <c r="G1073" i="8"/>
  <c r="I1073" i="8" s="1"/>
  <c r="G1074" i="8"/>
  <c r="I1074" i="8" s="1"/>
  <c r="G1075" i="8"/>
  <c r="I1075" i="8" s="1"/>
  <c r="G1076" i="8"/>
  <c r="I1076" i="8" s="1"/>
  <c r="G1077" i="8"/>
  <c r="I1077" i="8" s="1"/>
  <c r="G1078" i="8"/>
  <c r="I1078" i="8" s="1"/>
  <c r="G1079" i="8"/>
  <c r="I1079" i="8" s="1"/>
  <c r="G1080" i="8"/>
  <c r="I1080" i="8" s="1"/>
  <c r="G1081" i="8"/>
  <c r="I1081" i="8" s="1"/>
  <c r="G1082" i="8"/>
  <c r="I1082" i="8" s="1"/>
  <c r="G1083" i="8"/>
  <c r="I1083" i="8" s="1"/>
  <c r="G1084" i="8"/>
  <c r="I1084" i="8" s="1"/>
  <c r="G1085" i="8"/>
  <c r="I1085" i="8" s="1"/>
  <c r="G1086" i="8"/>
  <c r="I1086" i="8" s="1"/>
  <c r="G1087" i="8"/>
  <c r="I1087" i="8" s="1"/>
  <c r="G1088" i="8"/>
  <c r="I1088" i="8" s="1"/>
  <c r="G1089" i="8"/>
  <c r="I1089" i="8" s="1"/>
  <c r="G1090" i="8"/>
  <c r="I1090" i="8" s="1"/>
  <c r="G1091" i="8"/>
  <c r="I1091" i="8" s="1"/>
  <c r="G1092" i="8"/>
  <c r="I1092" i="8" s="1"/>
  <c r="G1093" i="8"/>
  <c r="I1093" i="8" s="1"/>
  <c r="G1094" i="8"/>
  <c r="I1094" i="8" s="1"/>
  <c r="G1095" i="8"/>
  <c r="I1095" i="8" s="1"/>
  <c r="G1096" i="8"/>
  <c r="I1096" i="8" s="1"/>
  <c r="G1097" i="8"/>
  <c r="I1097" i="8" s="1"/>
  <c r="G1098" i="8"/>
  <c r="I1098" i="8" s="1"/>
  <c r="G1099" i="8"/>
  <c r="I1099" i="8" s="1"/>
  <c r="G1100" i="8"/>
  <c r="I1100" i="8" s="1"/>
  <c r="G1101" i="8"/>
  <c r="I1101" i="8" s="1"/>
  <c r="G1102" i="8"/>
  <c r="I1102" i="8" s="1"/>
  <c r="G1103" i="8"/>
  <c r="I1103" i="8" s="1"/>
  <c r="G1104" i="8"/>
  <c r="I1104" i="8" s="1"/>
  <c r="G1105" i="8"/>
  <c r="I1105" i="8" s="1"/>
  <c r="G1106" i="8"/>
  <c r="I1106" i="8" s="1"/>
  <c r="G1107" i="8"/>
  <c r="I1107" i="8" s="1"/>
  <c r="G1108" i="8"/>
  <c r="I1108" i="8" s="1"/>
  <c r="G1109" i="8"/>
  <c r="I1109" i="8" s="1"/>
  <c r="G1110" i="8"/>
  <c r="I1110" i="8" s="1"/>
  <c r="G1111" i="8"/>
  <c r="I1111" i="8" s="1"/>
  <c r="G1112" i="8"/>
  <c r="I1112" i="8" s="1"/>
  <c r="G1113" i="8"/>
  <c r="I1113" i="8" s="1"/>
  <c r="G1114" i="8"/>
  <c r="I1114" i="8" s="1"/>
  <c r="G1115" i="8"/>
  <c r="I1115" i="8" s="1"/>
  <c r="G1116" i="8"/>
  <c r="I1116" i="8" s="1"/>
  <c r="G1117" i="8"/>
  <c r="I1117" i="8" s="1"/>
  <c r="G1118" i="8"/>
  <c r="I1118" i="8" s="1"/>
  <c r="G1119" i="8"/>
  <c r="I1119" i="8" s="1"/>
  <c r="G1120" i="8"/>
  <c r="I1120" i="8" s="1"/>
  <c r="G1121" i="8"/>
  <c r="I1121" i="8" s="1"/>
  <c r="G1122" i="8"/>
  <c r="I1122" i="8" s="1"/>
  <c r="G1123" i="8"/>
  <c r="I1123" i="8" s="1"/>
  <c r="G1124" i="8"/>
  <c r="I1124" i="8" s="1"/>
  <c r="G1125" i="8"/>
  <c r="I1125" i="8" s="1"/>
  <c r="G1126" i="8"/>
  <c r="I1126" i="8" s="1"/>
  <c r="G1127" i="8"/>
  <c r="I1127" i="8" s="1"/>
  <c r="G1128" i="8"/>
  <c r="I1128" i="8" s="1"/>
  <c r="G1129" i="8"/>
  <c r="I1129" i="8" s="1"/>
  <c r="G1130" i="8"/>
  <c r="I1130" i="8" s="1"/>
  <c r="G1131" i="8"/>
  <c r="I1131" i="8" s="1"/>
  <c r="G1132" i="8"/>
  <c r="I1132" i="8" s="1"/>
  <c r="G1133" i="8"/>
  <c r="I1133" i="8" s="1"/>
  <c r="G1134" i="8"/>
  <c r="I1134" i="8" s="1"/>
  <c r="G1135" i="8"/>
  <c r="I1135" i="8" s="1"/>
  <c r="G1136" i="8"/>
  <c r="I1136" i="8" s="1"/>
  <c r="G1137" i="8"/>
  <c r="I1137" i="8" s="1"/>
  <c r="G1138" i="8"/>
  <c r="I1138" i="8" s="1"/>
  <c r="G1139" i="8"/>
  <c r="I1139" i="8" s="1"/>
  <c r="G1140" i="8"/>
  <c r="I1140" i="8" s="1"/>
  <c r="G1141" i="8"/>
  <c r="I1141" i="8" s="1"/>
  <c r="G1142" i="8"/>
  <c r="I1142" i="8" s="1"/>
  <c r="G1143" i="8"/>
  <c r="I1143" i="8" s="1"/>
  <c r="G1144" i="8"/>
  <c r="I1144" i="8" s="1"/>
  <c r="G1145" i="8"/>
  <c r="I1145" i="8" s="1"/>
  <c r="G1146" i="8"/>
  <c r="I1146" i="8" s="1"/>
  <c r="G1147" i="8"/>
  <c r="I1147" i="8" s="1"/>
  <c r="G1148" i="8"/>
  <c r="I1148" i="8" s="1"/>
  <c r="G1149" i="8"/>
  <c r="I1149" i="8" s="1"/>
  <c r="G1150" i="8"/>
  <c r="I1150" i="8" s="1"/>
  <c r="G1151" i="8"/>
  <c r="I1151" i="8" s="1"/>
  <c r="G1152" i="8"/>
  <c r="I1152" i="8" s="1"/>
  <c r="G1153" i="8"/>
  <c r="I1153" i="8" s="1"/>
  <c r="G1154" i="8"/>
  <c r="I1154" i="8" s="1"/>
  <c r="G1155" i="8"/>
  <c r="I1155" i="8" s="1"/>
  <c r="G1156" i="8"/>
  <c r="I1156" i="8" s="1"/>
  <c r="G1157" i="8"/>
  <c r="I1157" i="8" s="1"/>
  <c r="G1158" i="8"/>
  <c r="I1158" i="8" s="1"/>
  <c r="G1159" i="8"/>
  <c r="I1159" i="8" s="1"/>
  <c r="G1160" i="8"/>
  <c r="I1160" i="8" s="1"/>
  <c r="G1161" i="8"/>
  <c r="I1161" i="8" s="1"/>
  <c r="G1162" i="8"/>
  <c r="I1162" i="8" s="1"/>
  <c r="G1163" i="8"/>
  <c r="I1163" i="8" s="1"/>
  <c r="G1164" i="8"/>
  <c r="I1164" i="8" s="1"/>
  <c r="G1165" i="8"/>
  <c r="I1165" i="8" s="1"/>
  <c r="G1166" i="8"/>
  <c r="I1166" i="8" s="1"/>
  <c r="G1167" i="8"/>
  <c r="I1167" i="8" s="1"/>
  <c r="G1168" i="8"/>
  <c r="I1168" i="8" s="1"/>
  <c r="G1169" i="8"/>
  <c r="I1169" i="8" s="1"/>
  <c r="G1170" i="8"/>
  <c r="I1170" i="8" s="1"/>
  <c r="G1171" i="8"/>
  <c r="I1171" i="8" s="1"/>
  <c r="G1172" i="8"/>
  <c r="I1172" i="8" s="1"/>
  <c r="G1173" i="8"/>
  <c r="I1173" i="8" s="1"/>
  <c r="G1174" i="8"/>
  <c r="I1174" i="8" s="1"/>
  <c r="G1175" i="8"/>
  <c r="I1175" i="8" s="1"/>
  <c r="G1176" i="8"/>
  <c r="I1176" i="8" s="1"/>
  <c r="G1177" i="8"/>
  <c r="I1177" i="8" s="1"/>
  <c r="G1178" i="8"/>
  <c r="I1178" i="8" s="1"/>
  <c r="G1179" i="8"/>
  <c r="I1179" i="8" s="1"/>
  <c r="G1180" i="8"/>
  <c r="I1180" i="8" s="1"/>
  <c r="G1181" i="8"/>
  <c r="I1181" i="8" s="1"/>
  <c r="G1182" i="8"/>
  <c r="I1182" i="8" s="1"/>
  <c r="G1183" i="8"/>
  <c r="I1183" i="8" s="1"/>
  <c r="G1184" i="8"/>
  <c r="I1184" i="8" s="1"/>
  <c r="G1185" i="8"/>
  <c r="I1185" i="8" s="1"/>
  <c r="G1186" i="8"/>
  <c r="I1186" i="8" s="1"/>
  <c r="G1187" i="8"/>
  <c r="I1187" i="8" s="1"/>
  <c r="G1188" i="8"/>
  <c r="I1188" i="8" s="1"/>
  <c r="G1189" i="8"/>
  <c r="I1189" i="8" s="1"/>
  <c r="G1190" i="8"/>
  <c r="I1190" i="8" s="1"/>
  <c r="G1191" i="8"/>
  <c r="I1191" i="8" s="1"/>
  <c r="G1192" i="8"/>
  <c r="I1192" i="8" s="1"/>
  <c r="G1193" i="8"/>
  <c r="I1193" i="8" s="1"/>
  <c r="G1194" i="8"/>
  <c r="I1194" i="8" s="1"/>
  <c r="G1195" i="8"/>
  <c r="I1195" i="8" s="1"/>
  <c r="G1196" i="8"/>
  <c r="I1196" i="8" s="1"/>
  <c r="G1197" i="8"/>
  <c r="I1197" i="8" s="1"/>
  <c r="G1198" i="8"/>
  <c r="I1198" i="8" s="1"/>
  <c r="G1199" i="8"/>
  <c r="I1199" i="8" s="1"/>
  <c r="G1200" i="8"/>
  <c r="I1200" i="8" s="1"/>
  <c r="G1201" i="8"/>
  <c r="I1201" i="8" s="1"/>
  <c r="G1202" i="8"/>
  <c r="I1202" i="8" s="1"/>
  <c r="G1203" i="8"/>
  <c r="I1203" i="8" s="1"/>
  <c r="G1204" i="8"/>
  <c r="I1204" i="8" s="1"/>
  <c r="G1205" i="8"/>
  <c r="I1205" i="8" s="1"/>
  <c r="G1206" i="8"/>
  <c r="I1206" i="8" s="1"/>
  <c r="G1207" i="8"/>
  <c r="I1207" i="8" s="1"/>
  <c r="G1208" i="8"/>
  <c r="I1208" i="8" s="1"/>
  <c r="G1209" i="8"/>
  <c r="I1209" i="8" s="1"/>
  <c r="G1210" i="8"/>
  <c r="I1210" i="8" s="1"/>
  <c r="G1211" i="8"/>
  <c r="I1211" i="8" s="1"/>
  <c r="G1212" i="8"/>
  <c r="I1212" i="8" s="1"/>
  <c r="G1213" i="8"/>
  <c r="I1213" i="8" s="1"/>
  <c r="G1214" i="8"/>
  <c r="I1214" i="8" s="1"/>
  <c r="G1215" i="8"/>
  <c r="I1215" i="8" s="1"/>
  <c r="G1216" i="8"/>
  <c r="I1216" i="8" s="1"/>
  <c r="G1217" i="8"/>
  <c r="I1217" i="8" s="1"/>
  <c r="G1218" i="8"/>
  <c r="I1218" i="8" s="1"/>
  <c r="G1219" i="8"/>
  <c r="I1219" i="8" s="1"/>
  <c r="G1220" i="8"/>
  <c r="I1220" i="8" s="1"/>
  <c r="G1221" i="8"/>
  <c r="I1221" i="8" s="1"/>
  <c r="G1222" i="8"/>
  <c r="I1222" i="8" s="1"/>
  <c r="G1223" i="8"/>
  <c r="I1223" i="8" s="1"/>
  <c r="G1224" i="8"/>
  <c r="I1224" i="8" s="1"/>
  <c r="F455" i="8"/>
  <c r="F456" i="8"/>
  <c r="F457" i="8"/>
  <c r="F458" i="8"/>
  <c r="F459" i="8"/>
  <c r="F460" i="8"/>
  <c r="F461" i="8"/>
  <c r="F462" i="8"/>
  <c r="F463" i="8"/>
  <c r="F464" i="8"/>
  <c r="F465" i="8"/>
  <c r="F466" i="8"/>
  <c r="F467" i="8"/>
  <c r="F468" i="8"/>
  <c r="F469" i="8"/>
  <c r="F470" i="8"/>
  <c r="F471" i="8"/>
  <c r="F472" i="8"/>
  <c r="F473" i="8"/>
  <c r="F474" i="8"/>
  <c r="F475" i="8"/>
  <c r="F476" i="8"/>
  <c r="F477" i="8"/>
  <c r="F478" i="8"/>
  <c r="F479" i="8"/>
  <c r="F480" i="8"/>
  <c r="F481" i="8"/>
  <c r="F482" i="8"/>
  <c r="F483" i="8"/>
  <c r="F484" i="8"/>
  <c r="F485" i="8"/>
  <c r="F486" i="8"/>
  <c r="F487" i="8"/>
  <c r="F488" i="8"/>
  <c r="F454" i="8"/>
  <c r="E454" i="8"/>
  <c r="E455" i="8"/>
  <c r="E456" i="8"/>
  <c r="E457" i="8"/>
  <c r="E458" i="8"/>
  <c r="E459" i="8"/>
  <c r="E460" i="8"/>
  <c r="E461" i="8"/>
  <c r="E462" i="8"/>
  <c r="E463" i="8"/>
  <c r="E464" i="8"/>
  <c r="E465" i="8"/>
  <c r="E466" i="8"/>
  <c r="E467" i="8"/>
  <c r="E468" i="8"/>
  <c r="E469" i="8"/>
  <c r="E470" i="8"/>
  <c r="E471" i="8"/>
  <c r="E472" i="8"/>
  <c r="E473" i="8"/>
  <c r="E474" i="8"/>
  <c r="E475" i="8"/>
  <c r="E476" i="8"/>
  <c r="E477" i="8"/>
  <c r="E478" i="8"/>
  <c r="E479" i="8"/>
  <c r="E480" i="8"/>
  <c r="E481" i="8"/>
  <c r="E482" i="8"/>
  <c r="E483" i="8"/>
  <c r="E484" i="8"/>
  <c r="E485" i="8"/>
  <c r="E486" i="8"/>
  <c r="E487" i="8"/>
  <c r="E488" i="8"/>
  <c r="E489" i="8"/>
  <c r="E490" i="8"/>
  <c r="E491" i="8"/>
  <c r="E492" i="8"/>
  <c r="E493" i="8"/>
  <c r="E494" i="8"/>
  <c r="E495" i="8"/>
  <c r="E496" i="8"/>
  <c r="E497" i="8"/>
  <c r="E498" i="8"/>
  <c r="E499" i="8"/>
  <c r="E500" i="8"/>
  <c r="E501" i="8"/>
  <c r="E502" i="8"/>
  <c r="E503" i="8"/>
  <c r="E504" i="8"/>
  <c r="E505" i="8"/>
  <c r="E506" i="8"/>
  <c r="E507" i="8"/>
  <c r="E508" i="8"/>
  <c r="E509" i="8"/>
  <c r="E510" i="8"/>
  <c r="E511" i="8"/>
  <c r="E512" i="8"/>
  <c r="E513" i="8"/>
  <c r="E514" i="8"/>
  <c r="E515" i="8"/>
  <c r="E516" i="8"/>
  <c r="E517" i="8"/>
  <c r="E518" i="8"/>
  <c r="E519" i="8"/>
  <c r="E520" i="8"/>
  <c r="E521" i="8"/>
  <c r="E522" i="8"/>
  <c r="E523" i="8"/>
  <c r="E524" i="8"/>
  <c r="E525" i="8"/>
  <c r="E526" i="8"/>
  <c r="E527" i="8"/>
  <c r="E528" i="8"/>
  <c r="E529" i="8"/>
  <c r="C455" i="8"/>
  <c r="C456" i="8"/>
  <c r="C457" i="8"/>
  <c r="C458" i="8"/>
  <c r="C459" i="8"/>
  <c r="C460" i="8"/>
  <c r="C461" i="8"/>
  <c r="C462" i="8"/>
  <c r="C463" i="8"/>
  <c r="C464" i="8"/>
  <c r="C465" i="8"/>
  <c r="C466" i="8"/>
  <c r="C467" i="8"/>
  <c r="C468" i="8"/>
  <c r="C469" i="8"/>
  <c r="C470" i="8"/>
  <c r="C471" i="8"/>
  <c r="C472" i="8"/>
  <c r="C473" i="8"/>
  <c r="C474" i="8"/>
  <c r="C475" i="8"/>
  <c r="C476" i="8"/>
  <c r="C477" i="8"/>
  <c r="C478" i="8"/>
  <c r="C479" i="8"/>
  <c r="C480" i="8"/>
  <c r="C481" i="8"/>
  <c r="C482" i="8"/>
  <c r="C483" i="8"/>
  <c r="C484" i="8"/>
  <c r="C485" i="8"/>
  <c r="C486" i="8"/>
  <c r="C487" i="8"/>
  <c r="C488" i="8"/>
  <c r="C489" i="8"/>
  <c r="C490" i="8"/>
  <c r="C491" i="8"/>
  <c r="C492" i="8"/>
  <c r="C493" i="8"/>
  <c r="C494" i="8"/>
  <c r="C495" i="8"/>
  <c r="C496" i="8"/>
  <c r="C497" i="8"/>
  <c r="C498" i="8"/>
  <c r="C499" i="8"/>
  <c r="C500" i="8"/>
  <c r="C501" i="8"/>
  <c r="C502" i="8"/>
  <c r="C503" i="8"/>
  <c r="C504" i="8"/>
  <c r="C505" i="8"/>
  <c r="C506" i="8"/>
  <c r="C507" i="8"/>
  <c r="C508" i="8"/>
  <c r="C509" i="8"/>
  <c r="C510" i="8"/>
  <c r="C511" i="8"/>
  <c r="C512" i="8"/>
  <c r="C513" i="8"/>
  <c r="C514" i="8"/>
  <c r="C515" i="8"/>
  <c r="C516" i="8"/>
  <c r="C517" i="8"/>
  <c r="C518" i="8"/>
  <c r="C519" i="8"/>
  <c r="C520" i="8"/>
  <c r="C521" i="8"/>
  <c r="C522" i="8"/>
  <c r="C523" i="8"/>
  <c r="C524" i="8"/>
  <c r="C525" i="8"/>
  <c r="C526" i="8"/>
  <c r="C527" i="8"/>
  <c r="C528" i="8"/>
  <c r="C529" i="8"/>
  <c r="C530" i="8"/>
  <c r="C531" i="8"/>
  <c r="C532" i="8"/>
  <c r="C533" i="8"/>
  <c r="C534" i="8"/>
  <c r="C535" i="8"/>
  <c r="C536" i="8"/>
  <c r="C537" i="8"/>
  <c r="C538" i="8"/>
  <c r="C539" i="8"/>
  <c r="C540" i="8"/>
  <c r="C541" i="8"/>
  <c r="C542" i="8"/>
  <c r="C543" i="8"/>
  <c r="C544" i="8"/>
  <c r="C545" i="8"/>
  <c r="C546" i="8"/>
  <c r="C547" i="8"/>
  <c r="C548" i="8"/>
  <c r="C549" i="8"/>
  <c r="C550" i="8"/>
  <c r="C551" i="8"/>
  <c r="C552" i="8"/>
  <c r="C553" i="8"/>
  <c r="C554" i="8"/>
  <c r="C555" i="8"/>
  <c r="C556" i="8"/>
  <c r="C557" i="8"/>
  <c r="C558" i="8"/>
  <c r="C559" i="8"/>
  <c r="C560" i="8"/>
  <c r="C561" i="8"/>
  <c r="C562" i="8"/>
  <c r="C563" i="8"/>
  <c r="C564" i="8"/>
  <c r="C565" i="8"/>
  <c r="C566" i="8"/>
  <c r="C567" i="8"/>
  <c r="C568" i="8"/>
  <c r="C569" i="8"/>
  <c r="C570" i="8"/>
  <c r="C571" i="8"/>
  <c r="C572" i="8"/>
  <c r="C573" i="8"/>
  <c r="C574" i="8"/>
  <c r="C575" i="8"/>
  <c r="C576" i="8"/>
  <c r="C577" i="8"/>
  <c r="C578" i="8"/>
  <c r="C579" i="8"/>
  <c r="C580" i="8"/>
  <c r="C581" i="8"/>
  <c r="C582" i="8"/>
  <c r="C583" i="8"/>
  <c r="C584" i="8"/>
  <c r="C585" i="8"/>
  <c r="C586" i="8"/>
  <c r="C587" i="8"/>
  <c r="C588" i="8"/>
  <c r="C589" i="8"/>
  <c r="C590" i="8"/>
  <c r="C591" i="8"/>
  <c r="C592" i="8"/>
  <c r="C593" i="8"/>
  <c r="C594" i="8"/>
  <c r="C595" i="8"/>
  <c r="C596" i="8"/>
  <c r="C597" i="8"/>
  <c r="C598" i="8"/>
  <c r="C599" i="8"/>
  <c r="C600" i="8"/>
  <c r="C601" i="8"/>
  <c r="C602" i="8"/>
  <c r="C603" i="8"/>
  <c r="C604" i="8"/>
  <c r="C605" i="8"/>
  <c r="C606" i="8"/>
  <c r="C607" i="8"/>
  <c r="C608" i="8"/>
  <c r="C609" i="8"/>
  <c r="C610" i="8"/>
  <c r="C611" i="8"/>
  <c r="C612" i="8"/>
  <c r="C613" i="8"/>
  <c r="C614" i="8"/>
  <c r="A455" i="8"/>
  <c r="A456" i="8"/>
  <c r="A457" i="8"/>
  <c r="A458" i="8"/>
  <c r="A459" i="8"/>
  <c r="A460" i="8"/>
  <c r="A461" i="8"/>
  <c r="A462" i="8"/>
  <c r="A463" i="8"/>
  <c r="A464" i="8"/>
  <c r="A465" i="8"/>
  <c r="A466" i="8"/>
  <c r="A467" i="8"/>
  <c r="A468" i="8"/>
  <c r="A469" i="8"/>
  <c r="A470" i="8"/>
  <c r="A471" i="8"/>
  <c r="A472" i="8"/>
  <c r="A473" i="8"/>
  <c r="A474" i="8"/>
  <c r="A475" i="8"/>
  <c r="A476" i="8"/>
  <c r="A477" i="8"/>
  <c r="A478" i="8"/>
  <c r="A479" i="8"/>
  <c r="A480" i="8"/>
  <c r="A481" i="8"/>
  <c r="A482" i="8"/>
  <c r="A483" i="8"/>
  <c r="A484" i="8"/>
  <c r="A485" i="8"/>
  <c r="A486" i="8"/>
  <c r="A487" i="8"/>
  <c r="A488" i="8"/>
  <c r="A489" i="8"/>
  <c r="A490" i="8"/>
  <c r="A491" i="8"/>
  <c r="A492" i="8"/>
  <c r="A493" i="8"/>
  <c r="A494" i="8"/>
  <c r="A495" i="8"/>
  <c r="A496" i="8"/>
  <c r="A497" i="8"/>
  <c r="A498" i="8"/>
  <c r="A499" i="8"/>
  <c r="A500" i="8"/>
  <c r="A501" i="8"/>
  <c r="A502" i="8"/>
  <c r="A503" i="8"/>
  <c r="A504" i="8"/>
  <c r="A505" i="8"/>
  <c r="A506" i="8"/>
  <c r="A507" i="8"/>
  <c r="A508" i="8"/>
  <c r="A509" i="8"/>
  <c r="A510" i="8"/>
  <c r="A511" i="8"/>
  <c r="A512" i="8"/>
  <c r="A513" i="8"/>
  <c r="A514" i="8"/>
  <c r="A515" i="8"/>
  <c r="A516" i="8"/>
  <c r="A517" i="8"/>
  <c r="A518" i="8"/>
  <c r="A519" i="8"/>
  <c r="A520" i="8"/>
  <c r="A521" i="8"/>
  <c r="A522" i="8"/>
  <c r="A523" i="8"/>
  <c r="A524" i="8"/>
  <c r="A525" i="8"/>
  <c r="A526" i="8"/>
  <c r="A527" i="8"/>
  <c r="A528" i="8"/>
  <c r="A529" i="8"/>
  <c r="A530" i="8"/>
  <c r="A531" i="8"/>
  <c r="A532" i="8"/>
  <c r="A533" i="8"/>
  <c r="A534" i="8"/>
  <c r="A535" i="8"/>
  <c r="A536" i="8"/>
  <c r="A537" i="8"/>
  <c r="A538" i="8"/>
  <c r="A539" i="8"/>
  <c r="A540" i="8"/>
  <c r="A541" i="8"/>
  <c r="A542" i="8"/>
  <c r="A543" i="8"/>
  <c r="A544" i="8"/>
  <c r="A545" i="8"/>
  <c r="A546" i="8"/>
  <c r="A547" i="8"/>
  <c r="A548" i="8"/>
  <c r="A549" i="8"/>
  <c r="A550" i="8"/>
  <c r="A551" i="8"/>
  <c r="A552" i="8"/>
  <c r="A553" i="8"/>
  <c r="A554" i="8"/>
  <c r="A555" i="8"/>
  <c r="A556" i="8"/>
  <c r="A557" i="8"/>
  <c r="A558" i="8"/>
  <c r="A559" i="8"/>
  <c r="A560" i="8"/>
  <c r="A561" i="8"/>
  <c r="A562" i="8"/>
  <c r="A563" i="8"/>
  <c r="A564" i="8"/>
  <c r="A565" i="8"/>
  <c r="A566" i="8"/>
  <c r="A567" i="8"/>
  <c r="A568" i="8"/>
  <c r="A569" i="8"/>
  <c r="A570" i="8"/>
  <c r="A571" i="8"/>
  <c r="A572" i="8"/>
  <c r="A573" i="8"/>
  <c r="A574" i="8"/>
  <c r="A575" i="8"/>
  <c r="A576" i="8"/>
  <c r="A577" i="8"/>
  <c r="A578" i="8"/>
  <c r="A579" i="8"/>
  <c r="A580" i="8"/>
  <c r="A581" i="8"/>
  <c r="A582" i="8"/>
  <c r="A583" i="8"/>
  <c r="A584" i="8"/>
  <c r="A585" i="8"/>
  <c r="A586" i="8"/>
  <c r="A587" i="8"/>
  <c r="A588" i="8"/>
  <c r="A589" i="8"/>
  <c r="A590" i="8"/>
  <c r="A591" i="8"/>
  <c r="A592" i="8"/>
  <c r="A593" i="8"/>
  <c r="A594" i="8"/>
  <c r="A595" i="8"/>
  <c r="A596" i="8"/>
  <c r="A597" i="8"/>
  <c r="A598" i="8"/>
  <c r="A599" i="8"/>
  <c r="A600" i="8"/>
  <c r="A601" i="8"/>
  <c r="A602" i="8"/>
  <c r="A603" i="8"/>
  <c r="A604" i="8"/>
  <c r="A605" i="8"/>
  <c r="A606" i="8"/>
  <c r="A607" i="8"/>
  <c r="A608" i="8"/>
  <c r="A609" i="8"/>
  <c r="A610" i="8"/>
  <c r="A611" i="8"/>
  <c r="A612" i="8"/>
  <c r="A613" i="8"/>
  <c r="A614" i="8"/>
  <c r="F127" i="6" l="1"/>
  <c r="F128" i="6"/>
  <c r="F129" i="6"/>
  <c r="F130" i="6"/>
  <c r="F131" i="6"/>
  <c r="F132" i="6"/>
  <c r="F133" i="6"/>
  <c r="F134" i="6"/>
  <c r="F135" i="6"/>
  <c r="F136" i="6"/>
  <c r="F137" i="6"/>
  <c r="F138" i="6"/>
  <c r="F139" i="6"/>
  <c r="F140" i="6"/>
  <c r="F141" i="6"/>
  <c r="E127" i="6"/>
  <c r="E128" i="6"/>
  <c r="E129" i="6"/>
  <c r="E130" i="6"/>
  <c r="E131" i="6"/>
  <c r="E132" i="6"/>
  <c r="E133" i="6"/>
  <c r="E134" i="6"/>
  <c r="E135" i="6"/>
  <c r="E136" i="6"/>
  <c r="E137" i="6"/>
  <c r="E138" i="6"/>
  <c r="E139" i="6"/>
  <c r="E140" i="6"/>
  <c r="E141" i="6"/>
  <c r="L120" i="6"/>
  <c r="L121" i="6"/>
  <c r="L122" i="6"/>
  <c r="L123" i="6"/>
  <c r="L124" i="6"/>
  <c r="L125" i="6"/>
  <c r="L126" i="6"/>
  <c r="L127" i="6"/>
  <c r="L128" i="6"/>
  <c r="L129" i="6"/>
  <c r="L130" i="6"/>
  <c r="L131" i="6"/>
  <c r="L132" i="6"/>
  <c r="L133" i="6"/>
  <c r="L134" i="6"/>
  <c r="L135" i="6"/>
  <c r="I120" i="6"/>
  <c r="I121" i="6"/>
  <c r="I122" i="6"/>
  <c r="I123" i="6"/>
  <c r="I124" i="6"/>
  <c r="I125" i="6"/>
  <c r="I126" i="6"/>
  <c r="I127" i="6"/>
  <c r="I128" i="6"/>
  <c r="G128" i="6" s="1"/>
  <c r="I129" i="6"/>
  <c r="G129" i="6" s="1"/>
  <c r="I130" i="6"/>
  <c r="G130" i="6" s="1"/>
  <c r="I131" i="6"/>
  <c r="G131" i="6" s="1"/>
  <c r="I132" i="6"/>
  <c r="G132" i="6" s="1"/>
  <c r="I133" i="6"/>
  <c r="G133" i="6" s="1"/>
  <c r="I134" i="6"/>
  <c r="G134" i="6" s="1"/>
  <c r="I135" i="6"/>
  <c r="G135" i="6" s="1"/>
  <c r="I136" i="6"/>
  <c r="G136" i="6" s="1"/>
  <c r="M123" i="6"/>
  <c r="M124" i="6"/>
  <c r="M125" i="6"/>
  <c r="M126" i="6"/>
  <c r="M127" i="6"/>
  <c r="M128" i="6"/>
  <c r="M129" i="6"/>
  <c r="M130" i="6"/>
  <c r="M131" i="6"/>
  <c r="M132" i="6"/>
  <c r="M133" i="6"/>
  <c r="M134" i="6"/>
  <c r="M135" i="6"/>
  <c r="C128" i="6"/>
  <c r="C129" i="6"/>
  <c r="C130" i="6"/>
  <c r="C131" i="6"/>
  <c r="C132" i="6"/>
  <c r="C133" i="6"/>
  <c r="C134" i="6"/>
  <c r="C135" i="6"/>
  <c r="C136" i="6"/>
  <c r="C137" i="6"/>
  <c r="C138" i="6"/>
  <c r="C139" i="6"/>
  <c r="C140" i="6"/>
  <c r="C141" i="6"/>
  <c r="A128" i="6"/>
  <c r="A129" i="6"/>
  <c r="A130" i="6"/>
  <c r="A131" i="6"/>
  <c r="A132" i="6"/>
  <c r="A133" i="6"/>
  <c r="A134" i="6"/>
  <c r="A135" i="6"/>
  <c r="A136" i="6"/>
  <c r="A137" i="6"/>
  <c r="A138" i="6"/>
  <c r="A139" i="6"/>
  <c r="A140" i="6"/>
  <c r="A141" i="6"/>
  <c r="F447" i="8" l="1"/>
  <c r="F448" i="8"/>
  <c r="F449" i="8"/>
  <c r="F450" i="8"/>
  <c r="F451" i="8"/>
  <c r="F452" i="8"/>
  <c r="F453" i="8"/>
  <c r="N445" i="8"/>
  <c r="N446" i="8"/>
  <c r="K446" i="8" s="1"/>
  <c r="N447" i="8"/>
  <c r="K447" i="8" s="1"/>
  <c r="N448" i="8"/>
  <c r="K448" i="8" s="1"/>
  <c r="M448" i="8" s="1"/>
  <c r="N449" i="8"/>
  <c r="K449" i="8" s="1"/>
  <c r="M449" i="8" s="1"/>
  <c r="N450" i="8"/>
  <c r="K450" i="8" s="1"/>
  <c r="M450" i="8" s="1"/>
  <c r="N451" i="8"/>
  <c r="K451" i="8" s="1"/>
  <c r="M451" i="8" s="1"/>
  <c r="N452" i="8"/>
  <c r="K452" i="8" s="1"/>
  <c r="M452" i="8" s="1"/>
  <c r="N453" i="8"/>
  <c r="K453" i="8" s="1"/>
  <c r="M453" i="8" s="1"/>
  <c r="N454" i="8"/>
  <c r="K454" i="8" s="1"/>
  <c r="M454" i="8" s="1"/>
  <c r="J448" i="8"/>
  <c r="G448" i="8" s="1"/>
  <c r="I448" i="8" s="1"/>
  <c r="J449" i="8"/>
  <c r="G449" i="8" s="1"/>
  <c r="I449" i="8" s="1"/>
  <c r="J450" i="8"/>
  <c r="G450" i="8" s="1"/>
  <c r="I450" i="8" s="1"/>
  <c r="J451" i="8"/>
  <c r="G451" i="8" s="1"/>
  <c r="I451" i="8" s="1"/>
  <c r="J452" i="8"/>
  <c r="G452" i="8" s="1"/>
  <c r="I452" i="8" s="1"/>
  <c r="J453" i="8"/>
  <c r="G453" i="8" s="1"/>
  <c r="I453" i="8" s="1"/>
  <c r="J447" i="8"/>
  <c r="G447" i="8" s="1"/>
  <c r="I447" i="8" s="1"/>
  <c r="J444" i="8"/>
  <c r="J445" i="8"/>
  <c r="J446" i="8"/>
  <c r="E445" i="8"/>
  <c r="E446" i="8"/>
  <c r="E447" i="8"/>
  <c r="E448" i="8"/>
  <c r="E449" i="8"/>
  <c r="E450" i="8"/>
  <c r="E451" i="8"/>
  <c r="E452" i="8"/>
  <c r="E453" i="8"/>
  <c r="C446" i="8"/>
  <c r="C447" i="8"/>
  <c r="C448" i="8"/>
  <c r="C449" i="8"/>
  <c r="C450" i="8"/>
  <c r="C451" i="8"/>
  <c r="C452" i="8"/>
  <c r="C453" i="8"/>
  <c r="C454" i="8"/>
  <c r="A447" i="8"/>
  <c r="A448" i="8"/>
  <c r="A449" i="8"/>
  <c r="A450" i="8"/>
  <c r="A451" i="8"/>
  <c r="A452" i="8"/>
  <c r="A453" i="8"/>
  <c r="A454" i="8"/>
  <c r="M122" i="6"/>
  <c r="J122" i="6"/>
  <c r="K122" i="6" s="1"/>
  <c r="J123" i="6"/>
  <c r="K123" i="6" s="1"/>
  <c r="J124" i="6"/>
  <c r="K124" i="6" s="1"/>
  <c r="J125" i="6"/>
  <c r="K125" i="6" s="1"/>
  <c r="J126" i="6"/>
  <c r="K126" i="6" s="1"/>
  <c r="J127" i="6"/>
  <c r="K127" i="6" s="1"/>
  <c r="J128" i="6"/>
  <c r="K128" i="6" s="1"/>
  <c r="J129" i="6"/>
  <c r="K129" i="6" s="1"/>
  <c r="J130" i="6"/>
  <c r="K130" i="6" s="1"/>
  <c r="J131" i="6"/>
  <c r="K131" i="6" s="1"/>
  <c r="J132" i="6"/>
  <c r="K132" i="6" s="1"/>
  <c r="J133" i="6"/>
  <c r="K133" i="6" s="1"/>
  <c r="J134" i="6"/>
  <c r="K134" i="6" s="1"/>
  <c r="J135" i="6"/>
  <c r="K135" i="6" s="1"/>
  <c r="J136" i="6"/>
  <c r="K136" i="6" s="1"/>
  <c r="G122" i="6"/>
  <c r="H122" i="6" s="1"/>
  <c r="G123" i="6"/>
  <c r="H123" i="6" s="1"/>
  <c r="G124" i="6"/>
  <c r="H124" i="6" s="1"/>
  <c r="G125" i="6"/>
  <c r="H125" i="6" s="1"/>
  <c r="G126" i="6"/>
  <c r="H126" i="6" s="1"/>
  <c r="G127" i="6"/>
  <c r="H127" i="6" s="1"/>
  <c r="H128" i="6"/>
  <c r="H129" i="6"/>
  <c r="H130" i="6"/>
  <c r="H131" i="6"/>
  <c r="H132" i="6"/>
  <c r="H133" i="6"/>
  <c r="H134" i="6"/>
  <c r="H135" i="6"/>
  <c r="H136" i="6"/>
  <c r="F122" i="6"/>
  <c r="F123" i="6"/>
  <c r="F124" i="6"/>
  <c r="F125" i="6"/>
  <c r="F126" i="6"/>
  <c r="E122" i="6"/>
  <c r="E123" i="6"/>
  <c r="E124" i="6"/>
  <c r="E125" i="6"/>
  <c r="E126" i="6"/>
  <c r="C122" i="6"/>
  <c r="C123" i="6"/>
  <c r="C124" i="6"/>
  <c r="C125" i="6"/>
  <c r="C126" i="6"/>
  <c r="C127" i="6"/>
  <c r="A122" i="6"/>
  <c r="A123" i="6"/>
  <c r="A124" i="6"/>
  <c r="A125" i="6"/>
  <c r="A126" i="6"/>
  <c r="A127" i="6"/>
  <c r="J442" i="8" l="1"/>
  <c r="G442" i="8" s="1"/>
  <c r="I442" i="8" s="1"/>
  <c r="J443" i="8"/>
  <c r="G443" i="8" s="1"/>
  <c r="I443" i="8" s="1"/>
  <c r="G444" i="8"/>
  <c r="I444" i="8" s="1"/>
  <c r="G445" i="8"/>
  <c r="I445" i="8" s="1"/>
  <c r="G446" i="8"/>
  <c r="I446" i="8" s="1"/>
  <c r="N442" i="8"/>
  <c r="K442" i="8" s="1"/>
  <c r="M442" i="8" s="1"/>
  <c r="N443" i="8"/>
  <c r="K443" i="8" s="1"/>
  <c r="M443" i="8" s="1"/>
  <c r="N444" i="8"/>
  <c r="K444" i="8" s="1"/>
  <c r="M444" i="8" s="1"/>
  <c r="K445" i="8"/>
  <c r="M445" i="8" s="1"/>
  <c r="M446" i="8"/>
  <c r="M447" i="8"/>
  <c r="F442" i="8"/>
  <c r="F443" i="8"/>
  <c r="F444" i="8"/>
  <c r="F445" i="8"/>
  <c r="F446" i="8"/>
  <c r="E442" i="8"/>
  <c r="E443" i="8"/>
  <c r="E444" i="8"/>
  <c r="C442" i="8"/>
  <c r="C443" i="8"/>
  <c r="C444" i="8"/>
  <c r="C445" i="8"/>
  <c r="A442" i="8"/>
  <c r="A443" i="8"/>
  <c r="A444" i="8"/>
  <c r="A445" i="8"/>
  <c r="A446" i="8"/>
  <c r="N424" i="8" l="1"/>
  <c r="K424" i="8" s="1"/>
  <c r="M424" i="8" s="1"/>
  <c r="N425" i="8"/>
  <c r="K425" i="8" s="1"/>
  <c r="M425" i="8" s="1"/>
  <c r="N426" i="8"/>
  <c r="K426" i="8" s="1"/>
  <c r="M426" i="8" s="1"/>
  <c r="N427" i="8"/>
  <c r="K427" i="8" s="1"/>
  <c r="M427" i="8" s="1"/>
  <c r="N428" i="8"/>
  <c r="K428" i="8" s="1"/>
  <c r="M428" i="8" s="1"/>
  <c r="N429" i="8"/>
  <c r="K429" i="8" s="1"/>
  <c r="M429" i="8" s="1"/>
  <c r="N430" i="8"/>
  <c r="K430" i="8" s="1"/>
  <c r="M430" i="8" s="1"/>
  <c r="N431" i="8"/>
  <c r="K431" i="8" s="1"/>
  <c r="M431" i="8" s="1"/>
  <c r="N432" i="8"/>
  <c r="K432" i="8" s="1"/>
  <c r="M432" i="8" s="1"/>
  <c r="N433" i="8"/>
  <c r="K433" i="8" s="1"/>
  <c r="M433" i="8" s="1"/>
  <c r="N434" i="8"/>
  <c r="K434" i="8" s="1"/>
  <c r="M434" i="8" s="1"/>
  <c r="N435" i="8"/>
  <c r="K435" i="8" s="1"/>
  <c r="M435" i="8" s="1"/>
  <c r="N436" i="8"/>
  <c r="K436" i="8" s="1"/>
  <c r="M436" i="8" s="1"/>
  <c r="N437" i="8"/>
  <c r="K437" i="8" s="1"/>
  <c r="M437" i="8" s="1"/>
  <c r="N438" i="8"/>
  <c r="K438" i="8" s="1"/>
  <c r="M438" i="8" s="1"/>
  <c r="N439" i="8"/>
  <c r="K439" i="8" s="1"/>
  <c r="M439" i="8" s="1"/>
  <c r="N440" i="8"/>
  <c r="K440" i="8" s="1"/>
  <c r="M440" i="8" s="1"/>
  <c r="N441" i="8"/>
  <c r="K441" i="8" s="1"/>
  <c r="M441" i="8" s="1"/>
  <c r="N419" i="8"/>
  <c r="N420" i="8"/>
  <c r="N421" i="8"/>
  <c r="N422" i="8"/>
  <c r="N423" i="8"/>
  <c r="J424" i="8"/>
  <c r="G424" i="8" s="1"/>
  <c r="I424" i="8" s="1"/>
  <c r="J425" i="8"/>
  <c r="G425" i="8" s="1"/>
  <c r="I425" i="8" s="1"/>
  <c r="J426" i="8"/>
  <c r="G426" i="8" s="1"/>
  <c r="I426" i="8" s="1"/>
  <c r="J427" i="8"/>
  <c r="G427" i="8" s="1"/>
  <c r="I427" i="8" s="1"/>
  <c r="J428" i="8"/>
  <c r="G428" i="8" s="1"/>
  <c r="I428" i="8" s="1"/>
  <c r="J429" i="8"/>
  <c r="G429" i="8" s="1"/>
  <c r="I429" i="8" s="1"/>
  <c r="J430" i="8"/>
  <c r="G430" i="8" s="1"/>
  <c r="I430" i="8" s="1"/>
  <c r="J431" i="8"/>
  <c r="G431" i="8" s="1"/>
  <c r="I431" i="8" s="1"/>
  <c r="J432" i="8"/>
  <c r="G432" i="8" s="1"/>
  <c r="I432" i="8" s="1"/>
  <c r="J433" i="8"/>
  <c r="G433" i="8" s="1"/>
  <c r="I433" i="8" s="1"/>
  <c r="J434" i="8"/>
  <c r="G434" i="8" s="1"/>
  <c r="I434" i="8" s="1"/>
  <c r="J435" i="8"/>
  <c r="G435" i="8" s="1"/>
  <c r="I435" i="8" s="1"/>
  <c r="J436" i="8"/>
  <c r="G436" i="8" s="1"/>
  <c r="I436" i="8" s="1"/>
  <c r="J437" i="8"/>
  <c r="G437" i="8" s="1"/>
  <c r="I437" i="8" s="1"/>
  <c r="J438" i="8"/>
  <c r="G438" i="8" s="1"/>
  <c r="I438" i="8" s="1"/>
  <c r="J439" i="8"/>
  <c r="G439" i="8" s="1"/>
  <c r="I439" i="8" s="1"/>
  <c r="J440" i="8"/>
  <c r="G440" i="8" s="1"/>
  <c r="I440" i="8" s="1"/>
  <c r="J441" i="8"/>
  <c r="G441" i="8" s="1"/>
  <c r="I441" i="8" s="1"/>
  <c r="J420" i="8"/>
  <c r="J421" i="8"/>
  <c r="G421" i="8" s="1"/>
  <c r="I421" i="8" s="1"/>
  <c r="J422" i="8"/>
  <c r="G422" i="8" s="1"/>
  <c r="I422" i="8" s="1"/>
  <c r="J423" i="8"/>
  <c r="G423" i="8" s="1"/>
  <c r="I423" i="8" s="1"/>
  <c r="F420" i="8"/>
  <c r="F421" i="8"/>
  <c r="F422" i="8"/>
  <c r="F423" i="8"/>
  <c r="F424" i="8"/>
  <c r="F425" i="8"/>
  <c r="F426" i="8"/>
  <c r="F427" i="8"/>
  <c r="F428" i="8"/>
  <c r="F429" i="8"/>
  <c r="F430" i="8"/>
  <c r="F431" i="8"/>
  <c r="F432" i="8"/>
  <c r="F433" i="8"/>
  <c r="F434" i="8"/>
  <c r="F435" i="8"/>
  <c r="F436" i="8"/>
  <c r="F437" i="8"/>
  <c r="F438" i="8"/>
  <c r="F439" i="8"/>
  <c r="F440" i="8"/>
  <c r="F441" i="8"/>
  <c r="E420" i="8"/>
  <c r="E421" i="8"/>
  <c r="E422" i="8"/>
  <c r="E423" i="8"/>
  <c r="E424" i="8"/>
  <c r="E425" i="8"/>
  <c r="E426" i="8"/>
  <c r="E427" i="8"/>
  <c r="E428" i="8"/>
  <c r="E429" i="8"/>
  <c r="E430" i="8"/>
  <c r="E431" i="8"/>
  <c r="E432" i="8"/>
  <c r="E433" i="8"/>
  <c r="E434" i="8"/>
  <c r="E435" i="8"/>
  <c r="E436" i="8"/>
  <c r="E437" i="8"/>
  <c r="E438" i="8"/>
  <c r="E439" i="8"/>
  <c r="E440" i="8"/>
  <c r="E441" i="8"/>
  <c r="C421" i="8"/>
  <c r="C422" i="8"/>
  <c r="C423" i="8"/>
  <c r="C424" i="8"/>
  <c r="C425" i="8"/>
  <c r="C426" i="8"/>
  <c r="C427" i="8"/>
  <c r="C428" i="8"/>
  <c r="C429" i="8"/>
  <c r="C430" i="8"/>
  <c r="C431" i="8"/>
  <c r="C432" i="8"/>
  <c r="C433" i="8"/>
  <c r="C434" i="8"/>
  <c r="C435" i="8"/>
  <c r="C436" i="8"/>
  <c r="C437" i="8"/>
  <c r="C438" i="8"/>
  <c r="C439" i="8"/>
  <c r="C440" i="8"/>
  <c r="C441" i="8"/>
  <c r="A421" i="8"/>
  <c r="A422" i="8"/>
  <c r="A423" i="8"/>
  <c r="A424" i="8"/>
  <c r="A425" i="8"/>
  <c r="A426" i="8"/>
  <c r="A427" i="8"/>
  <c r="A428" i="8"/>
  <c r="A429" i="8"/>
  <c r="A430" i="8"/>
  <c r="A431" i="8"/>
  <c r="A432" i="8"/>
  <c r="A433" i="8"/>
  <c r="A434" i="8"/>
  <c r="A435" i="8"/>
  <c r="A436" i="8"/>
  <c r="A437" i="8"/>
  <c r="A438" i="8"/>
  <c r="A439" i="8"/>
  <c r="A440" i="8"/>
  <c r="A441" i="8"/>
  <c r="E87" i="6"/>
  <c r="E88" i="6"/>
  <c r="E89" i="6"/>
  <c r="E90" i="6"/>
  <c r="E91" i="6"/>
  <c r="E92" i="6"/>
  <c r="E93" i="6"/>
  <c r="E94" i="6"/>
  <c r="E95" i="6"/>
  <c r="E96" i="6"/>
  <c r="E97" i="6"/>
  <c r="E98" i="6"/>
  <c r="E99" i="6"/>
  <c r="E100" i="6"/>
  <c r="E101" i="6"/>
  <c r="E102" i="6"/>
  <c r="E103" i="6"/>
  <c r="E104" i="6"/>
  <c r="E105" i="6"/>
  <c r="E106" i="6"/>
  <c r="E107" i="6"/>
  <c r="E108" i="6"/>
  <c r="E109" i="6"/>
  <c r="E110" i="6"/>
  <c r="E111" i="6"/>
  <c r="E112" i="6"/>
  <c r="E113" i="6"/>
  <c r="E114" i="6"/>
  <c r="E115" i="6"/>
  <c r="E116" i="6"/>
  <c r="E117" i="6"/>
  <c r="E118" i="6"/>
  <c r="E119" i="6"/>
  <c r="E120" i="6"/>
  <c r="E121" i="6"/>
  <c r="F87" i="6"/>
  <c r="F88" i="6"/>
  <c r="F89" i="6"/>
  <c r="F90" i="6"/>
  <c r="F91" i="6"/>
  <c r="F92" i="6"/>
  <c r="F93" i="6"/>
  <c r="F94" i="6"/>
  <c r="F95" i="6"/>
  <c r="F96" i="6"/>
  <c r="F97" i="6"/>
  <c r="F98" i="6"/>
  <c r="F99" i="6"/>
  <c r="F100" i="6"/>
  <c r="F101" i="6"/>
  <c r="F102" i="6"/>
  <c r="F103" i="6"/>
  <c r="F104" i="6"/>
  <c r="F105" i="6"/>
  <c r="F106" i="6"/>
  <c r="F107" i="6"/>
  <c r="F108" i="6"/>
  <c r="F109" i="6"/>
  <c r="F110" i="6"/>
  <c r="F111" i="6"/>
  <c r="F112" i="6"/>
  <c r="F113" i="6"/>
  <c r="F114" i="6"/>
  <c r="F115" i="6"/>
  <c r="F116" i="6"/>
  <c r="F117" i="6"/>
  <c r="F118" i="6"/>
  <c r="F119" i="6"/>
  <c r="F120" i="6"/>
  <c r="F121" i="6"/>
  <c r="L87" i="6"/>
  <c r="L88" i="6"/>
  <c r="L89" i="6"/>
  <c r="L90" i="6"/>
  <c r="L91" i="6"/>
  <c r="L92" i="6"/>
  <c r="L93" i="6"/>
  <c r="L94" i="6"/>
  <c r="L95" i="6"/>
  <c r="L96" i="6"/>
  <c r="L97" i="6"/>
  <c r="L98" i="6"/>
  <c r="L99" i="6"/>
  <c r="L100" i="6"/>
  <c r="L101" i="6"/>
  <c r="L102" i="6"/>
  <c r="L103" i="6"/>
  <c r="L104" i="6"/>
  <c r="L105" i="6"/>
  <c r="L106" i="6"/>
  <c r="L107" i="6"/>
  <c r="L108" i="6"/>
  <c r="L109" i="6"/>
  <c r="L110" i="6"/>
  <c r="L111" i="6"/>
  <c r="L112" i="6"/>
  <c r="L113" i="6"/>
  <c r="L114" i="6"/>
  <c r="L115" i="6"/>
  <c r="L116" i="6"/>
  <c r="L117" i="6"/>
  <c r="L118" i="6"/>
  <c r="L119" i="6"/>
  <c r="I87" i="6"/>
  <c r="I88" i="6"/>
  <c r="I89" i="6"/>
  <c r="I90" i="6"/>
  <c r="I91" i="6"/>
  <c r="I92" i="6"/>
  <c r="I93" i="6"/>
  <c r="G93" i="6" s="1"/>
  <c r="I94" i="6"/>
  <c r="I95" i="6"/>
  <c r="I96" i="6"/>
  <c r="G96" i="6" s="1"/>
  <c r="I97" i="6"/>
  <c r="G97" i="6" s="1"/>
  <c r="I98" i="6"/>
  <c r="G98" i="6" s="1"/>
  <c r="I99" i="6"/>
  <c r="G99" i="6" s="1"/>
  <c r="I100" i="6"/>
  <c r="G100" i="6" s="1"/>
  <c r="I101" i="6"/>
  <c r="G101" i="6" s="1"/>
  <c r="I102" i="6"/>
  <c r="G102" i="6" s="1"/>
  <c r="I103" i="6"/>
  <c r="G103" i="6" s="1"/>
  <c r="I104" i="6"/>
  <c r="G104" i="6" s="1"/>
  <c r="I105" i="6"/>
  <c r="G105" i="6" s="1"/>
  <c r="I106" i="6"/>
  <c r="G106" i="6" s="1"/>
  <c r="I107" i="6"/>
  <c r="G107" i="6" s="1"/>
  <c r="I108" i="6"/>
  <c r="G108" i="6" s="1"/>
  <c r="I109" i="6"/>
  <c r="G109" i="6" s="1"/>
  <c r="I110" i="6"/>
  <c r="G110" i="6" s="1"/>
  <c r="I111" i="6"/>
  <c r="G111" i="6" s="1"/>
  <c r="I112" i="6"/>
  <c r="G112" i="6" s="1"/>
  <c r="I113" i="6"/>
  <c r="G113" i="6" s="1"/>
  <c r="I114" i="6"/>
  <c r="G114" i="6" s="1"/>
  <c r="I115" i="6"/>
  <c r="G115" i="6" s="1"/>
  <c r="I116" i="6"/>
  <c r="G116" i="6" s="1"/>
  <c r="I117" i="6"/>
  <c r="G117" i="6" s="1"/>
  <c r="I118" i="6"/>
  <c r="G118" i="6" s="1"/>
  <c r="I119" i="6"/>
  <c r="G119" i="6" s="1"/>
  <c r="G120" i="6"/>
  <c r="G121" i="6"/>
  <c r="G94" i="6"/>
  <c r="G95" i="6"/>
  <c r="M110" i="6"/>
  <c r="M111" i="6"/>
  <c r="M112" i="6"/>
  <c r="M113" i="6"/>
  <c r="M114" i="6"/>
  <c r="M115" i="6"/>
  <c r="M116" i="6"/>
  <c r="M117" i="6"/>
  <c r="M118" i="6"/>
  <c r="M119" i="6"/>
  <c r="M120" i="6"/>
  <c r="M121" i="6"/>
  <c r="J113" i="6" l="1"/>
  <c r="K113" i="6" s="1"/>
  <c r="J114" i="6"/>
  <c r="K114" i="6" s="1"/>
  <c r="J115" i="6"/>
  <c r="K115" i="6" s="1"/>
  <c r="J116" i="6"/>
  <c r="K116" i="6" s="1"/>
  <c r="J117" i="6"/>
  <c r="K117" i="6" s="1"/>
  <c r="J118" i="6"/>
  <c r="K118" i="6" s="1"/>
  <c r="J119" i="6"/>
  <c r="K119" i="6" s="1"/>
  <c r="J120" i="6"/>
  <c r="K120" i="6" s="1"/>
  <c r="J121" i="6"/>
  <c r="K121" i="6" s="1"/>
  <c r="J112" i="6"/>
  <c r="K112" i="6" s="1"/>
  <c r="H113" i="6"/>
  <c r="H114" i="6"/>
  <c r="H115" i="6"/>
  <c r="H116" i="6"/>
  <c r="H117" i="6"/>
  <c r="H118" i="6"/>
  <c r="H119" i="6"/>
  <c r="H120" i="6"/>
  <c r="H121" i="6"/>
  <c r="H112" i="6"/>
  <c r="C112" i="6"/>
  <c r="C113" i="6"/>
  <c r="C114" i="6"/>
  <c r="C115" i="6"/>
  <c r="C116" i="6"/>
  <c r="C117" i="6"/>
  <c r="C118" i="6"/>
  <c r="C119" i="6"/>
  <c r="C120" i="6"/>
  <c r="C121" i="6"/>
  <c r="A112" i="6"/>
  <c r="A113" i="6"/>
  <c r="A114" i="6"/>
  <c r="A115" i="6"/>
  <c r="A116" i="6"/>
  <c r="A117" i="6"/>
  <c r="A118" i="6"/>
  <c r="A119" i="6"/>
  <c r="A120" i="6"/>
  <c r="A121" i="6"/>
  <c r="N383" i="8"/>
  <c r="K383" i="8" s="1"/>
  <c r="M383" i="8" s="1"/>
  <c r="N384" i="8"/>
  <c r="K384" i="8" s="1"/>
  <c r="M384" i="8" s="1"/>
  <c r="N385" i="8"/>
  <c r="K385" i="8" s="1"/>
  <c r="M385" i="8" s="1"/>
  <c r="N386" i="8"/>
  <c r="K386" i="8" s="1"/>
  <c r="M386" i="8" s="1"/>
  <c r="N387" i="8"/>
  <c r="K387" i="8" s="1"/>
  <c r="M387" i="8" s="1"/>
  <c r="N388" i="8"/>
  <c r="K388" i="8" s="1"/>
  <c r="M388" i="8" s="1"/>
  <c r="N389" i="8"/>
  <c r="K389" i="8" s="1"/>
  <c r="M389" i="8" s="1"/>
  <c r="N390" i="8"/>
  <c r="K390" i="8" s="1"/>
  <c r="M390" i="8" s="1"/>
  <c r="N391" i="8"/>
  <c r="K391" i="8" s="1"/>
  <c r="M391" i="8" s="1"/>
  <c r="N392" i="8"/>
  <c r="K392" i="8" s="1"/>
  <c r="M392" i="8" s="1"/>
  <c r="N393" i="8"/>
  <c r="K393" i="8" s="1"/>
  <c r="M393" i="8" s="1"/>
  <c r="N394" i="8"/>
  <c r="K394" i="8" s="1"/>
  <c r="M394" i="8" s="1"/>
  <c r="N395" i="8"/>
  <c r="K395" i="8" s="1"/>
  <c r="M395" i="8" s="1"/>
  <c r="N396" i="8"/>
  <c r="K396" i="8" s="1"/>
  <c r="M396" i="8" s="1"/>
  <c r="N397" i="8"/>
  <c r="K397" i="8" s="1"/>
  <c r="M397" i="8" s="1"/>
  <c r="N398" i="8"/>
  <c r="K398" i="8" s="1"/>
  <c r="M398" i="8" s="1"/>
  <c r="N399" i="8"/>
  <c r="K399" i="8" s="1"/>
  <c r="M399" i="8" s="1"/>
  <c r="N400" i="8"/>
  <c r="K400" i="8" s="1"/>
  <c r="M400" i="8" s="1"/>
  <c r="N401" i="8"/>
  <c r="K401" i="8" s="1"/>
  <c r="M401" i="8" s="1"/>
  <c r="N402" i="8"/>
  <c r="K402" i="8" s="1"/>
  <c r="M402" i="8" s="1"/>
  <c r="N403" i="8"/>
  <c r="K403" i="8" s="1"/>
  <c r="M403" i="8" s="1"/>
  <c r="N404" i="8"/>
  <c r="K404" i="8" s="1"/>
  <c r="M404" i="8" s="1"/>
  <c r="N405" i="8"/>
  <c r="K405" i="8" s="1"/>
  <c r="M405" i="8" s="1"/>
  <c r="N406" i="8"/>
  <c r="K406" i="8" s="1"/>
  <c r="M406" i="8" s="1"/>
  <c r="N407" i="8"/>
  <c r="K407" i="8" s="1"/>
  <c r="M407" i="8" s="1"/>
  <c r="N408" i="8"/>
  <c r="K408" i="8" s="1"/>
  <c r="M408" i="8" s="1"/>
  <c r="N409" i="8"/>
  <c r="K409" i="8" s="1"/>
  <c r="M409" i="8" s="1"/>
  <c r="N410" i="8"/>
  <c r="K410" i="8" s="1"/>
  <c r="M410" i="8" s="1"/>
  <c r="N411" i="8"/>
  <c r="K411" i="8" s="1"/>
  <c r="M411" i="8" s="1"/>
  <c r="N412" i="8"/>
  <c r="K412" i="8" s="1"/>
  <c r="M412" i="8" s="1"/>
  <c r="N413" i="8"/>
  <c r="K413" i="8" s="1"/>
  <c r="M413" i="8" s="1"/>
  <c r="N414" i="8"/>
  <c r="K414" i="8" s="1"/>
  <c r="M414" i="8" s="1"/>
  <c r="N415" i="8"/>
  <c r="K415" i="8" s="1"/>
  <c r="M415" i="8" s="1"/>
  <c r="N416" i="8"/>
  <c r="K416" i="8" s="1"/>
  <c r="M416" i="8" s="1"/>
  <c r="N417" i="8"/>
  <c r="K417" i="8" s="1"/>
  <c r="M417" i="8" s="1"/>
  <c r="N418" i="8"/>
  <c r="K418" i="8" s="1"/>
  <c r="M418" i="8" s="1"/>
  <c r="K419" i="8"/>
  <c r="M419" i="8" s="1"/>
  <c r="K420" i="8"/>
  <c r="M420" i="8" s="1"/>
  <c r="K421" i="8"/>
  <c r="M421" i="8" s="1"/>
  <c r="K422" i="8"/>
  <c r="M422" i="8" s="1"/>
  <c r="K423" i="8"/>
  <c r="M423" i="8" s="1"/>
  <c r="F389" i="8"/>
  <c r="F390" i="8"/>
  <c r="F391" i="8"/>
  <c r="F392" i="8"/>
  <c r="F393" i="8"/>
  <c r="F394" i="8"/>
  <c r="F395" i="8"/>
  <c r="F396" i="8"/>
  <c r="F397" i="8"/>
  <c r="F398" i="8"/>
  <c r="F399" i="8"/>
  <c r="F400" i="8"/>
  <c r="F401" i="8"/>
  <c r="F402" i="8"/>
  <c r="F403" i="8"/>
  <c r="F404" i="8"/>
  <c r="F405" i="8"/>
  <c r="F406" i="8"/>
  <c r="F407" i="8"/>
  <c r="F408" i="8"/>
  <c r="F409" i="8"/>
  <c r="F410" i="8"/>
  <c r="F411" i="8"/>
  <c r="F412" i="8"/>
  <c r="F413" i="8"/>
  <c r="F414" i="8"/>
  <c r="F415" i="8"/>
  <c r="F416" i="8"/>
  <c r="F417" i="8"/>
  <c r="F418" i="8"/>
  <c r="F419" i="8"/>
  <c r="F385" i="8"/>
  <c r="F386" i="8"/>
  <c r="F387" i="8"/>
  <c r="F388" i="8"/>
  <c r="J385" i="8"/>
  <c r="G385" i="8" s="1"/>
  <c r="I385" i="8" s="1"/>
  <c r="J386" i="8"/>
  <c r="G386" i="8" s="1"/>
  <c r="I386" i="8" s="1"/>
  <c r="J387" i="8"/>
  <c r="G387" i="8" s="1"/>
  <c r="I387" i="8" s="1"/>
  <c r="J388" i="8"/>
  <c r="G388" i="8" s="1"/>
  <c r="I388" i="8" s="1"/>
  <c r="J389" i="8"/>
  <c r="G389" i="8" s="1"/>
  <c r="I389" i="8" s="1"/>
  <c r="J390" i="8"/>
  <c r="G390" i="8" s="1"/>
  <c r="I390" i="8" s="1"/>
  <c r="J391" i="8"/>
  <c r="G391" i="8" s="1"/>
  <c r="I391" i="8" s="1"/>
  <c r="J392" i="8"/>
  <c r="G392" i="8" s="1"/>
  <c r="I392" i="8" s="1"/>
  <c r="J393" i="8"/>
  <c r="G393" i="8" s="1"/>
  <c r="I393" i="8" s="1"/>
  <c r="J394" i="8"/>
  <c r="G394" i="8" s="1"/>
  <c r="I394" i="8" s="1"/>
  <c r="J395" i="8"/>
  <c r="G395" i="8" s="1"/>
  <c r="I395" i="8" s="1"/>
  <c r="J396" i="8"/>
  <c r="G396" i="8" s="1"/>
  <c r="I396" i="8" s="1"/>
  <c r="J397" i="8"/>
  <c r="G397" i="8" s="1"/>
  <c r="I397" i="8" s="1"/>
  <c r="J398" i="8"/>
  <c r="G398" i="8" s="1"/>
  <c r="I398" i="8" s="1"/>
  <c r="J399" i="8"/>
  <c r="G399" i="8" s="1"/>
  <c r="I399" i="8" s="1"/>
  <c r="J400" i="8"/>
  <c r="G400" i="8" s="1"/>
  <c r="I400" i="8" s="1"/>
  <c r="J401" i="8"/>
  <c r="G401" i="8" s="1"/>
  <c r="I401" i="8" s="1"/>
  <c r="J402" i="8"/>
  <c r="G402" i="8" s="1"/>
  <c r="I402" i="8" s="1"/>
  <c r="J403" i="8"/>
  <c r="G403" i="8" s="1"/>
  <c r="I403" i="8" s="1"/>
  <c r="J404" i="8"/>
  <c r="G404" i="8" s="1"/>
  <c r="I404" i="8" s="1"/>
  <c r="J405" i="8"/>
  <c r="G405" i="8" s="1"/>
  <c r="I405" i="8" s="1"/>
  <c r="J406" i="8"/>
  <c r="G406" i="8" s="1"/>
  <c r="I406" i="8" s="1"/>
  <c r="J407" i="8"/>
  <c r="G407" i="8" s="1"/>
  <c r="I407" i="8" s="1"/>
  <c r="J408" i="8"/>
  <c r="G408" i="8" s="1"/>
  <c r="I408" i="8" s="1"/>
  <c r="J409" i="8"/>
  <c r="G409" i="8" s="1"/>
  <c r="I409" i="8" s="1"/>
  <c r="J410" i="8"/>
  <c r="G410" i="8" s="1"/>
  <c r="I410" i="8" s="1"/>
  <c r="J411" i="8"/>
  <c r="G411" i="8" s="1"/>
  <c r="I411" i="8" s="1"/>
  <c r="J412" i="8"/>
  <c r="G412" i="8" s="1"/>
  <c r="I412" i="8" s="1"/>
  <c r="J413" i="8"/>
  <c r="G413" i="8" s="1"/>
  <c r="I413" i="8" s="1"/>
  <c r="J414" i="8"/>
  <c r="G414" i="8" s="1"/>
  <c r="I414" i="8" s="1"/>
  <c r="J415" i="8"/>
  <c r="G415" i="8" s="1"/>
  <c r="I415" i="8" s="1"/>
  <c r="J416" i="8"/>
  <c r="G416" i="8" s="1"/>
  <c r="I416" i="8" s="1"/>
  <c r="J417" i="8"/>
  <c r="G417" i="8" s="1"/>
  <c r="I417" i="8" s="1"/>
  <c r="J418" i="8"/>
  <c r="G418" i="8" s="1"/>
  <c r="I418" i="8" s="1"/>
  <c r="J419" i="8"/>
  <c r="G419" i="8" s="1"/>
  <c r="I419" i="8" s="1"/>
  <c r="G420" i="8"/>
  <c r="I420" i="8" s="1"/>
  <c r="E388" i="8"/>
  <c r="E389" i="8"/>
  <c r="E390" i="8"/>
  <c r="E391" i="8"/>
  <c r="E392" i="8"/>
  <c r="E393" i="8"/>
  <c r="E394" i="8"/>
  <c r="E395" i="8"/>
  <c r="E396" i="8"/>
  <c r="E397" i="8"/>
  <c r="E398" i="8"/>
  <c r="E399" i="8"/>
  <c r="E400" i="8"/>
  <c r="E401" i="8"/>
  <c r="E402" i="8"/>
  <c r="E403" i="8"/>
  <c r="E404" i="8"/>
  <c r="E405" i="8"/>
  <c r="E406" i="8"/>
  <c r="E407" i="8"/>
  <c r="E408" i="8"/>
  <c r="E409" i="8"/>
  <c r="E410" i="8"/>
  <c r="E411" i="8"/>
  <c r="E412" i="8"/>
  <c r="E413" i="8"/>
  <c r="E414" i="8"/>
  <c r="E415" i="8"/>
  <c r="E416" i="8"/>
  <c r="E417" i="8"/>
  <c r="E418" i="8"/>
  <c r="E419" i="8"/>
  <c r="C388" i="8"/>
  <c r="C389" i="8"/>
  <c r="C390" i="8"/>
  <c r="C391" i="8"/>
  <c r="C392" i="8"/>
  <c r="C393" i="8"/>
  <c r="C394" i="8"/>
  <c r="C395" i="8"/>
  <c r="C396" i="8"/>
  <c r="C397" i="8"/>
  <c r="C398" i="8"/>
  <c r="C399" i="8"/>
  <c r="C400" i="8"/>
  <c r="C401" i="8"/>
  <c r="C402" i="8"/>
  <c r="C403" i="8"/>
  <c r="C404" i="8"/>
  <c r="C405" i="8"/>
  <c r="C406" i="8"/>
  <c r="C407" i="8"/>
  <c r="C408" i="8"/>
  <c r="C409" i="8"/>
  <c r="C410" i="8"/>
  <c r="C411" i="8"/>
  <c r="C412" i="8"/>
  <c r="C413" i="8"/>
  <c r="C414" i="8"/>
  <c r="C415" i="8"/>
  <c r="C416" i="8"/>
  <c r="C417" i="8"/>
  <c r="C418" i="8"/>
  <c r="C419" i="8"/>
  <c r="C420" i="8"/>
  <c r="A412" i="8"/>
  <c r="A413" i="8"/>
  <c r="A414" i="8"/>
  <c r="A415" i="8"/>
  <c r="A416" i="8"/>
  <c r="A417" i="8"/>
  <c r="A418" i="8"/>
  <c r="A419" i="8"/>
  <c r="A420" i="8"/>
  <c r="A402" i="8"/>
  <c r="A403" i="8"/>
  <c r="A404" i="8"/>
  <c r="A405" i="8"/>
  <c r="A406" i="8"/>
  <c r="A407" i="8"/>
  <c r="A408" i="8"/>
  <c r="A409" i="8"/>
  <c r="A410" i="8"/>
  <c r="A411" i="8"/>
  <c r="A389" i="8"/>
  <c r="A390" i="8"/>
  <c r="A391" i="8"/>
  <c r="A392" i="8"/>
  <c r="A393" i="8"/>
  <c r="A394" i="8"/>
  <c r="A395" i="8"/>
  <c r="A396" i="8"/>
  <c r="A397" i="8"/>
  <c r="A398" i="8"/>
  <c r="A399" i="8"/>
  <c r="A400" i="8"/>
  <c r="A401" i="8"/>
  <c r="J106" i="6"/>
  <c r="K106" i="6" s="1"/>
  <c r="J107" i="6"/>
  <c r="K107" i="6" s="1"/>
  <c r="J108" i="6"/>
  <c r="K108" i="6" s="1"/>
  <c r="J109" i="6"/>
  <c r="K109" i="6" s="1"/>
  <c r="J110" i="6"/>
  <c r="K110" i="6" s="1"/>
  <c r="J111" i="6"/>
  <c r="K111" i="6" s="1"/>
  <c r="H107" i="6"/>
  <c r="H108" i="6"/>
  <c r="H109" i="6"/>
  <c r="H110" i="6"/>
  <c r="H111" i="6"/>
  <c r="M108" i="6"/>
  <c r="M109" i="6"/>
  <c r="M101" i="6"/>
  <c r="M102" i="6"/>
  <c r="M103" i="6"/>
  <c r="M104" i="6"/>
  <c r="M105" i="6"/>
  <c r="M106" i="6"/>
  <c r="M107" i="6"/>
  <c r="J101" i="6"/>
  <c r="K101" i="6" s="1"/>
  <c r="J102" i="6"/>
  <c r="K102" i="6" s="1"/>
  <c r="J103" i="6"/>
  <c r="K103" i="6" s="1"/>
  <c r="J104" i="6"/>
  <c r="K104" i="6" s="1"/>
  <c r="J105" i="6"/>
  <c r="K105" i="6" s="1"/>
  <c r="H101" i="6"/>
  <c r="H102" i="6"/>
  <c r="H103" i="6"/>
  <c r="H104" i="6"/>
  <c r="H105" i="6"/>
  <c r="H106" i="6"/>
  <c r="C101" i="6"/>
  <c r="C102" i="6"/>
  <c r="C103" i="6"/>
  <c r="C104" i="6"/>
  <c r="C105" i="6"/>
  <c r="C106" i="6"/>
  <c r="C107" i="6"/>
  <c r="C108" i="6"/>
  <c r="C109" i="6"/>
  <c r="C110" i="6"/>
  <c r="C111" i="6"/>
  <c r="A101" i="6"/>
  <c r="A102" i="6"/>
  <c r="A103" i="6"/>
  <c r="A104" i="6"/>
  <c r="A105" i="6"/>
  <c r="A106" i="6"/>
  <c r="A107" i="6"/>
  <c r="A108" i="6"/>
  <c r="A109" i="6"/>
  <c r="A110" i="6"/>
  <c r="A111" i="6"/>
  <c r="N364" i="8"/>
  <c r="K364" i="8" s="1"/>
  <c r="M364" i="8" s="1"/>
  <c r="N365" i="8"/>
  <c r="K365" i="8" s="1"/>
  <c r="M365" i="8" s="1"/>
  <c r="N366" i="8"/>
  <c r="K366" i="8" s="1"/>
  <c r="M366" i="8" s="1"/>
  <c r="N367" i="8"/>
  <c r="K367" i="8" s="1"/>
  <c r="M367" i="8" s="1"/>
  <c r="N368" i="8"/>
  <c r="K368" i="8" s="1"/>
  <c r="M368" i="8" s="1"/>
  <c r="N369" i="8"/>
  <c r="K369" i="8" s="1"/>
  <c r="M369" i="8" s="1"/>
  <c r="N370" i="8"/>
  <c r="K370" i="8" s="1"/>
  <c r="M370" i="8" s="1"/>
  <c r="N371" i="8"/>
  <c r="K371" i="8" s="1"/>
  <c r="M371" i="8" s="1"/>
  <c r="N372" i="8"/>
  <c r="K372" i="8" s="1"/>
  <c r="M372" i="8" s="1"/>
  <c r="N373" i="8"/>
  <c r="K373" i="8" s="1"/>
  <c r="M373" i="8" s="1"/>
  <c r="N374" i="8"/>
  <c r="K374" i="8" s="1"/>
  <c r="M374" i="8" s="1"/>
  <c r="N375" i="8"/>
  <c r="K375" i="8" s="1"/>
  <c r="M375" i="8" s="1"/>
  <c r="N376" i="8"/>
  <c r="K376" i="8" s="1"/>
  <c r="M376" i="8" s="1"/>
  <c r="N377" i="8"/>
  <c r="K377" i="8" s="1"/>
  <c r="M377" i="8" s="1"/>
  <c r="N378" i="8"/>
  <c r="K378" i="8" s="1"/>
  <c r="M378" i="8" s="1"/>
  <c r="N379" i="8"/>
  <c r="K379" i="8" s="1"/>
  <c r="M379" i="8" s="1"/>
  <c r="N380" i="8"/>
  <c r="K380" i="8" s="1"/>
  <c r="M380" i="8" s="1"/>
  <c r="N381" i="8"/>
  <c r="K381" i="8" s="1"/>
  <c r="M381" i="8" s="1"/>
  <c r="N382" i="8"/>
  <c r="K382" i="8" s="1"/>
  <c r="M382" i="8" s="1"/>
  <c r="J364" i="8"/>
  <c r="G364" i="8" s="1"/>
  <c r="I364" i="8" s="1"/>
  <c r="J365" i="8"/>
  <c r="G365" i="8" s="1"/>
  <c r="I365" i="8" s="1"/>
  <c r="J366" i="8"/>
  <c r="G366" i="8" s="1"/>
  <c r="I366" i="8" s="1"/>
  <c r="J367" i="8"/>
  <c r="G367" i="8" s="1"/>
  <c r="I367" i="8" s="1"/>
  <c r="J368" i="8"/>
  <c r="G368" i="8" s="1"/>
  <c r="I368" i="8" s="1"/>
  <c r="J369" i="8"/>
  <c r="G369" i="8" s="1"/>
  <c r="I369" i="8" s="1"/>
  <c r="J370" i="8"/>
  <c r="G370" i="8" s="1"/>
  <c r="I370" i="8" s="1"/>
  <c r="J371" i="8"/>
  <c r="G371" i="8" s="1"/>
  <c r="I371" i="8" s="1"/>
  <c r="J372" i="8"/>
  <c r="G372" i="8" s="1"/>
  <c r="I372" i="8" s="1"/>
  <c r="J373" i="8"/>
  <c r="G373" i="8" s="1"/>
  <c r="I373" i="8" s="1"/>
  <c r="J374" i="8"/>
  <c r="G374" i="8" s="1"/>
  <c r="I374" i="8" s="1"/>
  <c r="J375" i="8"/>
  <c r="G375" i="8" s="1"/>
  <c r="I375" i="8" s="1"/>
  <c r="J376" i="8"/>
  <c r="G376" i="8" s="1"/>
  <c r="I376" i="8" s="1"/>
  <c r="J377" i="8"/>
  <c r="G377" i="8" s="1"/>
  <c r="I377" i="8" s="1"/>
  <c r="J378" i="8"/>
  <c r="G378" i="8" s="1"/>
  <c r="I378" i="8" s="1"/>
  <c r="J379" i="8"/>
  <c r="G379" i="8" s="1"/>
  <c r="I379" i="8" s="1"/>
  <c r="J380" i="8"/>
  <c r="G380" i="8" s="1"/>
  <c r="I380" i="8" s="1"/>
  <c r="J381" i="8"/>
  <c r="G381" i="8" s="1"/>
  <c r="I381" i="8" s="1"/>
  <c r="J382" i="8"/>
  <c r="G382" i="8" s="1"/>
  <c r="I382" i="8" s="1"/>
  <c r="J383" i="8"/>
  <c r="G383" i="8" s="1"/>
  <c r="I383" i="8" s="1"/>
  <c r="J384" i="8"/>
  <c r="G384" i="8" s="1"/>
  <c r="I384" i="8" s="1"/>
  <c r="F364" i="8"/>
  <c r="F365" i="8"/>
  <c r="F366" i="8"/>
  <c r="F367" i="8"/>
  <c r="F368" i="8"/>
  <c r="F369" i="8"/>
  <c r="F370" i="8"/>
  <c r="F371" i="8"/>
  <c r="F372" i="8"/>
  <c r="F373" i="8"/>
  <c r="F374" i="8"/>
  <c r="F375" i="8"/>
  <c r="F376" i="8"/>
  <c r="F377" i="8"/>
  <c r="F378" i="8"/>
  <c r="F379" i="8"/>
  <c r="F380" i="8"/>
  <c r="F381" i="8"/>
  <c r="F382" i="8"/>
  <c r="F383" i="8"/>
  <c r="F384" i="8"/>
  <c r="E364" i="8"/>
  <c r="E365" i="8"/>
  <c r="E366" i="8"/>
  <c r="E367" i="8"/>
  <c r="E368" i="8"/>
  <c r="E369" i="8"/>
  <c r="E370" i="8"/>
  <c r="E371" i="8"/>
  <c r="E372" i="8"/>
  <c r="E373" i="8"/>
  <c r="E374" i="8"/>
  <c r="E375" i="8"/>
  <c r="E376" i="8"/>
  <c r="E377" i="8"/>
  <c r="E378" i="8"/>
  <c r="E379" i="8"/>
  <c r="E380" i="8"/>
  <c r="E381" i="8"/>
  <c r="E382" i="8"/>
  <c r="E383" i="8"/>
  <c r="E384" i="8"/>
  <c r="E385" i="8"/>
  <c r="E386" i="8"/>
  <c r="E387" i="8"/>
  <c r="C366" i="8"/>
  <c r="C367" i="8"/>
  <c r="C368" i="8"/>
  <c r="C369" i="8"/>
  <c r="C370" i="8"/>
  <c r="C371" i="8"/>
  <c r="C372" i="8"/>
  <c r="C373" i="8"/>
  <c r="C374" i="8"/>
  <c r="C375" i="8"/>
  <c r="C376" i="8"/>
  <c r="C377" i="8"/>
  <c r="C378" i="8"/>
  <c r="C379" i="8"/>
  <c r="C380" i="8"/>
  <c r="C381" i="8"/>
  <c r="C382" i="8"/>
  <c r="C383" i="8"/>
  <c r="C384" i="8"/>
  <c r="C385" i="8"/>
  <c r="C386" i="8"/>
  <c r="C387" i="8"/>
  <c r="A367" i="8"/>
  <c r="A368" i="8"/>
  <c r="A369" i="8"/>
  <c r="A370" i="8"/>
  <c r="A371" i="8"/>
  <c r="A372" i="8"/>
  <c r="A373" i="8"/>
  <c r="A374" i="8"/>
  <c r="A375" i="8"/>
  <c r="A376" i="8"/>
  <c r="A377" i="8"/>
  <c r="A378" i="8"/>
  <c r="A379" i="8"/>
  <c r="A380" i="8"/>
  <c r="A381" i="8"/>
  <c r="A382" i="8"/>
  <c r="A383" i="8"/>
  <c r="A384" i="8"/>
  <c r="A385" i="8"/>
  <c r="A386" i="8"/>
  <c r="A387" i="8"/>
  <c r="A388" i="8"/>
  <c r="M98" i="6"/>
  <c r="M99" i="6"/>
  <c r="M100" i="6"/>
  <c r="J96" i="6"/>
  <c r="K96" i="6" s="1"/>
  <c r="J97" i="6"/>
  <c r="K97" i="6" s="1"/>
  <c r="J99" i="6"/>
  <c r="K99" i="6" s="1"/>
  <c r="J100" i="6"/>
  <c r="K100" i="6" s="1"/>
  <c r="H96" i="6"/>
  <c r="H97" i="6"/>
  <c r="H98" i="6"/>
  <c r="H99" i="6"/>
  <c r="H100" i="6"/>
  <c r="C98" i="6"/>
  <c r="C99" i="6"/>
  <c r="C100" i="6"/>
  <c r="A98" i="6"/>
  <c r="A99" i="6"/>
  <c r="A100" i="6"/>
  <c r="M95" i="6"/>
  <c r="M96" i="6"/>
  <c r="M97" i="6"/>
  <c r="J93" i="6"/>
  <c r="K93" i="6" s="1"/>
  <c r="J94" i="6"/>
  <c r="K94" i="6" s="1"/>
  <c r="J95" i="6"/>
  <c r="K95" i="6" s="1"/>
  <c r="H93" i="6"/>
  <c r="H94" i="6"/>
  <c r="H95" i="6"/>
  <c r="C94" i="6"/>
  <c r="C95" i="6"/>
  <c r="C96" i="6"/>
  <c r="C97" i="6"/>
  <c r="A94" i="6"/>
  <c r="A95" i="6"/>
  <c r="A96" i="6"/>
  <c r="A97" i="6"/>
  <c r="N138" i="7"/>
  <c r="K138" i="7" s="1"/>
  <c r="M138" i="7" s="1"/>
  <c r="N139" i="7"/>
  <c r="K139" i="7" s="1"/>
  <c r="M139" i="7" s="1"/>
  <c r="N140" i="7"/>
  <c r="K140" i="7" s="1"/>
  <c r="M140" i="7" s="1"/>
  <c r="N141" i="7"/>
  <c r="K141" i="7" s="1"/>
  <c r="M141" i="7" s="1"/>
  <c r="N142" i="7"/>
  <c r="K142" i="7" s="1"/>
  <c r="M142" i="7" s="1"/>
  <c r="N143" i="7"/>
  <c r="K143" i="7" s="1"/>
  <c r="M143" i="7" s="1"/>
  <c r="N144" i="7"/>
  <c r="K144" i="7" s="1"/>
  <c r="M144" i="7" s="1"/>
  <c r="N145" i="7"/>
  <c r="K145" i="7" s="1"/>
  <c r="M145" i="7" s="1"/>
  <c r="N146" i="7"/>
  <c r="K146" i="7" s="1"/>
  <c r="M146" i="7" s="1"/>
  <c r="N147" i="7"/>
  <c r="K147" i="7" s="1"/>
  <c r="M147" i="7" s="1"/>
  <c r="N148" i="7"/>
  <c r="K148" i="7" s="1"/>
  <c r="M148" i="7" s="1"/>
  <c r="N149" i="7"/>
  <c r="K149" i="7" s="1"/>
  <c r="M149" i="7" s="1"/>
  <c r="N150" i="7"/>
  <c r="K150" i="7" s="1"/>
  <c r="M150" i="7" s="1"/>
  <c r="N151" i="7"/>
  <c r="K151" i="7" s="1"/>
  <c r="M151" i="7" s="1"/>
  <c r="N152" i="7"/>
  <c r="K152" i="7" s="1"/>
  <c r="M152" i="7" s="1"/>
  <c r="N153" i="7"/>
  <c r="K153" i="7" s="1"/>
  <c r="M153" i="7" s="1"/>
  <c r="N154" i="7"/>
  <c r="K154" i="7" s="1"/>
  <c r="M154" i="7" s="1"/>
  <c r="N155" i="7"/>
  <c r="K155" i="7" s="1"/>
  <c r="M155" i="7" s="1"/>
  <c r="N156" i="7"/>
  <c r="K156" i="7" s="1"/>
  <c r="M156" i="7" s="1"/>
  <c r="N157" i="7"/>
  <c r="K157" i="7" s="1"/>
  <c r="M157" i="7" s="1"/>
  <c r="N158" i="7"/>
  <c r="K158" i="7" s="1"/>
  <c r="M158" i="7" s="1"/>
  <c r="N159" i="7"/>
  <c r="K159" i="7" s="1"/>
  <c r="M159" i="7" s="1"/>
  <c r="N160" i="7"/>
  <c r="K160" i="7" s="1"/>
  <c r="M160" i="7" s="1"/>
  <c r="N161" i="7"/>
  <c r="K161" i="7" s="1"/>
  <c r="M161" i="7" s="1"/>
  <c r="N162" i="7"/>
  <c r="K162" i="7" s="1"/>
  <c r="M162" i="7" s="1"/>
  <c r="N163" i="7"/>
  <c r="M164" i="7"/>
  <c r="M165" i="7"/>
  <c r="M166" i="7"/>
  <c r="M167" i="7"/>
  <c r="M168" i="7"/>
  <c r="M170" i="7"/>
  <c r="M175" i="7"/>
  <c r="M177" i="7"/>
  <c r="J137" i="7"/>
  <c r="G137" i="7" s="1"/>
  <c r="I137" i="7" s="1"/>
  <c r="J138" i="7"/>
  <c r="G138" i="7" s="1"/>
  <c r="I138" i="7" s="1"/>
  <c r="J139" i="7"/>
  <c r="G139" i="7" s="1"/>
  <c r="I139" i="7" s="1"/>
  <c r="J140" i="7"/>
  <c r="G140" i="7" s="1"/>
  <c r="I140" i="7" s="1"/>
  <c r="J141" i="7"/>
  <c r="G141" i="7" s="1"/>
  <c r="I141" i="7" s="1"/>
  <c r="J142" i="7"/>
  <c r="G142" i="7" s="1"/>
  <c r="I142" i="7" s="1"/>
  <c r="J143" i="7"/>
  <c r="G143" i="7" s="1"/>
  <c r="I143" i="7" s="1"/>
  <c r="J144" i="7"/>
  <c r="G144" i="7" s="1"/>
  <c r="I144" i="7" s="1"/>
  <c r="J145" i="7"/>
  <c r="G145" i="7" s="1"/>
  <c r="I145" i="7" s="1"/>
  <c r="J146" i="7"/>
  <c r="G146" i="7" s="1"/>
  <c r="I146" i="7" s="1"/>
  <c r="J147" i="7"/>
  <c r="G147" i="7" s="1"/>
  <c r="I147" i="7" s="1"/>
  <c r="J148" i="7"/>
  <c r="G148" i="7" s="1"/>
  <c r="I148" i="7" s="1"/>
  <c r="J149" i="7"/>
  <c r="G149" i="7" s="1"/>
  <c r="I149" i="7" s="1"/>
  <c r="J150" i="7"/>
  <c r="G150" i="7" s="1"/>
  <c r="I150" i="7" s="1"/>
  <c r="J151" i="7"/>
  <c r="G151" i="7" s="1"/>
  <c r="I151" i="7" s="1"/>
  <c r="J152" i="7"/>
  <c r="G152" i="7" s="1"/>
  <c r="I152" i="7" s="1"/>
  <c r="J153" i="7"/>
  <c r="G153" i="7" s="1"/>
  <c r="I153" i="7" s="1"/>
  <c r="J154" i="7"/>
  <c r="G154" i="7" s="1"/>
  <c r="I154" i="7" s="1"/>
  <c r="J155" i="7"/>
  <c r="G155" i="7" s="1"/>
  <c r="I155" i="7" s="1"/>
  <c r="J156" i="7"/>
  <c r="G156" i="7" s="1"/>
  <c r="I156" i="7" s="1"/>
  <c r="J157" i="7"/>
  <c r="G157" i="7" s="1"/>
  <c r="I157" i="7" s="1"/>
  <c r="J158" i="7"/>
  <c r="G158" i="7" s="1"/>
  <c r="I158" i="7" s="1"/>
  <c r="J159" i="7"/>
  <c r="G159" i="7" s="1"/>
  <c r="I159" i="7" s="1"/>
  <c r="J160" i="7"/>
  <c r="G160" i="7" s="1"/>
  <c r="I160" i="7" s="1"/>
  <c r="J161" i="7"/>
  <c r="G161" i="7" s="1"/>
  <c r="I161" i="7" s="1"/>
  <c r="J162" i="7"/>
  <c r="G162" i="7" s="1"/>
  <c r="I162" i="7" s="1"/>
  <c r="J163" i="7"/>
  <c r="G163" i="7" s="1"/>
  <c r="I163" i="7" s="1"/>
  <c r="G164" i="7"/>
  <c r="I164" i="7" s="1"/>
  <c r="G165" i="7"/>
  <c r="I165" i="7" s="1"/>
  <c r="G166" i="7"/>
  <c r="I166" i="7" s="1"/>
  <c r="G167" i="7"/>
  <c r="I167" i="7" s="1"/>
  <c r="G184" i="7"/>
  <c r="I184" i="7" s="1"/>
  <c r="G185" i="7"/>
  <c r="I185" i="7" s="1"/>
  <c r="G186" i="7"/>
  <c r="I186" i="7" s="1"/>
  <c r="F137" i="7"/>
  <c r="F138" i="7"/>
  <c r="F139" i="7"/>
  <c r="F140" i="7"/>
  <c r="F141" i="7"/>
  <c r="F142" i="7"/>
  <c r="F143" i="7"/>
  <c r="F144" i="7"/>
  <c r="F145" i="7"/>
  <c r="F146" i="7"/>
  <c r="F147" i="7"/>
  <c r="F148" i="7"/>
  <c r="F149" i="7"/>
  <c r="F150" i="7"/>
  <c r="F151" i="7"/>
  <c r="F152" i="7"/>
  <c r="F153" i="7"/>
  <c r="F154" i="7"/>
  <c r="F155" i="7"/>
  <c r="F156" i="7"/>
  <c r="F157" i="7"/>
  <c r="F158" i="7"/>
  <c r="F159" i="7"/>
  <c r="F160" i="7"/>
  <c r="F161" i="7"/>
  <c r="F162" i="7"/>
  <c r="F163" i="7"/>
  <c r="E138" i="7"/>
  <c r="E139" i="7"/>
  <c r="E140" i="7"/>
  <c r="E141" i="7"/>
  <c r="E142" i="7"/>
  <c r="E143" i="7"/>
  <c r="E144" i="7"/>
  <c r="E145" i="7"/>
  <c r="E146" i="7"/>
  <c r="E147" i="7"/>
  <c r="E148" i="7"/>
  <c r="E149" i="7"/>
  <c r="E150" i="7"/>
  <c r="E151" i="7"/>
  <c r="E152" i="7"/>
  <c r="E153" i="7"/>
  <c r="E154" i="7"/>
  <c r="E155" i="7"/>
  <c r="E156" i="7"/>
  <c r="E157" i="7"/>
  <c r="E158" i="7"/>
  <c r="E159" i="7"/>
  <c r="E160" i="7"/>
  <c r="E161" i="7"/>
  <c r="E162" i="7"/>
  <c r="E163" i="7"/>
  <c r="C138" i="7"/>
  <c r="C139" i="7"/>
  <c r="C140" i="7"/>
  <c r="C141" i="7"/>
  <c r="C142" i="7"/>
  <c r="C143" i="7"/>
  <c r="C144" i="7"/>
  <c r="C145" i="7"/>
  <c r="C146" i="7"/>
  <c r="C147" i="7"/>
  <c r="C148" i="7"/>
  <c r="C149" i="7"/>
  <c r="C150" i="7"/>
  <c r="C151" i="7"/>
  <c r="C152" i="7"/>
  <c r="C153" i="7"/>
  <c r="C154" i="7"/>
  <c r="C155" i="7"/>
  <c r="C156" i="7"/>
  <c r="C157" i="7"/>
  <c r="C158" i="7"/>
  <c r="C159" i="7"/>
  <c r="C160" i="7"/>
  <c r="C161" i="7"/>
  <c r="C162" i="7"/>
  <c r="C163" i="7"/>
  <c r="A139" i="7"/>
  <c r="A140" i="7"/>
  <c r="A141" i="7"/>
  <c r="A142" i="7"/>
  <c r="A143" i="7"/>
  <c r="A144" i="7"/>
  <c r="A145" i="7"/>
  <c r="A146" i="7"/>
  <c r="A147" i="7"/>
  <c r="A148" i="7"/>
  <c r="A149" i="7"/>
  <c r="A150" i="7"/>
  <c r="A151" i="7"/>
  <c r="A152" i="7"/>
  <c r="A153" i="7"/>
  <c r="A154" i="7"/>
  <c r="A155" i="7"/>
  <c r="A156" i="7"/>
  <c r="A157" i="7"/>
  <c r="A158" i="7"/>
  <c r="A159" i="7"/>
  <c r="A160" i="7"/>
  <c r="A161" i="7"/>
  <c r="A162" i="7"/>
  <c r="A163" i="7"/>
  <c r="N359" i="8"/>
  <c r="K359" i="8" s="1"/>
  <c r="M359" i="8" s="1"/>
  <c r="N360" i="8"/>
  <c r="K360" i="8" s="1"/>
  <c r="M360" i="8" s="1"/>
  <c r="N361" i="8"/>
  <c r="K361" i="8" s="1"/>
  <c r="M361" i="8" s="1"/>
  <c r="N362" i="8"/>
  <c r="K362" i="8" s="1"/>
  <c r="M362" i="8" s="1"/>
  <c r="N363" i="8"/>
  <c r="K363" i="8" s="1"/>
  <c r="M363" i="8" s="1"/>
  <c r="J361" i="8"/>
  <c r="G361" i="8" s="1"/>
  <c r="I361" i="8" s="1"/>
  <c r="J362" i="8"/>
  <c r="G362" i="8" s="1"/>
  <c r="I362" i="8" s="1"/>
  <c r="J363" i="8"/>
  <c r="G363" i="8" s="1"/>
  <c r="I363" i="8" s="1"/>
  <c r="C360" i="8"/>
  <c r="C361" i="8"/>
  <c r="C362" i="8"/>
  <c r="C363" i="8"/>
  <c r="C364" i="8"/>
  <c r="C365" i="8"/>
  <c r="A361" i="8"/>
  <c r="A362" i="8"/>
  <c r="A363" i="8"/>
  <c r="A364" i="8"/>
  <c r="A365" i="8"/>
  <c r="A366" i="8"/>
  <c r="N352" i="8"/>
  <c r="K352" i="8" s="1"/>
  <c r="M352" i="8" s="1"/>
  <c r="N353" i="8"/>
  <c r="K353" i="8" s="1"/>
  <c r="M353" i="8" s="1"/>
  <c r="N354" i="8"/>
  <c r="K354" i="8" s="1"/>
  <c r="M354" i="8" s="1"/>
  <c r="N355" i="8"/>
  <c r="K355" i="8" s="1"/>
  <c r="M355" i="8" s="1"/>
  <c r="N356" i="8"/>
  <c r="K356" i="8" s="1"/>
  <c r="M356" i="8" s="1"/>
  <c r="N357" i="8"/>
  <c r="K357" i="8" s="1"/>
  <c r="M357" i="8" s="1"/>
  <c r="N358" i="8"/>
  <c r="K358" i="8" s="1"/>
  <c r="M358" i="8" s="1"/>
  <c r="J351" i="8"/>
  <c r="G351" i="8" s="1"/>
  <c r="I351" i="8" s="1"/>
  <c r="J352" i="8"/>
  <c r="G352" i="8" s="1"/>
  <c r="I352" i="8" s="1"/>
  <c r="J353" i="8"/>
  <c r="G353" i="8" s="1"/>
  <c r="I353" i="8" s="1"/>
  <c r="J354" i="8"/>
  <c r="G354" i="8" s="1"/>
  <c r="I354" i="8" s="1"/>
  <c r="J355" i="8"/>
  <c r="G355" i="8" s="1"/>
  <c r="I355" i="8" s="1"/>
  <c r="J356" i="8"/>
  <c r="G356" i="8" s="1"/>
  <c r="I356" i="8" s="1"/>
  <c r="J357" i="8"/>
  <c r="G357" i="8" s="1"/>
  <c r="I357" i="8" s="1"/>
  <c r="J358" i="8"/>
  <c r="G358" i="8" s="1"/>
  <c r="I358" i="8" s="1"/>
  <c r="J359" i="8"/>
  <c r="G359" i="8" s="1"/>
  <c r="I359" i="8" s="1"/>
  <c r="J360" i="8"/>
  <c r="G360" i="8" s="1"/>
  <c r="I360" i="8" s="1"/>
  <c r="F351" i="8"/>
  <c r="F352" i="8"/>
  <c r="F353" i="8"/>
  <c r="F354" i="8"/>
  <c r="F355" i="8"/>
  <c r="F356" i="8"/>
  <c r="F357" i="8"/>
  <c r="F358" i="8"/>
  <c r="F359" i="8"/>
  <c r="F360" i="8"/>
  <c r="F361" i="8"/>
  <c r="F362" i="8"/>
  <c r="F363" i="8"/>
  <c r="E353" i="8"/>
  <c r="E354" i="8"/>
  <c r="E355" i="8"/>
  <c r="E356" i="8"/>
  <c r="E357" i="8"/>
  <c r="E358" i="8"/>
  <c r="E359" i="8"/>
  <c r="E360" i="8"/>
  <c r="E361" i="8"/>
  <c r="E362" i="8"/>
  <c r="E363" i="8"/>
  <c r="C353" i="8"/>
  <c r="C354" i="8"/>
  <c r="C355" i="8"/>
  <c r="C356" i="8"/>
  <c r="C357" i="8"/>
  <c r="C358" i="8"/>
  <c r="C359" i="8"/>
  <c r="A353" i="8"/>
  <c r="A354" i="8"/>
  <c r="A355" i="8"/>
  <c r="A356" i="8"/>
  <c r="A357" i="8"/>
  <c r="A358" i="8"/>
  <c r="A359" i="8"/>
  <c r="A360" i="8"/>
  <c r="N347" i="8"/>
  <c r="K347" i="8" s="1"/>
  <c r="M347" i="8" s="1"/>
  <c r="N348" i="8"/>
  <c r="K348" i="8" s="1"/>
  <c r="M348" i="8" s="1"/>
  <c r="N349" i="8"/>
  <c r="K349" i="8" s="1"/>
  <c r="M349" i="8" s="1"/>
  <c r="N350" i="8"/>
  <c r="K350" i="8" s="1"/>
  <c r="M350" i="8" s="1"/>
  <c r="N351" i="8"/>
  <c r="K351" i="8" s="1"/>
  <c r="M351" i="8" s="1"/>
  <c r="J347" i="8"/>
  <c r="G347" i="8" s="1"/>
  <c r="I347" i="8" s="1"/>
  <c r="J348" i="8"/>
  <c r="G348" i="8" s="1"/>
  <c r="I348" i="8" s="1"/>
  <c r="J349" i="8"/>
  <c r="G349" i="8" s="1"/>
  <c r="I349" i="8" s="1"/>
  <c r="J350" i="8"/>
  <c r="G350" i="8" s="1"/>
  <c r="I350" i="8" s="1"/>
  <c r="F347" i="8"/>
  <c r="F348" i="8"/>
  <c r="F349" i="8"/>
  <c r="F350" i="8"/>
  <c r="E347" i="8"/>
  <c r="E348" i="8"/>
  <c r="E349" i="8"/>
  <c r="E350" i="8"/>
  <c r="E351" i="8"/>
  <c r="E352" i="8"/>
  <c r="C347" i="8"/>
  <c r="C348" i="8"/>
  <c r="C349" i="8"/>
  <c r="C350" i="8"/>
  <c r="C351" i="8"/>
  <c r="C352" i="8"/>
  <c r="A352" i="8"/>
  <c r="A347" i="8"/>
  <c r="A348" i="8"/>
  <c r="A349" i="8"/>
  <c r="A350" i="8"/>
  <c r="A351" i="8"/>
  <c r="A346" i="8"/>
  <c r="A138" i="7"/>
  <c r="N346" i="8"/>
  <c r="K346" i="8" s="1"/>
  <c r="M346" i="8" s="1"/>
  <c r="N345" i="8"/>
  <c r="K345" i="8" s="1"/>
  <c r="M345" i="8" s="1"/>
  <c r="N344" i="8"/>
  <c r="K344" i="8" s="1"/>
  <c r="M344" i="8" s="1"/>
  <c r="N343" i="8"/>
  <c r="K343" i="8" s="1"/>
  <c r="M343" i="8" s="1"/>
  <c r="N342" i="8"/>
  <c r="K342" i="8" s="1"/>
  <c r="M342" i="8" s="1"/>
  <c r="N341" i="8"/>
  <c r="K341" i="8" s="1"/>
  <c r="M341" i="8" s="1"/>
  <c r="N340" i="8"/>
  <c r="K340" i="8" s="1"/>
  <c r="M340" i="8" s="1"/>
  <c r="N339" i="8"/>
  <c r="K339" i="8" s="1"/>
  <c r="M339" i="8" s="1"/>
  <c r="J346" i="8"/>
  <c r="G346" i="8" s="1"/>
  <c r="I346" i="8" s="1"/>
  <c r="J345" i="8"/>
  <c r="G345" i="8" s="1"/>
  <c r="I345" i="8" s="1"/>
  <c r="J344" i="8"/>
  <c r="G344" i="8" s="1"/>
  <c r="I344" i="8" s="1"/>
  <c r="J343" i="8"/>
  <c r="G343" i="8" s="1"/>
  <c r="I343" i="8" s="1"/>
  <c r="J342" i="8"/>
  <c r="G342" i="8" s="1"/>
  <c r="I342" i="8" s="1"/>
  <c r="J341" i="8"/>
  <c r="G341" i="8" s="1"/>
  <c r="I341" i="8" s="1"/>
  <c r="J340" i="8"/>
  <c r="G340" i="8" s="1"/>
  <c r="I340" i="8" s="1"/>
  <c r="J339" i="8"/>
  <c r="G339" i="8" s="1"/>
  <c r="I339" i="8" s="1"/>
  <c r="N130" i="7"/>
  <c r="K130" i="7" s="1"/>
  <c r="M130" i="7" s="1"/>
  <c r="N131" i="7"/>
  <c r="K131" i="7" s="1"/>
  <c r="M131" i="7" s="1"/>
  <c r="N132" i="7"/>
  <c r="K132" i="7" s="1"/>
  <c r="M132" i="7" s="1"/>
  <c r="N133" i="7"/>
  <c r="K133" i="7" s="1"/>
  <c r="M133" i="7" s="1"/>
  <c r="N134" i="7"/>
  <c r="K134" i="7" s="1"/>
  <c r="M134" i="7" s="1"/>
  <c r="N135" i="7"/>
  <c r="K135" i="7" s="1"/>
  <c r="M135" i="7" s="1"/>
  <c r="N136" i="7"/>
  <c r="K136" i="7" s="1"/>
  <c r="M136" i="7" s="1"/>
  <c r="N137" i="7"/>
  <c r="K137" i="7" s="1"/>
  <c r="M137" i="7" s="1"/>
  <c r="J130" i="7"/>
  <c r="G130" i="7" s="1"/>
  <c r="I130" i="7" s="1"/>
  <c r="J131" i="7"/>
  <c r="G131" i="7" s="1"/>
  <c r="I131" i="7" s="1"/>
  <c r="J132" i="7"/>
  <c r="G132" i="7" s="1"/>
  <c r="I132" i="7" s="1"/>
  <c r="J133" i="7"/>
  <c r="G133" i="7" s="1"/>
  <c r="I133" i="7" s="1"/>
  <c r="J134" i="7"/>
  <c r="G134" i="7" s="1"/>
  <c r="I134" i="7" s="1"/>
  <c r="J135" i="7"/>
  <c r="G135" i="7" s="1"/>
  <c r="I135" i="7" s="1"/>
  <c r="J136" i="7"/>
  <c r="G136" i="7" s="1"/>
  <c r="I136" i="7" s="1"/>
  <c r="F130" i="7"/>
  <c r="F131" i="7"/>
  <c r="F132" i="7"/>
  <c r="F133" i="7"/>
  <c r="F134" i="7"/>
  <c r="F135" i="7"/>
  <c r="F136" i="7"/>
  <c r="E130" i="7"/>
  <c r="E131" i="7"/>
  <c r="E132" i="7"/>
  <c r="E133" i="7"/>
  <c r="E134" i="7"/>
  <c r="E135" i="7"/>
  <c r="E136" i="7"/>
  <c r="E137" i="7"/>
  <c r="C130" i="7"/>
  <c r="C131" i="7"/>
  <c r="C132" i="7"/>
  <c r="C133" i="7"/>
  <c r="C134" i="7"/>
  <c r="C135" i="7"/>
  <c r="C136" i="7"/>
  <c r="C137" i="7"/>
  <c r="A130" i="7"/>
  <c r="A131" i="7"/>
  <c r="A132" i="7"/>
  <c r="A133" i="7"/>
  <c r="A134" i="7"/>
  <c r="A135" i="7"/>
  <c r="A136" i="7"/>
  <c r="A137" i="7"/>
  <c r="F339" i="8"/>
  <c r="F340" i="8"/>
  <c r="F341" i="8"/>
  <c r="F342" i="8"/>
  <c r="F343" i="8"/>
  <c r="F344" i="8"/>
  <c r="F345" i="8"/>
  <c r="F346" i="8"/>
  <c r="E339" i="8"/>
  <c r="E340" i="8"/>
  <c r="E341" i="8"/>
  <c r="E342" i="8"/>
  <c r="E343" i="8"/>
  <c r="E344" i="8"/>
  <c r="E345" i="8"/>
  <c r="E346" i="8"/>
  <c r="C339" i="8"/>
  <c r="C340" i="8"/>
  <c r="C341" i="8"/>
  <c r="C342" i="8"/>
  <c r="C343" i="8"/>
  <c r="C344" i="8"/>
  <c r="C345" i="8"/>
  <c r="C346" i="8"/>
  <c r="A339" i="8"/>
  <c r="A340" i="8"/>
  <c r="A341" i="8"/>
  <c r="A342" i="8"/>
  <c r="A343" i="8"/>
  <c r="A344" i="8"/>
  <c r="A345" i="8"/>
  <c r="N336" i="8"/>
  <c r="K336" i="8" s="1"/>
  <c r="M336" i="8" s="1"/>
  <c r="N337" i="8"/>
  <c r="K337" i="8" s="1"/>
  <c r="M337" i="8" s="1"/>
  <c r="N338" i="8"/>
  <c r="K338" i="8" s="1"/>
  <c r="M338" i="8" s="1"/>
  <c r="J336" i="8"/>
  <c r="G336" i="8" s="1"/>
  <c r="I336" i="8" s="1"/>
  <c r="J337" i="8"/>
  <c r="G337" i="8" s="1"/>
  <c r="I337" i="8" s="1"/>
  <c r="J338" i="8"/>
  <c r="G338" i="8" s="1"/>
  <c r="I338" i="8" s="1"/>
  <c r="F336" i="8"/>
  <c r="F337" i="8"/>
  <c r="F338" i="8"/>
  <c r="E336" i="8"/>
  <c r="E337" i="8"/>
  <c r="E338" i="8"/>
  <c r="C336" i="8"/>
  <c r="C337" i="8"/>
  <c r="C338" i="8"/>
  <c r="A337" i="8"/>
  <c r="A338" i="8"/>
  <c r="M92" i="6"/>
  <c r="M93" i="6"/>
  <c r="M94" i="6"/>
  <c r="J92" i="6"/>
  <c r="K92" i="6" s="1"/>
  <c r="G92" i="6"/>
  <c r="H92" i="6" s="1"/>
  <c r="C92" i="6"/>
  <c r="C93" i="6"/>
  <c r="A92" i="6"/>
  <c r="A93" i="6"/>
  <c r="N115" i="7"/>
  <c r="K115" i="7" s="1"/>
  <c r="M115" i="7" s="1"/>
  <c r="N116" i="7"/>
  <c r="K116" i="7" s="1"/>
  <c r="M116" i="7" s="1"/>
  <c r="N117" i="7"/>
  <c r="K117" i="7" s="1"/>
  <c r="M117" i="7" s="1"/>
  <c r="N118" i="7"/>
  <c r="K118" i="7" s="1"/>
  <c r="M118" i="7" s="1"/>
  <c r="N119" i="7"/>
  <c r="K119" i="7" s="1"/>
  <c r="M119" i="7" s="1"/>
  <c r="N120" i="7"/>
  <c r="K120" i="7" s="1"/>
  <c r="M120" i="7" s="1"/>
  <c r="N121" i="7"/>
  <c r="K121" i="7" s="1"/>
  <c r="M121" i="7" s="1"/>
  <c r="N122" i="7"/>
  <c r="K122" i="7" s="1"/>
  <c r="M122" i="7" s="1"/>
  <c r="N123" i="7"/>
  <c r="K123" i="7" s="1"/>
  <c r="M123" i="7" s="1"/>
  <c r="N124" i="7"/>
  <c r="K124" i="7" s="1"/>
  <c r="M124" i="7" s="1"/>
  <c r="N125" i="7"/>
  <c r="K125" i="7" s="1"/>
  <c r="M125" i="7" s="1"/>
  <c r="N126" i="7"/>
  <c r="K126" i="7" s="1"/>
  <c r="M126" i="7" s="1"/>
  <c r="N127" i="7"/>
  <c r="K127" i="7" s="1"/>
  <c r="M127" i="7" s="1"/>
  <c r="N128" i="7"/>
  <c r="K128" i="7" s="1"/>
  <c r="M128" i="7" s="1"/>
  <c r="N129" i="7"/>
  <c r="K129" i="7" s="1"/>
  <c r="M129" i="7" s="1"/>
  <c r="J116" i="7"/>
  <c r="G116" i="7" s="1"/>
  <c r="I116" i="7" s="1"/>
  <c r="J117" i="7"/>
  <c r="G117" i="7" s="1"/>
  <c r="I117" i="7" s="1"/>
  <c r="J118" i="7"/>
  <c r="G118" i="7" s="1"/>
  <c r="I118" i="7" s="1"/>
  <c r="J119" i="7"/>
  <c r="G119" i="7" s="1"/>
  <c r="I119" i="7" s="1"/>
  <c r="J120" i="7"/>
  <c r="G120" i="7" s="1"/>
  <c r="I120" i="7" s="1"/>
  <c r="J121" i="7"/>
  <c r="G121" i="7" s="1"/>
  <c r="I121" i="7" s="1"/>
  <c r="J122" i="7"/>
  <c r="G122" i="7" s="1"/>
  <c r="I122" i="7" s="1"/>
  <c r="J123" i="7"/>
  <c r="G123" i="7" s="1"/>
  <c r="I123" i="7" s="1"/>
  <c r="J124" i="7"/>
  <c r="G124" i="7" s="1"/>
  <c r="I124" i="7" s="1"/>
  <c r="J125" i="7"/>
  <c r="G125" i="7" s="1"/>
  <c r="I125" i="7" s="1"/>
  <c r="J126" i="7"/>
  <c r="G126" i="7" s="1"/>
  <c r="I126" i="7" s="1"/>
  <c r="J127" i="7"/>
  <c r="G127" i="7" s="1"/>
  <c r="I127" i="7" s="1"/>
  <c r="J128" i="7"/>
  <c r="G128" i="7" s="1"/>
  <c r="I128" i="7" s="1"/>
  <c r="J129" i="7"/>
  <c r="G129" i="7" s="1"/>
  <c r="I129" i="7" s="1"/>
  <c r="G168" i="7"/>
  <c r="I168" i="7" s="1"/>
  <c r="G169" i="7"/>
  <c r="I169" i="7" s="1"/>
  <c r="G170" i="7"/>
  <c r="I170" i="7" s="1"/>
  <c r="G171" i="7"/>
  <c r="I171" i="7" s="1"/>
  <c r="G172" i="7"/>
  <c r="I172" i="7" s="1"/>
  <c r="G173" i="7"/>
  <c r="I173" i="7" s="1"/>
  <c r="G174" i="7"/>
  <c r="I174" i="7" s="1"/>
  <c r="G175" i="7"/>
  <c r="I175" i="7" s="1"/>
  <c r="G176" i="7"/>
  <c r="I176" i="7" s="1"/>
  <c r="G177" i="7"/>
  <c r="I177" i="7" s="1"/>
  <c r="G178" i="7"/>
  <c r="I178" i="7" s="1"/>
  <c r="G179" i="7"/>
  <c r="I179" i="7" s="1"/>
  <c r="G180" i="7"/>
  <c r="I180" i="7" s="1"/>
  <c r="G181" i="7"/>
  <c r="I181" i="7" s="1"/>
  <c r="G182" i="7"/>
  <c r="I182" i="7" s="1"/>
  <c r="G183" i="7"/>
  <c r="I183" i="7" s="1"/>
  <c r="F110" i="7"/>
  <c r="F111" i="7"/>
  <c r="F112" i="7"/>
  <c r="F113" i="7"/>
  <c r="F114" i="7"/>
  <c r="F115" i="7"/>
  <c r="F116" i="7"/>
  <c r="F117" i="7"/>
  <c r="F118" i="7"/>
  <c r="F119" i="7"/>
  <c r="F120" i="7"/>
  <c r="F121" i="7"/>
  <c r="F122" i="7"/>
  <c r="F123" i="7"/>
  <c r="F124" i="7"/>
  <c r="F125" i="7"/>
  <c r="F126" i="7"/>
  <c r="F127" i="7"/>
  <c r="F128" i="7"/>
  <c r="F129" i="7"/>
  <c r="F109" i="7"/>
  <c r="E116" i="7"/>
  <c r="E117" i="7"/>
  <c r="E118" i="7"/>
  <c r="E119" i="7"/>
  <c r="E120" i="7"/>
  <c r="E121" i="7"/>
  <c r="E122" i="7"/>
  <c r="E123" i="7"/>
  <c r="E124" i="7"/>
  <c r="E125" i="7"/>
  <c r="E126" i="7"/>
  <c r="E127" i="7"/>
  <c r="E128" i="7"/>
  <c r="E129" i="7"/>
  <c r="C116" i="7"/>
  <c r="C117" i="7"/>
  <c r="C118" i="7"/>
  <c r="C119" i="7"/>
  <c r="C120" i="7"/>
  <c r="C121" i="7"/>
  <c r="C122" i="7"/>
  <c r="C123" i="7"/>
  <c r="C124" i="7"/>
  <c r="C125" i="7"/>
  <c r="C126" i="7"/>
  <c r="C127" i="7"/>
  <c r="C128" i="7"/>
  <c r="C129" i="7"/>
  <c r="A116" i="7"/>
  <c r="A117" i="7"/>
  <c r="A118" i="7"/>
  <c r="A119" i="7"/>
  <c r="A120" i="7"/>
  <c r="A121" i="7"/>
  <c r="A122" i="7"/>
  <c r="A123" i="7"/>
  <c r="A124" i="7"/>
  <c r="A125" i="7"/>
  <c r="A126" i="7"/>
  <c r="A127" i="7"/>
  <c r="A128" i="7"/>
  <c r="A129" i="7"/>
  <c r="F332" i="8"/>
  <c r="F333" i="8"/>
  <c r="F334" i="8"/>
  <c r="F335" i="8"/>
  <c r="N332" i="8"/>
  <c r="K332" i="8" s="1"/>
  <c r="M332" i="8" s="1"/>
  <c r="N333" i="8"/>
  <c r="K333" i="8" s="1"/>
  <c r="M333" i="8" s="1"/>
  <c r="N334" i="8"/>
  <c r="K334" i="8" s="1"/>
  <c r="M334" i="8" s="1"/>
  <c r="N335" i="8"/>
  <c r="K335" i="8" s="1"/>
  <c r="M335" i="8" s="1"/>
  <c r="J332" i="8"/>
  <c r="G332" i="8" s="1"/>
  <c r="I332" i="8" s="1"/>
  <c r="J333" i="8"/>
  <c r="G333" i="8" s="1"/>
  <c r="I333" i="8" s="1"/>
  <c r="J334" i="8"/>
  <c r="G334" i="8" s="1"/>
  <c r="I334" i="8" s="1"/>
  <c r="J335" i="8"/>
  <c r="G335" i="8" s="1"/>
  <c r="I335" i="8" s="1"/>
  <c r="E332" i="8"/>
  <c r="E333" i="8"/>
  <c r="E334" i="8"/>
  <c r="E335" i="8"/>
  <c r="C332" i="8"/>
  <c r="C333" i="8"/>
  <c r="C334" i="8"/>
  <c r="C335" i="8"/>
  <c r="A332" i="8"/>
  <c r="A333" i="8"/>
  <c r="A334" i="8"/>
  <c r="A335" i="8"/>
  <c r="A336" i="8"/>
  <c r="L71" i="6"/>
  <c r="J71" i="6" s="1"/>
  <c r="K71" i="6" s="1"/>
  <c r="L72" i="6"/>
  <c r="J72" i="6" s="1"/>
  <c r="K72" i="6" s="1"/>
  <c r="L73" i="6"/>
  <c r="J73" i="6" s="1"/>
  <c r="K73" i="6" s="1"/>
  <c r="L74" i="6"/>
  <c r="J74" i="6" s="1"/>
  <c r="K74" i="6" s="1"/>
  <c r="L75" i="6"/>
  <c r="J75" i="6" s="1"/>
  <c r="K75" i="6" s="1"/>
  <c r="L76" i="6"/>
  <c r="J76" i="6" s="1"/>
  <c r="K76" i="6" s="1"/>
  <c r="L77" i="6"/>
  <c r="J77" i="6" s="1"/>
  <c r="K77" i="6" s="1"/>
  <c r="L78" i="6"/>
  <c r="J78" i="6" s="1"/>
  <c r="K78" i="6" s="1"/>
  <c r="L79" i="6"/>
  <c r="J79" i="6" s="1"/>
  <c r="K79" i="6" s="1"/>
  <c r="L80" i="6"/>
  <c r="J80" i="6" s="1"/>
  <c r="K80" i="6" s="1"/>
  <c r="L81" i="6"/>
  <c r="J81" i="6" s="1"/>
  <c r="K81" i="6" s="1"/>
  <c r="L82" i="6"/>
  <c r="J82" i="6" s="1"/>
  <c r="K82" i="6" s="1"/>
  <c r="L83" i="6"/>
  <c r="J83" i="6" s="1"/>
  <c r="K83" i="6" s="1"/>
  <c r="L84" i="6"/>
  <c r="J84" i="6" s="1"/>
  <c r="K84" i="6" s="1"/>
  <c r="L85" i="6"/>
  <c r="J85" i="6" s="1"/>
  <c r="K85" i="6" s="1"/>
  <c r="L86" i="6"/>
  <c r="J86" i="6" s="1"/>
  <c r="K86" i="6" s="1"/>
  <c r="J87" i="6"/>
  <c r="K87" i="6" s="1"/>
  <c r="J88" i="6"/>
  <c r="K88" i="6" s="1"/>
  <c r="J89" i="6"/>
  <c r="K89" i="6" s="1"/>
  <c r="J90" i="6"/>
  <c r="K90" i="6" s="1"/>
  <c r="J91" i="6"/>
  <c r="K91" i="6" s="1"/>
  <c r="I71" i="6"/>
  <c r="G71" i="6" s="1"/>
  <c r="H71" i="6" s="1"/>
  <c r="I72" i="6"/>
  <c r="G72" i="6" s="1"/>
  <c r="H72" i="6" s="1"/>
  <c r="I73" i="6"/>
  <c r="G73" i="6" s="1"/>
  <c r="H73" i="6" s="1"/>
  <c r="I74" i="6"/>
  <c r="G74" i="6" s="1"/>
  <c r="H74" i="6" s="1"/>
  <c r="I75" i="6"/>
  <c r="G75" i="6" s="1"/>
  <c r="H75" i="6" s="1"/>
  <c r="I76" i="6"/>
  <c r="G76" i="6" s="1"/>
  <c r="H76" i="6" s="1"/>
  <c r="I77" i="6"/>
  <c r="G77" i="6" s="1"/>
  <c r="H77" i="6" s="1"/>
  <c r="I78" i="6"/>
  <c r="G78" i="6" s="1"/>
  <c r="H78" i="6" s="1"/>
  <c r="I79" i="6"/>
  <c r="G79" i="6" s="1"/>
  <c r="H79" i="6" s="1"/>
  <c r="I80" i="6"/>
  <c r="G80" i="6" s="1"/>
  <c r="H80" i="6" s="1"/>
  <c r="I81" i="6"/>
  <c r="G81" i="6" s="1"/>
  <c r="H81" i="6" s="1"/>
  <c r="I82" i="6"/>
  <c r="G82" i="6" s="1"/>
  <c r="H82" i="6" s="1"/>
  <c r="I83" i="6"/>
  <c r="G83" i="6" s="1"/>
  <c r="H83" i="6" s="1"/>
  <c r="I84" i="6"/>
  <c r="G84" i="6" s="1"/>
  <c r="H84" i="6" s="1"/>
  <c r="I85" i="6"/>
  <c r="G85" i="6" s="1"/>
  <c r="H85" i="6" s="1"/>
  <c r="I86" i="6"/>
  <c r="G86" i="6" s="1"/>
  <c r="H86" i="6" s="1"/>
  <c r="G87" i="6"/>
  <c r="H87" i="6" s="1"/>
  <c r="G88" i="6"/>
  <c r="H88" i="6" s="1"/>
  <c r="G89" i="6"/>
  <c r="H89" i="6" s="1"/>
  <c r="G90" i="6"/>
  <c r="H90" i="6" s="1"/>
  <c r="G91" i="6"/>
  <c r="H91" i="6" s="1"/>
  <c r="F325" i="8"/>
  <c r="F326" i="8"/>
  <c r="F327" i="8"/>
  <c r="F328" i="8"/>
  <c r="F329" i="8"/>
  <c r="F330" i="8"/>
  <c r="F331" i="8"/>
  <c r="N327" i="8"/>
  <c r="K327" i="8" s="1"/>
  <c r="M327" i="8" s="1"/>
  <c r="N328" i="8"/>
  <c r="K328" i="8" s="1"/>
  <c r="M328" i="8" s="1"/>
  <c r="N329" i="8"/>
  <c r="K329" i="8" s="1"/>
  <c r="M329" i="8" s="1"/>
  <c r="N330" i="8"/>
  <c r="K330" i="8" s="1"/>
  <c r="M330" i="8" s="1"/>
  <c r="N331" i="8"/>
  <c r="K331" i="8" s="1"/>
  <c r="M331" i="8" s="1"/>
  <c r="N322" i="8"/>
  <c r="K322" i="8" s="1"/>
  <c r="M322" i="8" s="1"/>
  <c r="N323" i="8"/>
  <c r="K323" i="8" s="1"/>
  <c r="M323" i="8" s="1"/>
  <c r="N324" i="8"/>
  <c r="K324" i="8" s="1"/>
  <c r="M324" i="8" s="1"/>
  <c r="N325" i="8"/>
  <c r="K325" i="8" s="1"/>
  <c r="M325" i="8" s="1"/>
  <c r="N326" i="8"/>
  <c r="K326" i="8" s="1"/>
  <c r="M326" i="8" s="1"/>
  <c r="J327" i="8"/>
  <c r="G327" i="8" s="1"/>
  <c r="I327" i="8" s="1"/>
  <c r="J328" i="8"/>
  <c r="G328" i="8" s="1"/>
  <c r="I328" i="8" s="1"/>
  <c r="J329" i="8"/>
  <c r="G329" i="8" s="1"/>
  <c r="I329" i="8" s="1"/>
  <c r="J330" i="8"/>
  <c r="G330" i="8" s="1"/>
  <c r="I330" i="8" s="1"/>
  <c r="J331" i="8"/>
  <c r="G331" i="8" s="1"/>
  <c r="I331" i="8" s="1"/>
  <c r="J322" i="8"/>
  <c r="G322" i="8" s="1"/>
  <c r="I322" i="8" s="1"/>
  <c r="J323" i="8"/>
  <c r="G323" i="8" s="1"/>
  <c r="I323" i="8" s="1"/>
  <c r="J324" i="8"/>
  <c r="G324" i="8" s="1"/>
  <c r="I324" i="8" s="1"/>
  <c r="J325" i="8"/>
  <c r="G325" i="8" s="1"/>
  <c r="I325" i="8" s="1"/>
  <c r="J326" i="8"/>
  <c r="G326" i="8" s="1"/>
  <c r="I326" i="8" s="1"/>
  <c r="E322" i="8"/>
  <c r="E323" i="8"/>
  <c r="E324" i="8"/>
  <c r="E325" i="8"/>
  <c r="E326" i="8"/>
  <c r="E327" i="8"/>
  <c r="E328" i="8"/>
  <c r="E329" i="8"/>
  <c r="E330" i="8"/>
  <c r="E331" i="8"/>
  <c r="C322" i="8"/>
  <c r="C323" i="8"/>
  <c r="C324" i="8"/>
  <c r="C325" i="8"/>
  <c r="C326" i="8"/>
  <c r="C327" i="8"/>
  <c r="C328" i="8"/>
  <c r="C329" i="8"/>
  <c r="C330" i="8"/>
  <c r="C331" i="8"/>
  <c r="A323" i="8"/>
  <c r="A324" i="8"/>
  <c r="A325" i="8"/>
  <c r="A326" i="8"/>
  <c r="A327" i="8"/>
  <c r="A328" i="8"/>
  <c r="A329" i="8"/>
  <c r="A330" i="8"/>
  <c r="A331" i="8"/>
  <c r="M169" i="7"/>
  <c r="M171" i="7"/>
  <c r="M172" i="7"/>
  <c r="M173" i="7"/>
  <c r="M174" i="7"/>
  <c r="M176" i="7"/>
  <c r="M178" i="7"/>
  <c r="M179" i="7"/>
  <c r="M180" i="7"/>
  <c r="M181" i="7"/>
  <c r="M182" i="7"/>
  <c r="M183" i="7"/>
  <c r="M184" i="7"/>
  <c r="M185" i="7"/>
  <c r="M186" i="7"/>
  <c r="N114" i="7"/>
  <c r="K114" i="7" s="1"/>
  <c r="M114" i="7" s="1"/>
  <c r="J110" i="7"/>
  <c r="G110" i="7" s="1"/>
  <c r="I110" i="7" s="1"/>
  <c r="J111" i="7"/>
  <c r="G111" i="7" s="1"/>
  <c r="I111" i="7" s="1"/>
  <c r="J112" i="7"/>
  <c r="G112" i="7" s="1"/>
  <c r="I112" i="7" s="1"/>
  <c r="J113" i="7"/>
  <c r="J114" i="7"/>
  <c r="G114" i="7" s="1"/>
  <c r="I114" i="7" s="1"/>
  <c r="J115" i="7"/>
  <c r="G115" i="7" s="1"/>
  <c r="I115" i="7" s="1"/>
  <c r="E110" i="7"/>
  <c r="E111" i="7"/>
  <c r="E112" i="7"/>
  <c r="E113" i="7"/>
  <c r="E114" i="7"/>
  <c r="E115" i="7"/>
  <c r="C110" i="7"/>
  <c r="C111" i="7"/>
  <c r="C112" i="7"/>
  <c r="C113" i="7"/>
  <c r="C114" i="7"/>
  <c r="C115" i="7"/>
  <c r="A111" i="7"/>
  <c r="A112" i="7"/>
  <c r="A113" i="7"/>
  <c r="A114" i="7"/>
  <c r="A115" i="7"/>
  <c r="J98" i="6"/>
  <c r="K98" i="6" s="1"/>
  <c r="M86" i="6"/>
  <c r="M87" i="6"/>
  <c r="M88" i="6"/>
  <c r="M89" i="6"/>
  <c r="M90" i="6"/>
  <c r="M91" i="6"/>
  <c r="N319" i="8"/>
  <c r="K319" i="8" s="1"/>
  <c r="M319" i="8" s="1"/>
  <c r="N320" i="8"/>
  <c r="K320" i="8" s="1"/>
  <c r="M320" i="8" s="1"/>
  <c r="N321" i="8"/>
  <c r="K321" i="8" s="1"/>
  <c r="M321" i="8" s="1"/>
  <c r="J320" i="8"/>
  <c r="G320" i="8" s="1"/>
  <c r="I320" i="8" s="1"/>
  <c r="J321" i="8"/>
  <c r="G321" i="8" s="1"/>
  <c r="I321" i="8" s="1"/>
  <c r="F320" i="8"/>
  <c r="F321" i="8"/>
  <c r="F322" i="8"/>
  <c r="F323" i="8"/>
  <c r="F324" i="8"/>
  <c r="E320" i="8"/>
  <c r="E321" i="8"/>
  <c r="C320" i="8"/>
  <c r="C321" i="8"/>
  <c r="A320" i="8"/>
  <c r="A321" i="8"/>
  <c r="A322" i="8"/>
  <c r="J90" i="7"/>
  <c r="G90" i="7" s="1"/>
  <c r="I90" i="7" s="1"/>
  <c r="J91" i="7"/>
  <c r="G91" i="7" s="1"/>
  <c r="I91" i="7" s="1"/>
  <c r="J92" i="7"/>
  <c r="G92" i="7" s="1"/>
  <c r="I92" i="7" s="1"/>
  <c r="J93" i="7"/>
  <c r="G93" i="7" s="1"/>
  <c r="I93" i="7" s="1"/>
  <c r="J94" i="7"/>
  <c r="G94" i="7" s="1"/>
  <c r="I94" i="7" s="1"/>
  <c r="J95" i="7"/>
  <c r="G95" i="7" s="1"/>
  <c r="I95" i="7" s="1"/>
  <c r="J96" i="7"/>
  <c r="J97" i="7"/>
  <c r="G97" i="7" s="1"/>
  <c r="I97" i="7" s="1"/>
  <c r="J98" i="7"/>
  <c r="G98" i="7" s="1"/>
  <c r="I98" i="7" s="1"/>
  <c r="J99" i="7"/>
  <c r="G99" i="7" s="1"/>
  <c r="I99" i="7" s="1"/>
  <c r="J100" i="7"/>
  <c r="G100" i="7" s="1"/>
  <c r="I100" i="7" s="1"/>
  <c r="J101" i="7"/>
  <c r="G101" i="7" s="1"/>
  <c r="I101" i="7" s="1"/>
  <c r="J102" i="7"/>
  <c r="G102" i="7" s="1"/>
  <c r="I102" i="7" s="1"/>
  <c r="J103" i="7"/>
  <c r="G103" i="7" s="1"/>
  <c r="I103" i="7" s="1"/>
  <c r="J104" i="7"/>
  <c r="G104" i="7" s="1"/>
  <c r="I104" i="7" s="1"/>
  <c r="J105" i="7"/>
  <c r="G105" i="7" s="1"/>
  <c r="I105" i="7" s="1"/>
  <c r="J106" i="7"/>
  <c r="G106" i="7" s="1"/>
  <c r="I106" i="7" s="1"/>
  <c r="E319" i="1"/>
  <c r="E320" i="1" s="1"/>
  <c r="E321" i="1" s="1"/>
  <c r="E322" i="1" s="1"/>
  <c r="E323" i="1" s="1"/>
  <c r="E324" i="1" s="1"/>
  <c r="E325" i="1" s="1"/>
  <c r="E326" i="1" s="1"/>
  <c r="E317" i="1"/>
  <c r="E315" i="1"/>
  <c r="E312" i="1"/>
  <c r="E313" i="1" s="1"/>
  <c r="E302" i="1"/>
  <c r="E303" i="1" s="1"/>
  <c r="E304" i="1" s="1"/>
  <c r="E298" i="1"/>
  <c r="E290" i="1"/>
  <c r="E291" i="1" s="1"/>
  <c r="E292" i="1" s="1"/>
  <c r="E293" i="1" s="1"/>
  <c r="E294" i="1" s="1"/>
  <c r="E287" i="1"/>
  <c r="E284" i="1"/>
  <c r="E285" i="1" s="1"/>
  <c r="E282" i="1"/>
  <c r="E278" i="1"/>
  <c r="E279" i="1" s="1"/>
  <c r="E275" i="1"/>
  <c r="E265" i="1"/>
  <c r="E266" i="1" s="1"/>
  <c r="E267" i="1" s="1"/>
  <c r="E268" i="1" s="1"/>
  <c r="E269" i="1" s="1"/>
  <c r="E270" i="1" s="1"/>
  <c r="E262" i="1"/>
  <c r="E263" i="1" s="1"/>
  <c r="E257" i="1"/>
  <c r="E258" i="1" s="1"/>
  <c r="E249" i="1"/>
  <c r="E244" i="1"/>
  <c r="N107" i="7"/>
  <c r="K107" i="7" s="1"/>
  <c r="M107" i="7" s="1"/>
  <c r="N108" i="7"/>
  <c r="K108" i="7" s="1"/>
  <c r="M108" i="7" s="1"/>
  <c r="N109" i="7"/>
  <c r="K109" i="7" s="1"/>
  <c r="M109" i="7" s="1"/>
  <c r="N110" i="7"/>
  <c r="K110" i="7" s="1"/>
  <c r="M110" i="7" s="1"/>
  <c r="N111" i="7"/>
  <c r="K111" i="7" s="1"/>
  <c r="M111" i="7" s="1"/>
  <c r="N112" i="7"/>
  <c r="K112" i="7" s="1"/>
  <c r="M112" i="7" s="1"/>
  <c r="N113" i="7"/>
  <c r="K113" i="7" s="1"/>
  <c r="M113" i="7" s="1"/>
  <c r="J107" i="7"/>
  <c r="G107" i="7" s="1"/>
  <c r="I107" i="7" s="1"/>
  <c r="J108" i="7"/>
  <c r="G108" i="7" s="1"/>
  <c r="I108" i="7" s="1"/>
  <c r="J109" i="7"/>
  <c r="G109" i="7" s="1"/>
  <c r="I109" i="7" s="1"/>
  <c r="G113" i="7"/>
  <c r="I113" i="7" s="1"/>
  <c r="E108" i="7"/>
  <c r="E109" i="7"/>
  <c r="C108" i="7"/>
  <c r="C109" i="7"/>
  <c r="A109" i="7"/>
  <c r="A110" i="7"/>
  <c r="N97" i="7"/>
  <c r="K97" i="7" s="1"/>
  <c r="M97" i="7" s="1"/>
  <c r="N98" i="7"/>
  <c r="K98" i="7" s="1"/>
  <c r="M98" i="7" s="1"/>
  <c r="N99" i="7"/>
  <c r="K99" i="7" s="1"/>
  <c r="M99" i="7" s="1"/>
  <c r="N100" i="7"/>
  <c r="K100" i="7" s="1"/>
  <c r="M100" i="7" s="1"/>
  <c r="N101" i="7"/>
  <c r="K101" i="7" s="1"/>
  <c r="M101" i="7" s="1"/>
  <c r="N102" i="7"/>
  <c r="K102" i="7" s="1"/>
  <c r="M102" i="7" s="1"/>
  <c r="N103" i="7"/>
  <c r="K103" i="7" s="1"/>
  <c r="M103" i="7" s="1"/>
  <c r="N104" i="7"/>
  <c r="K104" i="7" s="1"/>
  <c r="M104" i="7" s="1"/>
  <c r="N105" i="7"/>
  <c r="K105" i="7" s="1"/>
  <c r="M105" i="7" s="1"/>
  <c r="N106" i="7"/>
  <c r="K106" i="7" s="1"/>
  <c r="M106" i="7" s="1"/>
  <c r="F97" i="7"/>
  <c r="F98" i="7"/>
  <c r="F99" i="7"/>
  <c r="F100" i="7"/>
  <c r="F101" i="7"/>
  <c r="F102" i="7"/>
  <c r="F103" i="7"/>
  <c r="F104" i="7"/>
  <c r="F105" i="7"/>
  <c r="F106" i="7"/>
  <c r="F107" i="7"/>
  <c r="F108" i="7"/>
  <c r="E97" i="7"/>
  <c r="E98" i="7"/>
  <c r="E99" i="7"/>
  <c r="E100" i="7"/>
  <c r="E101" i="7"/>
  <c r="E102" i="7"/>
  <c r="E103" i="7"/>
  <c r="E104" i="7"/>
  <c r="E105" i="7"/>
  <c r="E106" i="7"/>
  <c r="E107" i="7"/>
  <c r="C96" i="7"/>
  <c r="C97" i="7"/>
  <c r="C98" i="7"/>
  <c r="C99" i="7"/>
  <c r="C100" i="7"/>
  <c r="C101" i="7"/>
  <c r="C102" i="7"/>
  <c r="C103" i="7"/>
  <c r="C104" i="7"/>
  <c r="C105" i="7"/>
  <c r="C106" i="7"/>
  <c r="C107" i="7"/>
  <c r="A97" i="7"/>
  <c r="A98" i="7"/>
  <c r="A99" i="7"/>
  <c r="A100" i="7"/>
  <c r="A101" i="7"/>
  <c r="A102" i="7"/>
  <c r="A103" i="7"/>
  <c r="A104" i="7"/>
  <c r="A105" i="7"/>
  <c r="A106" i="7"/>
  <c r="A107" i="7"/>
  <c r="A108" i="7"/>
  <c r="F319" i="8"/>
  <c r="F310" i="8"/>
  <c r="F311" i="8"/>
  <c r="F312" i="8"/>
  <c r="F313" i="8"/>
  <c r="F314" i="8"/>
  <c r="F315" i="8"/>
  <c r="F316" i="8"/>
  <c r="F317" i="8"/>
  <c r="F318" i="8"/>
  <c r="N310" i="8"/>
  <c r="K310" i="8" s="1"/>
  <c r="M310" i="8" s="1"/>
  <c r="N311" i="8"/>
  <c r="K311" i="8" s="1"/>
  <c r="M311" i="8" s="1"/>
  <c r="N312" i="8"/>
  <c r="K312" i="8" s="1"/>
  <c r="M312" i="8" s="1"/>
  <c r="N313" i="8"/>
  <c r="K313" i="8" s="1"/>
  <c r="M313" i="8" s="1"/>
  <c r="N314" i="8"/>
  <c r="K314" i="8" s="1"/>
  <c r="M314" i="8" s="1"/>
  <c r="N315" i="8"/>
  <c r="K315" i="8" s="1"/>
  <c r="M315" i="8" s="1"/>
  <c r="N316" i="8"/>
  <c r="K316" i="8" s="1"/>
  <c r="M316" i="8" s="1"/>
  <c r="N317" i="8"/>
  <c r="K317" i="8" s="1"/>
  <c r="M317" i="8" s="1"/>
  <c r="N318" i="8"/>
  <c r="K318" i="8" s="1"/>
  <c r="M318" i="8" s="1"/>
  <c r="J319" i="8"/>
  <c r="G319" i="8" s="1"/>
  <c r="I319" i="8" s="1"/>
  <c r="J310" i="8"/>
  <c r="G310" i="8" s="1"/>
  <c r="I310" i="8" s="1"/>
  <c r="J311" i="8"/>
  <c r="G311" i="8" s="1"/>
  <c r="I311" i="8" s="1"/>
  <c r="J312" i="8"/>
  <c r="G312" i="8" s="1"/>
  <c r="I312" i="8" s="1"/>
  <c r="J313" i="8"/>
  <c r="G313" i="8" s="1"/>
  <c r="I313" i="8" s="1"/>
  <c r="J314" i="8"/>
  <c r="G314" i="8" s="1"/>
  <c r="I314" i="8" s="1"/>
  <c r="J315" i="8"/>
  <c r="G315" i="8" s="1"/>
  <c r="I315" i="8" s="1"/>
  <c r="J316" i="8"/>
  <c r="G316" i="8" s="1"/>
  <c r="I316" i="8" s="1"/>
  <c r="J317" i="8"/>
  <c r="G317" i="8" s="1"/>
  <c r="I317" i="8" s="1"/>
  <c r="J318" i="8"/>
  <c r="G318" i="8" s="1"/>
  <c r="I318" i="8" s="1"/>
  <c r="E310" i="8"/>
  <c r="E311" i="8"/>
  <c r="E312" i="8"/>
  <c r="E313" i="8"/>
  <c r="E314" i="8"/>
  <c r="E315" i="8"/>
  <c r="E316" i="8"/>
  <c r="E317" i="8"/>
  <c r="E318" i="8"/>
  <c r="E319" i="8"/>
  <c r="C310" i="8"/>
  <c r="C311" i="8"/>
  <c r="C312" i="8"/>
  <c r="C313" i="8"/>
  <c r="C314" i="8"/>
  <c r="C315" i="8"/>
  <c r="C316" i="8"/>
  <c r="C317" i="8"/>
  <c r="C318" i="8"/>
  <c r="C319" i="8"/>
  <c r="A312" i="8"/>
  <c r="A313" i="8"/>
  <c r="A314" i="8"/>
  <c r="A315" i="8"/>
  <c r="A316" i="8"/>
  <c r="A317" i="8"/>
  <c r="A318" i="8"/>
  <c r="A319" i="8"/>
  <c r="N294" i="8"/>
  <c r="K294" i="8" s="1"/>
  <c r="M294" i="8" s="1"/>
  <c r="N295" i="8"/>
  <c r="K295" i="8" s="1"/>
  <c r="M295" i="8" s="1"/>
  <c r="N296" i="8"/>
  <c r="K296" i="8" s="1"/>
  <c r="M296" i="8" s="1"/>
  <c r="N297" i="8"/>
  <c r="K297" i="8" s="1"/>
  <c r="M297" i="8" s="1"/>
  <c r="N298" i="8"/>
  <c r="K298" i="8" s="1"/>
  <c r="M298" i="8" s="1"/>
  <c r="N299" i="8"/>
  <c r="K299" i="8" s="1"/>
  <c r="M299" i="8" s="1"/>
  <c r="N300" i="8"/>
  <c r="K300" i="8" s="1"/>
  <c r="M300" i="8" s="1"/>
  <c r="N301" i="8"/>
  <c r="K301" i="8" s="1"/>
  <c r="M301" i="8" s="1"/>
  <c r="N302" i="8"/>
  <c r="K302" i="8" s="1"/>
  <c r="M302" i="8" s="1"/>
  <c r="N303" i="8"/>
  <c r="K303" i="8" s="1"/>
  <c r="M303" i="8" s="1"/>
  <c r="N304" i="8"/>
  <c r="K304" i="8" s="1"/>
  <c r="M304" i="8" s="1"/>
  <c r="N305" i="8"/>
  <c r="K305" i="8" s="1"/>
  <c r="M305" i="8" s="1"/>
  <c r="N306" i="8"/>
  <c r="K306" i="8" s="1"/>
  <c r="M306" i="8" s="1"/>
  <c r="N307" i="8"/>
  <c r="K307" i="8" s="1"/>
  <c r="M307" i="8" s="1"/>
  <c r="N308" i="8"/>
  <c r="K308" i="8" s="1"/>
  <c r="M308" i="8" s="1"/>
  <c r="N309" i="8"/>
  <c r="K309" i="8" s="1"/>
  <c r="M309" i="8" s="1"/>
  <c r="J299" i="8"/>
  <c r="G299" i="8" s="1"/>
  <c r="I299" i="8" s="1"/>
  <c r="J300" i="8"/>
  <c r="G300" i="8" s="1"/>
  <c r="I300" i="8" s="1"/>
  <c r="J301" i="8"/>
  <c r="G301" i="8" s="1"/>
  <c r="I301" i="8" s="1"/>
  <c r="J302" i="8"/>
  <c r="G302" i="8" s="1"/>
  <c r="I302" i="8" s="1"/>
  <c r="J303" i="8"/>
  <c r="G303" i="8" s="1"/>
  <c r="I303" i="8" s="1"/>
  <c r="J304" i="8"/>
  <c r="G304" i="8" s="1"/>
  <c r="I304" i="8" s="1"/>
  <c r="J305" i="8"/>
  <c r="G305" i="8" s="1"/>
  <c r="I305" i="8" s="1"/>
  <c r="J306" i="8"/>
  <c r="G306" i="8" s="1"/>
  <c r="I306" i="8" s="1"/>
  <c r="J307" i="8"/>
  <c r="G307" i="8" s="1"/>
  <c r="I307" i="8" s="1"/>
  <c r="J308" i="8"/>
  <c r="G308" i="8" s="1"/>
  <c r="I308" i="8" s="1"/>
  <c r="J309" i="8"/>
  <c r="G309" i="8" s="1"/>
  <c r="I309" i="8" s="1"/>
  <c r="J296" i="8"/>
  <c r="G296" i="8" s="1"/>
  <c r="I296" i="8" s="1"/>
  <c r="J297" i="8"/>
  <c r="G297" i="8" s="1"/>
  <c r="I297" i="8" s="1"/>
  <c r="J298" i="8"/>
  <c r="G298" i="8" s="1"/>
  <c r="I298" i="8" s="1"/>
  <c r="F297" i="8"/>
  <c r="F298" i="8"/>
  <c r="F299" i="8"/>
  <c r="F300" i="8"/>
  <c r="F301" i="8"/>
  <c r="F302" i="8"/>
  <c r="F303" i="8"/>
  <c r="F304" i="8"/>
  <c r="F305" i="8"/>
  <c r="F306" i="8"/>
  <c r="F307" i="8"/>
  <c r="F308" i="8"/>
  <c r="F309" i="8"/>
  <c r="E299" i="8"/>
  <c r="E300" i="8"/>
  <c r="E301" i="8"/>
  <c r="E302" i="8"/>
  <c r="E303" i="8"/>
  <c r="E304" i="8"/>
  <c r="E305" i="8"/>
  <c r="E306" i="8"/>
  <c r="E307" i="8"/>
  <c r="E308" i="8"/>
  <c r="E309" i="8"/>
  <c r="E294" i="8"/>
  <c r="E295" i="8"/>
  <c r="E296" i="8"/>
  <c r="E297" i="8"/>
  <c r="E298" i="8"/>
  <c r="C301" i="8"/>
  <c r="C302" i="8"/>
  <c r="C303" i="8"/>
  <c r="C304" i="8"/>
  <c r="C305" i="8"/>
  <c r="C306" i="8"/>
  <c r="C307" i="8"/>
  <c r="C308" i="8"/>
  <c r="C309" i="8"/>
  <c r="C296" i="8"/>
  <c r="C297" i="8"/>
  <c r="C298" i="8"/>
  <c r="C299" i="8"/>
  <c r="C300" i="8"/>
  <c r="A309" i="8"/>
  <c r="A310" i="8"/>
  <c r="A311" i="8"/>
  <c r="A300" i="8"/>
  <c r="A301" i="8"/>
  <c r="A302" i="8"/>
  <c r="A303" i="8"/>
  <c r="A304" i="8"/>
  <c r="A305" i="8"/>
  <c r="A306" i="8"/>
  <c r="A307" i="8"/>
  <c r="A308" i="8"/>
  <c r="A296" i="8"/>
  <c r="A297" i="8"/>
  <c r="A298" i="8"/>
  <c r="A299" i="8"/>
  <c r="N89" i="7"/>
  <c r="K89" i="7" s="1"/>
  <c r="M89" i="7" s="1"/>
  <c r="N90" i="7"/>
  <c r="K90" i="7" s="1"/>
  <c r="M90" i="7" s="1"/>
  <c r="N91" i="7"/>
  <c r="K91" i="7" s="1"/>
  <c r="M91" i="7" s="1"/>
  <c r="N92" i="7"/>
  <c r="K92" i="7" s="1"/>
  <c r="M92" i="7" s="1"/>
  <c r="N93" i="7"/>
  <c r="K93" i="7" s="1"/>
  <c r="M93" i="7" s="1"/>
  <c r="N94" i="7"/>
  <c r="K94" i="7" s="1"/>
  <c r="M94" i="7" s="1"/>
  <c r="N95" i="7"/>
  <c r="K95" i="7" s="1"/>
  <c r="M95" i="7" s="1"/>
  <c r="N96" i="7"/>
  <c r="K96" i="7" s="1"/>
  <c r="M96" i="7" s="1"/>
  <c r="G96" i="7"/>
  <c r="I96" i="7" s="1"/>
  <c r="F95" i="7"/>
  <c r="F96" i="7"/>
  <c r="F89" i="7"/>
  <c r="F90" i="7"/>
  <c r="F91" i="7"/>
  <c r="F92" i="7"/>
  <c r="F93" i="7"/>
  <c r="F94" i="7"/>
  <c r="E89" i="7"/>
  <c r="E90" i="7"/>
  <c r="E91" i="7"/>
  <c r="E92" i="7"/>
  <c r="E93" i="7"/>
  <c r="E94" i="7"/>
  <c r="E95" i="7"/>
  <c r="E96" i="7"/>
  <c r="C89" i="7"/>
  <c r="C90" i="7"/>
  <c r="C91" i="7"/>
  <c r="C92" i="7"/>
  <c r="C93" i="7"/>
  <c r="C94" i="7"/>
  <c r="C95" i="7"/>
  <c r="A96" i="7"/>
  <c r="A89" i="7"/>
  <c r="A90" i="7"/>
  <c r="A91" i="7"/>
  <c r="A92" i="7"/>
  <c r="A93" i="7"/>
  <c r="A94" i="7"/>
  <c r="A95" i="7"/>
  <c r="M74" i="6"/>
  <c r="M75" i="6"/>
  <c r="M76" i="6"/>
  <c r="M77" i="6"/>
  <c r="M78" i="6"/>
  <c r="M79" i="6"/>
  <c r="M80" i="6"/>
  <c r="M81" i="6"/>
  <c r="M82" i="6"/>
  <c r="M83" i="6"/>
  <c r="M84" i="6"/>
  <c r="M85" i="6"/>
  <c r="M70" i="6"/>
  <c r="M71" i="6"/>
  <c r="M72" i="6"/>
  <c r="M73" i="6"/>
  <c r="L66" i="6"/>
  <c r="J66" i="6" s="1"/>
  <c r="K66" i="6" s="1"/>
  <c r="L67" i="6"/>
  <c r="J67" i="6" s="1"/>
  <c r="K67" i="6" s="1"/>
  <c r="L68" i="6"/>
  <c r="J68" i="6" s="1"/>
  <c r="K68" i="6" s="1"/>
  <c r="L69" i="6"/>
  <c r="J69" i="6" s="1"/>
  <c r="K69" i="6" s="1"/>
  <c r="L70" i="6"/>
  <c r="J70" i="6" s="1"/>
  <c r="K70" i="6" s="1"/>
  <c r="I67" i="6"/>
  <c r="G67" i="6" s="1"/>
  <c r="H67" i="6" s="1"/>
  <c r="I68" i="6"/>
  <c r="G68" i="6" s="1"/>
  <c r="H68" i="6" s="1"/>
  <c r="I69" i="6"/>
  <c r="G69" i="6" s="1"/>
  <c r="H69" i="6" s="1"/>
  <c r="I70" i="6"/>
  <c r="G70" i="6" s="1"/>
  <c r="H70" i="6" s="1"/>
  <c r="F74" i="6"/>
  <c r="F75" i="6"/>
  <c r="F76" i="6"/>
  <c r="F77" i="6"/>
  <c r="F78" i="6"/>
  <c r="F79" i="6"/>
  <c r="F80" i="6"/>
  <c r="F81" i="6"/>
  <c r="F82" i="6"/>
  <c r="F83" i="6"/>
  <c r="F84" i="6"/>
  <c r="F85" i="6"/>
  <c r="F86" i="6"/>
  <c r="F68" i="6"/>
  <c r="F69" i="6"/>
  <c r="F70" i="6"/>
  <c r="F71" i="6"/>
  <c r="F72" i="6"/>
  <c r="F73" i="6"/>
  <c r="E74" i="6"/>
  <c r="E75" i="6"/>
  <c r="E76" i="6"/>
  <c r="E77" i="6"/>
  <c r="E78" i="6"/>
  <c r="E79" i="6"/>
  <c r="E80" i="6"/>
  <c r="E81" i="6"/>
  <c r="E82" i="6"/>
  <c r="E83" i="6"/>
  <c r="E84" i="6"/>
  <c r="E85" i="6"/>
  <c r="E86" i="6"/>
  <c r="E68" i="6"/>
  <c r="E69" i="6"/>
  <c r="E70" i="6"/>
  <c r="E71" i="6"/>
  <c r="E72" i="6"/>
  <c r="E73" i="6"/>
  <c r="C83" i="6"/>
  <c r="C84" i="6"/>
  <c r="C85" i="6"/>
  <c r="C86" i="6"/>
  <c r="C87" i="6"/>
  <c r="C88" i="6"/>
  <c r="C89" i="6"/>
  <c r="C90" i="6"/>
  <c r="C91" i="6"/>
  <c r="A83" i="6"/>
  <c r="A84" i="6"/>
  <c r="A85" i="6"/>
  <c r="A86" i="6"/>
  <c r="A87" i="6"/>
  <c r="A88" i="6"/>
  <c r="A89" i="6"/>
  <c r="A90" i="6"/>
  <c r="A91" i="6"/>
  <c r="C74" i="6"/>
  <c r="C75" i="6"/>
  <c r="C76" i="6"/>
  <c r="C77" i="6"/>
  <c r="C78" i="6"/>
  <c r="C79" i="6"/>
  <c r="C80" i="6"/>
  <c r="C81" i="6"/>
  <c r="C82" i="6"/>
  <c r="C69" i="6"/>
  <c r="C70" i="6"/>
  <c r="C71" i="6"/>
  <c r="C72" i="6"/>
  <c r="C73" i="6"/>
  <c r="A69" i="6"/>
  <c r="A70" i="6"/>
  <c r="A71" i="6"/>
  <c r="A72" i="6"/>
  <c r="A73" i="6"/>
  <c r="A74" i="6"/>
  <c r="A75" i="6"/>
  <c r="A76" i="6"/>
  <c r="A77" i="6"/>
  <c r="A78" i="6"/>
  <c r="A79" i="6"/>
  <c r="A80" i="6"/>
  <c r="A81" i="6"/>
  <c r="A82" i="6"/>
  <c r="N293" i="8"/>
  <c r="K293" i="8" s="1"/>
  <c r="M293" i="8" s="1"/>
  <c r="J293" i="8"/>
  <c r="G293" i="8" s="1"/>
  <c r="I293" i="8" s="1"/>
  <c r="J294" i="8"/>
  <c r="G294" i="8" s="1"/>
  <c r="I294" i="8" s="1"/>
  <c r="J295" i="8"/>
  <c r="G295" i="8" s="1"/>
  <c r="I295" i="8" s="1"/>
  <c r="F293" i="8"/>
  <c r="F294" i="8"/>
  <c r="F295" i="8"/>
  <c r="F296" i="8"/>
  <c r="E293" i="8"/>
  <c r="C294" i="8"/>
  <c r="C295" i="8"/>
  <c r="A294" i="8"/>
  <c r="A295" i="8"/>
  <c r="M68" i="6"/>
  <c r="M69" i="6"/>
  <c r="C293" i="8"/>
  <c r="A293" i="8"/>
  <c r="C285" i="8"/>
  <c r="C286" i="8"/>
  <c r="C287" i="8"/>
  <c r="C288" i="8"/>
  <c r="C289" i="8"/>
  <c r="C290" i="8"/>
  <c r="C291" i="8"/>
  <c r="C292" i="8"/>
  <c r="J89" i="7"/>
  <c r="G89" i="7" s="1"/>
  <c r="I89" i="7" s="1"/>
  <c r="N81" i="7"/>
  <c r="K81" i="7" s="1"/>
  <c r="M81" i="7" s="1"/>
  <c r="N82" i="7"/>
  <c r="K82" i="7" s="1"/>
  <c r="M82" i="7" s="1"/>
  <c r="N83" i="7"/>
  <c r="K83" i="7" s="1"/>
  <c r="M83" i="7" s="1"/>
  <c r="N84" i="7"/>
  <c r="K84" i="7" s="1"/>
  <c r="M84" i="7" s="1"/>
  <c r="N85" i="7"/>
  <c r="K85" i="7" s="1"/>
  <c r="M85" i="7" s="1"/>
  <c r="N86" i="7"/>
  <c r="K86" i="7" s="1"/>
  <c r="M86" i="7" s="1"/>
  <c r="N87" i="7"/>
  <c r="K87" i="7" s="1"/>
  <c r="M87" i="7" s="1"/>
  <c r="N88" i="7"/>
  <c r="K88" i="7" s="1"/>
  <c r="M88" i="7" s="1"/>
  <c r="J82" i="7"/>
  <c r="G82" i="7" s="1"/>
  <c r="I82" i="7" s="1"/>
  <c r="J83" i="7"/>
  <c r="G83" i="7" s="1"/>
  <c r="I83" i="7" s="1"/>
  <c r="J84" i="7"/>
  <c r="G84" i="7" s="1"/>
  <c r="I84" i="7" s="1"/>
  <c r="J85" i="7"/>
  <c r="G85" i="7" s="1"/>
  <c r="I85" i="7" s="1"/>
  <c r="J86" i="7"/>
  <c r="G86" i="7" s="1"/>
  <c r="I86" i="7" s="1"/>
  <c r="J87" i="7"/>
  <c r="G87" i="7" s="1"/>
  <c r="I87" i="7" s="1"/>
  <c r="J88" i="7"/>
  <c r="G88" i="7" s="1"/>
  <c r="I88" i="7" s="1"/>
  <c r="F85" i="7"/>
  <c r="F86" i="7"/>
  <c r="F87" i="7"/>
  <c r="F88" i="7"/>
  <c r="E86" i="7"/>
  <c r="E87" i="7"/>
  <c r="E88" i="7"/>
  <c r="C86" i="7"/>
  <c r="C87" i="7"/>
  <c r="C88" i="7"/>
  <c r="A87" i="7"/>
  <c r="A88" i="7"/>
  <c r="A284" i="8"/>
  <c r="A285" i="8"/>
  <c r="A286" i="8"/>
  <c r="A287" i="8"/>
  <c r="A288" i="8"/>
  <c r="A289" i="8"/>
  <c r="A290" i="8"/>
  <c r="A291" i="8"/>
  <c r="A292" i="8"/>
  <c r="C284" i="8"/>
  <c r="E285" i="8"/>
  <c r="E286" i="8"/>
  <c r="E287" i="8"/>
  <c r="E288" i="8"/>
  <c r="E289" i="8"/>
  <c r="E290" i="8"/>
  <c r="E291" i="8"/>
  <c r="E292" i="8"/>
  <c r="N283" i="8"/>
  <c r="K283" i="8" s="1"/>
  <c r="M283" i="8" s="1"/>
  <c r="N284" i="8"/>
  <c r="K284" i="8" s="1"/>
  <c r="M284" i="8" s="1"/>
  <c r="N285" i="8"/>
  <c r="K285" i="8" s="1"/>
  <c r="M285" i="8" s="1"/>
  <c r="N286" i="8"/>
  <c r="K286" i="8" s="1"/>
  <c r="M286" i="8" s="1"/>
  <c r="N287" i="8"/>
  <c r="K287" i="8" s="1"/>
  <c r="M287" i="8" s="1"/>
  <c r="N288" i="8"/>
  <c r="K288" i="8" s="1"/>
  <c r="M288" i="8" s="1"/>
  <c r="N289" i="8"/>
  <c r="K289" i="8" s="1"/>
  <c r="M289" i="8" s="1"/>
  <c r="N290" i="8"/>
  <c r="K290" i="8" s="1"/>
  <c r="M290" i="8" s="1"/>
  <c r="N291" i="8"/>
  <c r="K291" i="8" s="1"/>
  <c r="M291" i="8" s="1"/>
  <c r="N292" i="8"/>
  <c r="K292" i="8" s="1"/>
  <c r="M292" i="8" s="1"/>
  <c r="J284" i="8"/>
  <c r="G284" i="8" s="1"/>
  <c r="I284" i="8" s="1"/>
  <c r="J285" i="8"/>
  <c r="G285" i="8" s="1"/>
  <c r="I285" i="8" s="1"/>
  <c r="J286" i="8"/>
  <c r="G286" i="8" s="1"/>
  <c r="I286" i="8" s="1"/>
  <c r="J287" i="8"/>
  <c r="G287" i="8" s="1"/>
  <c r="I287" i="8" s="1"/>
  <c r="J288" i="8"/>
  <c r="G288" i="8" s="1"/>
  <c r="I288" i="8" s="1"/>
  <c r="J289" i="8"/>
  <c r="G289" i="8" s="1"/>
  <c r="I289" i="8" s="1"/>
  <c r="J290" i="8"/>
  <c r="G290" i="8" s="1"/>
  <c r="I290" i="8" s="1"/>
  <c r="J291" i="8"/>
  <c r="G291" i="8" s="1"/>
  <c r="I291" i="8" s="1"/>
  <c r="J292" i="8"/>
  <c r="G292" i="8" s="1"/>
  <c r="I292" i="8" s="1"/>
  <c r="F284" i="8"/>
  <c r="F285" i="8"/>
  <c r="F286" i="8"/>
  <c r="F287" i="8"/>
  <c r="F288" i="8"/>
  <c r="F289" i="8"/>
  <c r="F290" i="8"/>
  <c r="F291" i="8"/>
  <c r="F292" i="8"/>
  <c r="E284" i="8"/>
  <c r="M66" i="6"/>
  <c r="M67" i="6"/>
  <c r="I66" i="6"/>
  <c r="G66" i="6" s="1"/>
  <c r="H66" i="6" s="1"/>
  <c r="F66" i="6"/>
  <c r="F67" i="6"/>
  <c r="E66" i="6"/>
  <c r="E67" i="6"/>
  <c r="C66" i="6"/>
  <c r="C67" i="6"/>
  <c r="C68" i="6"/>
  <c r="A66" i="6"/>
  <c r="A67" i="6"/>
  <c r="A68" i="6"/>
  <c r="N282" i="8"/>
  <c r="K282" i="8" s="1"/>
  <c r="M282" i="8" s="1"/>
  <c r="J282" i="8"/>
  <c r="G282" i="8" s="1"/>
  <c r="I282" i="8" s="1"/>
  <c r="J283" i="8"/>
  <c r="G283" i="8" s="1"/>
  <c r="I283" i="8" s="1"/>
  <c r="F282" i="8"/>
  <c r="F283" i="8"/>
  <c r="E282" i="8"/>
  <c r="E283" i="8"/>
  <c r="C282" i="8"/>
  <c r="C283" i="8"/>
  <c r="A282" i="8"/>
  <c r="A283" i="8"/>
  <c r="N280" i="8"/>
  <c r="K280" i="8" s="1"/>
  <c r="M280" i="8" s="1"/>
  <c r="N281" i="8"/>
  <c r="K281" i="8" s="1"/>
  <c r="M281" i="8" s="1"/>
  <c r="J281" i="8"/>
  <c r="G281" i="8" s="1"/>
  <c r="I281" i="8" s="1"/>
  <c r="F281" i="8"/>
  <c r="E281" i="8"/>
  <c r="C281" i="8"/>
  <c r="A281" i="8"/>
  <c r="N272" i="8"/>
  <c r="K272" i="8" s="1"/>
  <c r="M272" i="8" s="1"/>
  <c r="N273" i="8"/>
  <c r="K273" i="8" s="1"/>
  <c r="M273" i="8" s="1"/>
  <c r="N274" i="8"/>
  <c r="K274" i="8" s="1"/>
  <c r="M274" i="8" s="1"/>
  <c r="N275" i="8"/>
  <c r="K275" i="8" s="1"/>
  <c r="M275" i="8" s="1"/>
  <c r="N276" i="8"/>
  <c r="K276" i="8" s="1"/>
  <c r="M276" i="8" s="1"/>
  <c r="N277" i="8"/>
  <c r="K277" i="8" s="1"/>
  <c r="M277" i="8" s="1"/>
  <c r="N278" i="8"/>
  <c r="K278" i="8" s="1"/>
  <c r="M278" i="8" s="1"/>
  <c r="N279" i="8"/>
  <c r="K279" i="8" s="1"/>
  <c r="M279" i="8" s="1"/>
  <c r="J273" i="8"/>
  <c r="G273" i="8" s="1"/>
  <c r="I273" i="8" s="1"/>
  <c r="J274" i="8"/>
  <c r="G274" i="8" s="1"/>
  <c r="I274" i="8" s="1"/>
  <c r="J275" i="8"/>
  <c r="G275" i="8" s="1"/>
  <c r="I275" i="8" s="1"/>
  <c r="J276" i="8"/>
  <c r="G276" i="8" s="1"/>
  <c r="I276" i="8" s="1"/>
  <c r="J277" i="8"/>
  <c r="G277" i="8" s="1"/>
  <c r="I277" i="8" s="1"/>
  <c r="J278" i="8"/>
  <c r="G278" i="8" s="1"/>
  <c r="I278" i="8" s="1"/>
  <c r="J279" i="8"/>
  <c r="G279" i="8" s="1"/>
  <c r="I279" i="8" s="1"/>
  <c r="J280" i="8"/>
  <c r="G280" i="8" s="1"/>
  <c r="I280" i="8" s="1"/>
  <c r="F273" i="8"/>
  <c r="F274" i="8"/>
  <c r="F275" i="8"/>
  <c r="F276" i="8"/>
  <c r="F277" i="8"/>
  <c r="F278" i="8"/>
  <c r="F279" i="8"/>
  <c r="F280" i="8"/>
  <c r="E273" i="8"/>
  <c r="E274" i="8"/>
  <c r="E275" i="8"/>
  <c r="E276" i="8"/>
  <c r="E277" i="8"/>
  <c r="E278" i="8"/>
  <c r="E279" i="8"/>
  <c r="E280" i="8"/>
  <c r="C273" i="8"/>
  <c r="C274" i="8"/>
  <c r="C275" i="8"/>
  <c r="C276" i="8"/>
  <c r="C277" i="8"/>
  <c r="C278" i="8"/>
  <c r="C279" i="8"/>
  <c r="C280" i="8"/>
  <c r="A273" i="8"/>
  <c r="A274" i="8"/>
  <c r="A275" i="8"/>
  <c r="A276" i="8"/>
  <c r="A277" i="8"/>
  <c r="A278" i="8"/>
  <c r="A279" i="8"/>
  <c r="A280" i="8"/>
  <c r="M63" i="6"/>
  <c r="M64" i="6"/>
  <c r="M65" i="6"/>
  <c r="L63" i="6"/>
  <c r="J63" i="6" s="1"/>
  <c r="K63" i="6" s="1"/>
  <c r="L64" i="6"/>
  <c r="J64" i="6" s="1"/>
  <c r="K64" i="6" s="1"/>
  <c r="L65" i="6"/>
  <c r="J65" i="6" s="1"/>
  <c r="K65" i="6" s="1"/>
  <c r="I63" i="6"/>
  <c r="G63" i="6" s="1"/>
  <c r="H63" i="6" s="1"/>
  <c r="I64" i="6"/>
  <c r="G64" i="6" s="1"/>
  <c r="H64" i="6" s="1"/>
  <c r="I65" i="6"/>
  <c r="G65" i="6" s="1"/>
  <c r="H65" i="6" s="1"/>
  <c r="F63" i="6"/>
  <c r="F64" i="6"/>
  <c r="F65" i="6"/>
  <c r="E63" i="6"/>
  <c r="E64" i="6"/>
  <c r="E65" i="6"/>
  <c r="C63" i="6"/>
  <c r="C64" i="6"/>
  <c r="C65" i="6"/>
  <c r="A63" i="6"/>
  <c r="A64" i="6"/>
  <c r="A65" i="6"/>
  <c r="E85" i="7"/>
  <c r="C85" i="7"/>
  <c r="A85" i="7"/>
  <c r="A86" i="7"/>
  <c r="N263" i="8"/>
  <c r="K263" i="8" s="1"/>
  <c r="M263" i="8" s="1"/>
  <c r="N264" i="8"/>
  <c r="K264" i="8" s="1"/>
  <c r="M264" i="8" s="1"/>
  <c r="N265" i="8"/>
  <c r="K265" i="8" s="1"/>
  <c r="M265" i="8" s="1"/>
  <c r="N266" i="8"/>
  <c r="K266" i="8" s="1"/>
  <c r="M266" i="8" s="1"/>
  <c r="N267" i="8"/>
  <c r="K267" i="8" s="1"/>
  <c r="M267" i="8" s="1"/>
  <c r="N268" i="8"/>
  <c r="K268" i="8" s="1"/>
  <c r="M268" i="8" s="1"/>
  <c r="N269" i="8"/>
  <c r="K269" i="8" s="1"/>
  <c r="M269" i="8" s="1"/>
  <c r="N270" i="8"/>
  <c r="K270" i="8" s="1"/>
  <c r="M270" i="8" s="1"/>
  <c r="N271" i="8"/>
  <c r="K271" i="8" s="1"/>
  <c r="M271" i="8" s="1"/>
  <c r="J264" i="8"/>
  <c r="G264" i="8" s="1"/>
  <c r="I264" i="8" s="1"/>
  <c r="J265" i="8"/>
  <c r="G265" i="8" s="1"/>
  <c r="I265" i="8" s="1"/>
  <c r="J266" i="8"/>
  <c r="G266" i="8" s="1"/>
  <c r="I266" i="8" s="1"/>
  <c r="J267" i="8"/>
  <c r="G267" i="8" s="1"/>
  <c r="I267" i="8" s="1"/>
  <c r="J268" i="8"/>
  <c r="G268" i="8" s="1"/>
  <c r="I268" i="8" s="1"/>
  <c r="J269" i="8"/>
  <c r="G269" i="8" s="1"/>
  <c r="I269" i="8" s="1"/>
  <c r="J270" i="8"/>
  <c r="G270" i="8" s="1"/>
  <c r="I270" i="8" s="1"/>
  <c r="J271" i="8"/>
  <c r="G271" i="8" s="1"/>
  <c r="I271" i="8" s="1"/>
  <c r="J272" i="8"/>
  <c r="G272" i="8" s="1"/>
  <c r="I272" i="8" s="1"/>
  <c r="F264" i="8"/>
  <c r="F265" i="8"/>
  <c r="F266" i="8"/>
  <c r="F267" i="8"/>
  <c r="F268" i="8"/>
  <c r="F269" i="8"/>
  <c r="F270" i="8"/>
  <c r="F271" i="8"/>
  <c r="F272" i="8"/>
  <c r="E264" i="8"/>
  <c r="E265" i="8"/>
  <c r="E266" i="8"/>
  <c r="E267" i="8"/>
  <c r="E268" i="8"/>
  <c r="E269" i="8"/>
  <c r="E270" i="8"/>
  <c r="E271" i="8"/>
  <c r="E272" i="8"/>
  <c r="C265" i="8"/>
  <c r="C266" i="8"/>
  <c r="C267" i="8"/>
  <c r="C268" i="8"/>
  <c r="C269" i="8"/>
  <c r="C270" i="8"/>
  <c r="C271" i="8"/>
  <c r="C272" i="8"/>
  <c r="A265" i="8"/>
  <c r="A266" i="8"/>
  <c r="A267" i="8"/>
  <c r="A268" i="8"/>
  <c r="A269" i="8"/>
  <c r="A270" i="8"/>
  <c r="A271" i="8"/>
  <c r="A272" i="8"/>
  <c r="N76" i="7"/>
  <c r="K76" i="7" s="1"/>
  <c r="M76" i="7" s="1"/>
  <c r="N77" i="7"/>
  <c r="K77" i="7" s="1"/>
  <c r="M77" i="7" s="1"/>
  <c r="N78" i="7"/>
  <c r="K78" i="7" s="1"/>
  <c r="M78" i="7" s="1"/>
  <c r="N79" i="7"/>
  <c r="K79" i="7" s="1"/>
  <c r="M79" i="7" s="1"/>
  <c r="N80" i="7"/>
  <c r="K80" i="7" s="1"/>
  <c r="M80" i="7" s="1"/>
  <c r="J76" i="7"/>
  <c r="G76" i="7" s="1"/>
  <c r="I76" i="7" s="1"/>
  <c r="J77" i="7"/>
  <c r="G77" i="7" s="1"/>
  <c r="I77" i="7" s="1"/>
  <c r="J78" i="7"/>
  <c r="G78" i="7" s="1"/>
  <c r="I78" i="7" s="1"/>
  <c r="J79" i="7"/>
  <c r="G79" i="7" s="1"/>
  <c r="I79" i="7" s="1"/>
  <c r="J80" i="7"/>
  <c r="G80" i="7" s="1"/>
  <c r="I80" i="7" s="1"/>
  <c r="J81" i="7"/>
  <c r="G81" i="7" s="1"/>
  <c r="I81" i="7" s="1"/>
  <c r="F76" i="7"/>
  <c r="F77" i="7"/>
  <c r="F78" i="7"/>
  <c r="F79" i="7"/>
  <c r="F80" i="7"/>
  <c r="F81" i="7"/>
  <c r="F82" i="7"/>
  <c r="F83" i="7"/>
  <c r="F84" i="7"/>
  <c r="E76" i="7"/>
  <c r="E77" i="7"/>
  <c r="E78" i="7"/>
  <c r="E79" i="7"/>
  <c r="E80" i="7"/>
  <c r="E81" i="7"/>
  <c r="E82" i="7"/>
  <c r="E83" i="7"/>
  <c r="E84" i="7"/>
  <c r="C76" i="7"/>
  <c r="C77" i="7"/>
  <c r="C78" i="7"/>
  <c r="C79" i="7"/>
  <c r="C80" i="7"/>
  <c r="C81" i="7"/>
  <c r="C82" i="7"/>
  <c r="C83" i="7"/>
  <c r="C84" i="7"/>
  <c r="A77" i="7"/>
  <c r="A78" i="7"/>
  <c r="A79" i="7"/>
  <c r="A80" i="7"/>
  <c r="A81" i="7"/>
  <c r="A82" i="7"/>
  <c r="A83" i="7"/>
  <c r="A84" i="7"/>
  <c r="N256" i="8"/>
  <c r="K256" i="8" s="1"/>
  <c r="M256" i="8" s="1"/>
  <c r="N257" i="8"/>
  <c r="K257" i="8" s="1"/>
  <c r="M257" i="8" s="1"/>
  <c r="N258" i="8"/>
  <c r="K258" i="8" s="1"/>
  <c r="M258" i="8" s="1"/>
  <c r="N259" i="8"/>
  <c r="K259" i="8" s="1"/>
  <c r="M259" i="8" s="1"/>
  <c r="N260" i="8"/>
  <c r="K260" i="8" s="1"/>
  <c r="M260" i="8" s="1"/>
  <c r="N261" i="8"/>
  <c r="K261" i="8" s="1"/>
  <c r="M261" i="8" s="1"/>
  <c r="N262" i="8"/>
  <c r="K262" i="8" s="1"/>
  <c r="M262" i="8" s="1"/>
  <c r="J256" i="8"/>
  <c r="G256" i="8" s="1"/>
  <c r="I256" i="8" s="1"/>
  <c r="J257" i="8"/>
  <c r="G257" i="8" s="1"/>
  <c r="I257" i="8" s="1"/>
  <c r="J258" i="8"/>
  <c r="G258" i="8" s="1"/>
  <c r="I258" i="8" s="1"/>
  <c r="J259" i="8"/>
  <c r="G259" i="8" s="1"/>
  <c r="I259" i="8" s="1"/>
  <c r="J260" i="8"/>
  <c r="G260" i="8" s="1"/>
  <c r="I260" i="8" s="1"/>
  <c r="J261" i="8"/>
  <c r="G261" i="8" s="1"/>
  <c r="I261" i="8" s="1"/>
  <c r="J262" i="8"/>
  <c r="G262" i="8" s="1"/>
  <c r="I262" i="8" s="1"/>
  <c r="J263" i="8"/>
  <c r="G263" i="8" s="1"/>
  <c r="I263" i="8" s="1"/>
  <c r="F256" i="8"/>
  <c r="F257" i="8"/>
  <c r="F258" i="8"/>
  <c r="F259" i="8"/>
  <c r="F260" i="8"/>
  <c r="F261" i="8"/>
  <c r="F262" i="8"/>
  <c r="F263" i="8"/>
  <c r="E256" i="8"/>
  <c r="E257" i="8"/>
  <c r="E258" i="8"/>
  <c r="E259" i="8"/>
  <c r="E260" i="8"/>
  <c r="E261" i="8"/>
  <c r="E262" i="8"/>
  <c r="E263" i="8"/>
  <c r="C256" i="8"/>
  <c r="C257" i="8"/>
  <c r="C258" i="8"/>
  <c r="C259" i="8"/>
  <c r="C260" i="8"/>
  <c r="C261" i="8"/>
  <c r="C262" i="8"/>
  <c r="C263" i="8"/>
  <c r="C264" i="8"/>
  <c r="A256" i="8"/>
  <c r="A257" i="8"/>
  <c r="A258" i="8"/>
  <c r="A259" i="8"/>
  <c r="A260" i="8"/>
  <c r="A261" i="8"/>
  <c r="A262" i="8"/>
  <c r="A263" i="8"/>
  <c r="A264" i="8"/>
  <c r="N74" i="7"/>
  <c r="K74" i="7" s="1"/>
  <c r="M74" i="7" s="1"/>
  <c r="N75" i="7"/>
  <c r="K75" i="7" s="1"/>
  <c r="M75" i="7" s="1"/>
  <c r="J74" i="7"/>
  <c r="G74" i="7" s="1"/>
  <c r="I74" i="7" s="1"/>
  <c r="J75" i="7"/>
  <c r="G75" i="7" s="1"/>
  <c r="I75" i="7" s="1"/>
  <c r="F74" i="7"/>
  <c r="F75" i="7"/>
  <c r="E74" i="7"/>
  <c r="E75" i="7"/>
  <c r="C74" i="7"/>
  <c r="C75" i="7"/>
  <c r="A74" i="7"/>
  <c r="A75" i="7"/>
  <c r="A76" i="7"/>
  <c r="N253" i="8"/>
  <c r="K253" i="8" s="1"/>
  <c r="M253" i="8" s="1"/>
  <c r="N254" i="8"/>
  <c r="K254" i="8" s="1"/>
  <c r="M254" i="8" s="1"/>
  <c r="N255" i="8"/>
  <c r="K255" i="8" s="1"/>
  <c r="M255" i="8" s="1"/>
  <c r="J253" i="8"/>
  <c r="G253" i="8" s="1"/>
  <c r="I253" i="8" s="1"/>
  <c r="J254" i="8"/>
  <c r="G254" i="8" s="1"/>
  <c r="I254" i="8" s="1"/>
  <c r="J255" i="8"/>
  <c r="G255" i="8" s="1"/>
  <c r="I255" i="8" s="1"/>
  <c r="F253" i="8"/>
  <c r="F254" i="8"/>
  <c r="F255" i="8"/>
  <c r="E253" i="8"/>
  <c r="E254" i="8"/>
  <c r="E255" i="8"/>
  <c r="C253" i="8"/>
  <c r="C254" i="8"/>
  <c r="C255" i="8"/>
  <c r="A253" i="8"/>
  <c r="A254" i="8"/>
  <c r="A255" i="8"/>
  <c r="N239" i="8"/>
  <c r="K239" i="8" s="1"/>
  <c r="M239" i="8" s="1"/>
  <c r="N240" i="8"/>
  <c r="K240" i="8" s="1"/>
  <c r="M240" i="8" s="1"/>
  <c r="N241" i="8"/>
  <c r="K241" i="8" s="1"/>
  <c r="M241" i="8" s="1"/>
  <c r="N242" i="8"/>
  <c r="K242" i="8" s="1"/>
  <c r="M242" i="8" s="1"/>
  <c r="N243" i="8"/>
  <c r="K243" i="8" s="1"/>
  <c r="M243" i="8" s="1"/>
  <c r="N244" i="8"/>
  <c r="K244" i="8" s="1"/>
  <c r="M244" i="8" s="1"/>
  <c r="N245" i="8"/>
  <c r="K245" i="8" s="1"/>
  <c r="M245" i="8" s="1"/>
  <c r="N246" i="8"/>
  <c r="K246" i="8" s="1"/>
  <c r="M246" i="8" s="1"/>
  <c r="N247" i="8"/>
  <c r="K247" i="8" s="1"/>
  <c r="M247" i="8" s="1"/>
  <c r="N248" i="8"/>
  <c r="K248" i="8" s="1"/>
  <c r="M248" i="8" s="1"/>
  <c r="N249" i="8"/>
  <c r="K249" i="8" s="1"/>
  <c r="M249" i="8" s="1"/>
  <c r="N250" i="8"/>
  <c r="K250" i="8" s="1"/>
  <c r="M250" i="8" s="1"/>
  <c r="N251" i="8"/>
  <c r="K251" i="8" s="1"/>
  <c r="M251" i="8" s="1"/>
  <c r="N252" i="8"/>
  <c r="K252" i="8" s="1"/>
  <c r="M252" i="8" s="1"/>
  <c r="J239" i="8"/>
  <c r="G239" i="8" s="1"/>
  <c r="I239" i="8" s="1"/>
  <c r="J240" i="8"/>
  <c r="G240" i="8" s="1"/>
  <c r="I240" i="8" s="1"/>
  <c r="J241" i="8"/>
  <c r="G241" i="8" s="1"/>
  <c r="I241" i="8" s="1"/>
  <c r="J242" i="8"/>
  <c r="G242" i="8" s="1"/>
  <c r="I242" i="8" s="1"/>
  <c r="J243" i="8"/>
  <c r="G243" i="8" s="1"/>
  <c r="I243" i="8" s="1"/>
  <c r="J244" i="8"/>
  <c r="G244" i="8" s="1"/>
  <c r="I244" i="8" s="1"/>
  <c r="J245" i="8"/>
  <c r="G245" i="8" s="1"/>
  <c r="I245" i="8" s="1"/>
  <c r="J246" i="8"/>
  <c r="G246" i="8" s="1"/>
  <c r="I246" i="8" s="1"/>
  <c r="J247" i="8"/>
  <c r="G247" i="8" s="1"/>
  <c r="I247" i="8" s="1"/>
  <c r="J248" i="8"/>
  <c r="G248" i="8" s="1"/>
  <c r="I248" i="8" s="1"/>
  <c r="J249" i="8"/>
  <c r="G249" i="8" s="1"/>
  <c r="I249" i="8" s="1"/>
  <c r="J250" i="8"/>
  <c r="G250" i="8" s="1"/>
  <c r="I250" i="8" s="1"/>
  <c r="J251" i="8"/>
  <c r="G251" i="8" s="1"/>
  <c r="I251" i="8" s="1"/>
  <c r="J252" i="8"/>
  <c r="G252" i="8" s="1"/>
  <c r="I252" i="8" s="1"/>
  <c r="F239" i="8"/>
  <c r="F240" i="8"/>
  <c r="F241" i="8"/>
  <c r="F242" i="8"/>
  <c r="F243" i="8"/>
  <c r="F244" i="8"/>
  <c r="F245" i="8"/>
  <c r="F246" i="8"/>
  <c r="F247" i="8"/>
  <c r="F248" i="8"/>
  <c r="F249" i="8"/>
  <c r="F250" i="8"/>
  <c r="F251" i="8"/>
  <c r="F252" i="8"/>
  <c r="E239" i="8"/>
  <c r="E240" i="8"/>
  <c r="E241" i="8"/>
  <c r="E242" i="8"/>
  <c r="E243" i="8"/>
  <c r="E244" i="8"/>
  <c r="E245" i="8"/>
  <c r="E246" i="8"/>
  <c r="E247" i="8"/>
  <c r="E248" i="8"/>
  <c r="E249" i="8"/>
  <c r="E250" i="8"/>
  <c r="E251" i="8"/>
  <c r="E252" i="8"/>
  <c r="C244" i="8"/>
  <c r="C245" i="8"/>
  <c r="C246" i="8"/>
  <c r="C247" i="8"/>
  <c r="C248" i="8"/>
  <c r="C249" i="8"/>
  <c r="C250" i="8"/>
  <c r="C251" i="8"/>
  <c r="C252" i="8"/>
  <c r="A243" i="8"/>
  <c r="A244" i="8"/>
  <c r="A245" i="8"/>
  <c r="A246" i="8"/>
  <c r="A247" i="8"/>
  <c r="A248" i="8"/>
  <c r="A249" i="8"/>
  <c r="A250" i="8"/>
  <c r="A251" i="8"/>
  <c r="A252" i="8"/>
  <c r="C239" i="8"/>
  <c r="C240" i="8"/>
  <c r="C241" i="8"/>
  <c r="C242" i="8"/>
  <c r="C243" i="8"/>
  <c r="A239" i="8"/>
  <c r="A240" i="8"/>
  <c r="A241" i="8"/>
  <c r="A242" i="8"/>
  <c r="N66" i="7"/>
  <c r="K66" i="7" s="1"/>
  <c r="M66" i="7" s="1"/>
  <c r="N67" i="7"/>
  <c r="K67" i="7" s="1"/>
  <c r="M67" i="7" s="1"/>
  <c r="N68" i="7"/>
  <c r="K68" i="7" s="1"/>
  <c r="M68" i="7" s="1"/>
  <c r="N69" i="7"/>
  <c r="K69" i="7" s="1"/>
  <c r="M69" i="7" s="1"/>
  <c r="N70" i="7"/>
  <c r="K70" i="7" s="1"/>
  <c r="M70" i="7" s="1"/>
  <c r="N71" i="7"/>
  <c r="K71" i="7" s="1"/>
  <c r="M71" i="7" s="1"/>
  <c r="N72" i="7"/>
  <c r="K72" i="7" s="1"/>
  <c r="M72" i="7" s="1"/>
  <c r="N73" i="7"/>
  <c r="K73" i="7" s="1"/>
  <c r="M73" i="7" s="1"/>
  <c r="J66" i="7"/>
  <c r="G66" i="7" s="1"/>
  <c r="I66" i="7" s="1"/>
  <c r="J67" i="7"/>
  <c r="G67" i="7" s="1"/>
  <c r="I67" i="7" s="1"/>
  <c r="J68" i="7"/>
  <c r="G68" i="7" s="1"/>
  <c r="I68" i="7" s="1"/>
  <c r="J69" i="7"/>
  <c r="G69" i="7" s="1"/>
  <c r="I69" i="7" s="1"/>
  <c r="J70" i="7"/>
  <c r="G70" i="7" s="1"/>
  <c r="I70" i="7" s="1"/>
  <c r="J71" i="7"/>
  <c r="G71" i="7" s="1"/>
  <c r="I71" i="7" s="1"/>
  <c r="J72" i="7"/>
  <c r="G72" i="7" s="1"/>
  <c r="I72" i="7" s="1"/>
  <c r="J73" i="7"/>
  <c r="G73" i="7" s="1"/>
  <c r="I73" i="7" s="1"/>
  <c r="F66" i="7"/>
  <c r="F67" i="7"/>
  <c r="F68" i="7"/>
  <c r="F69" i="7"/>
  <c r="F70" i="7"/>
  <c r="F71" i="7"/>
  <c r="F72" i="7"/>
  <c r="F73" i="7"/>
  <c r="E66" i="7"/>
  <c r="E67" i="7"/>
  <c r="E68" i="7"/>
  <c r="E69" i="7"/>
  <c r="E70" i="7"/>
  <c r="E71" i="7"/>
  <c r="E72" i="7"/>
  <c r="E73" i="7"/>
  <c r="C66" i="7"/>
  <c r="C67" i="7"/>
  <c r="C68" i="7"/>
  <c r="C69" i="7"/>
  <c r="C70" i="7"/>
  <c r="C71" i="7"/>
  <c r="C72" i="7"/>
  <c r="C73" i="7"/>
  <c r="A66" i="7"/>
  <c r="A67" i="7"/>
  <c r="A68" i="7"/>
  <c r="A69" i="7"/>
  <c r="A70" i="7"/>
  <c r="A71" i="7"/>
  <c r="A72" i="7"/>
  <c r="A73" i="7"/>
  <c r="M53" i="6"/>
  <c r="M54" i="6"/>
  <c r="M55" i="6"/>
  <c r="M56" i="6"/>
  <c r="M57" i="6"/>
  <c r="M58" i="6"/>
  <c r="M59" i="6"/>
  <c r="M60" i="6"/>
  <c r="M61" i="6"/>
  <c r="M62" i="6"/>
  <c r="M52" i="6"/>
  <c r="L56" i="6"/>
  <c r="J56" i="6" s="1"/>
  <c r="K56" i="6" s="1"/>
  <c r="L57" i="6"/>
  <c r="J57" i="6" s="1"/>
  <c r="K57" i="6" s="1"/>
  <c r="L58" i="6"/>
  <c r="J58" i="6" s="1"/>
  <c r="K58" i="6" s="1"/>
  <c r="L59" i="6"/>
  <c r="J59" i="6" s="1"/>
  <c r="K59" i="6" s="1"/>
  <c r="L60" i="6"/>
  <c r="J60" i="6" s="1"/>
  <c r="K60" i="6" s="1"/>
  <c r="L61" i="6"/>
  <c r="J61" i="6" s="1"/>
  <c r="K61" i="6" s="1"/>
  <c r="L62" i="6"/>
  <c r="J62" i="6" s="1"/>
  <c r="K62" i="6" s="1"/>
  <c r="I56" i="6"/>
  <c r="G56" i="6" s="1"/>
  <c r="H56" i="6" s="1"/>
  <c r="I57" i="6"/>
  <c r="G57" i="6" s="1"/>
  <c r="H57" i="6" s="1"/>
  <c r="I58" i="6"/>
  <c r="G58" i="6" s="1"/>
  <c r="H58" i="6" s="1"/>
  <c r="I59" i="6"/>
  <c r="G59" i="6" s="1"/>
  <c r="H59" i="6" s="1"/>
  <c r="I60" i="6"/>
  <c r="G60" i="6" s="1"/>
  <c r="H60" i="6" s="1"/>
  <c r="I61" i="6"/>
  <c r="G61" i="6" s="1"/>
  <c r="H61" i="6" s="1"/>
  <c r="I62" i="6"/>
  <c r="G62" i="6" s="1"/>
  <c r="H62" i="6" s="1"/>
  <c r="F56" i="6"/>
  <c r="F57" i="6"/>
  <c r="F58" i="6"/>
  <c r="F59" i="6"/>
  <c r="F60" i="6"/>
  <c r="F61" i="6"/>
  <c r="F62" i="6"/>
  <c r="E56" i="6"/>
  <c r="E57" i="6"/>
  <c r="E58" i="6"/>
  <c r="E59" i="6"/>
  <c r="E60" i="6"/>
  <c r="E61" i="6"/>
  <c r="E62" i="6"/>
  <c r="C56" i="6"/>
  <c r="C57" i="6"/>
  <c r="C58" i="6"/>
  <c r="C59" i="6"/>
  <c r="C60" i="6"/>
  <c r="C61" i="6"/>
  <c r="C62" i="6"/>
  <c r="A56" i="6"/>
  <c r="A57" i="6"/>
  <c r="A58" i="6"/>
  <c r="A59" i="6"/>
  <c r="A60" i="6"/>
  <c r="A61" i="6"/>
  <c r="A62" i="6"/>
  <c r="N234" i="8"/>
  <c r="K234" i="8" s="1"/>
  <c r="M234" i="8" s="1"/>
  <c r="N235" i="8"/>
  <c r="K235" i="8" s="1"/>
  <c r="M235" i="8" s="1"/>
  <c r="N236" i="8"/>
  <c r="K236" i="8" s="1"/>
  <c r="M236" i="8" s="1"/>
  <c r="N237" i="8"/>
  <c r="K237" i="8" s="1"/>
  <c r="M237" i="8" s="1"/>
  <c r="N238" i="8"/>
  <c r="K238" i="8" s="1"/>
  <c r="M238" i="8" s="1"/>
  <c r="J234" i="8"/>
  <c r="G234" i="8" s="1"/>
  <c r="I234" i="8" s="1"/>
  <c r="J235" i="8"/>
  <c r="G235" i="8" s="1"/>
  <c r="I235" i="8" s="1"/>
  <c r="J236" i="8"/>
  <c r="G236" i="8" s="1"/>
  <c r="I236" i="8" s="1"/>
  <c r="J237" i="8"/>
  <c r="G237" i="8" s="1"/>
  <c r="I237" i="8" s="1"/>
  <c r="J238" i="8"/>
  <c r="G238" i="8" s="1"/>
  <c r="I238" i="8" s="1"/>
  <c r="F234" i="8"/>
  <c r="F235" i="8"/>
  <c r="F236" i="8"/>
  <c r="F237" i="8"/>
  <c r="F238" i="8"/>
  <c r="E234" i="8"/>
  <c r="E235" i="8"/>
  <c r="E236" i="8"/>
  <c r="E237" i="8"/>
  <c r="E238" i="8"/>
  <c r="C234" i="8"/>
  <c r="C235" i="8"/>
  <c r="C236" i="8"/>
  <c r="C237" i="8"/>
  <c r="C238" i="8"/>
  <c r="A234" i="8"/>
  <c r="A235" i="8"/>
  <c r="A236" i="8"/>
  <c r="A237" i="8"/>
  <c r="A238" i="8"/>
  <c r="N58" i="7"/>
  <c r="K58" i="7" s="1"/>
  <c r="M58" i="7" s="1"/>
  <c r="N59" i="7"/>
  <c r="K59" i="7" s="1"/>
  <c r="M59" i="7" s="1"/>
  <c r="N60" i="7"/>
  <c r="K60" i="7" s="1"/>
  <c r="M60" i="7" s="1"/>
  <c r="N61" i="7"/>
  <c r="K61" i="7" s="1"/>
  <c r="M61" i="7" s="1"/>
  <c r="N62" i="7"/>
  <c r="K62" i="7" s="1"/>
  <c r="M62" i="7" s="1"/>
  <c r="N63" i="7"/>
  <c r="K63" i="7" s="1"/>
  <c r="M63" i="7" s="1"/>
  <c r="N64" i="7"/>
  <c r="K64" i="7" s="1"/>
  <c r="M64" i="7" s="1"/>
  <c r="N65" i="7"/>
  <c r="K65" i="7" s="1"/>
  <c r="M65" i="7" s="1"/>
  <c r="J58" i="7"/>
  <c r="J59" i="7"/>
  <c r="J60" i="7"/>
  <c r="J61" i="7"/>
  <c r="J62" i="7"/>
  <c r="J63" i="7"/>
  <c r="J64" i="7"/>
  <c r="J65" i="7"/>
  <c r="G58" i="7"/>
  <c r="I58" i="7" s="1"/>
  <c r="G59" i="7"/>
  <c r="I59" i="7" s="1"/>
  <c r="G60" i="7"/>
  <c r="I60" i="7" s="1"/>
  <c r="G61" i="7"/>
  <c r="I61" i="7" s="1"/>
  <c r="G62" i="7"/>
  <c r="I62" i="7" s="1"/>
  <c r="G63" i="7"/>
  <c r="I63" i="7" s="1"/>
  <c r="G64" i="7"/>
  <c r="I64" i="7" s="1"/>
  <c r="G65" i="7"/>
  <c r="I65" i="7" s="1"/>
  <c r="F58" i="7"/>
  <c r="F59" i="7"/>
  <c r="F60" i="7"/>
  <c r="F61" i="7"/>
  <c r="F62" i="7"/>
  <c r="F63" i="7"/>
  <c r="F64" i="7"/>
  <c r="F65" i="7"/>
  <c r="E58" i="7"/>
  <c r="E59" i="7"/>
  <c r="E60" i="7"/>
  <c r="E61" i="7"/>
  <c r="E62" i="7"/>
  <c r="E63" i="7"/>
  <c r="E64" i="7"/>
  <c r="E65" i="7"/>
  <c r="C58" i="7"/>
  <c r="C59" i="7"/>
  <c r="C60" i="7"/>
  <c r="C61" i="7"/>
  <c r="C62" i="7"/>
  <c r="C63" i="7"/>
  <c r="C64" i="7"/>
  <c r="C65" i="7"/>
  <c r="A58" i="7"/>
  <c r="A59" i="7"/>
  <c r="A60" i="7"/>
  <c r="A61" i="7"/>
  <c r="A62" i="7"/>
  <c r="A63" i="7"/>
  <c r="A64" i="7"/>
  <c r="A65" i="7"/>
  <c r="N227" i="8"/>
  <c r="K227" i="8" s="1"/>
  <c r="M227" i="8" s="1"/>
  <c r="N228" i="8"/>
  <c r="K228" i="8" s="1"/>
  <c r="M228" i="8" s="1"/>
  <c r="N229" i="8"/>
  <c r="K229" i="8" s="1"/>
  <c r="N230" i="8"/>
  <c r="K230" i="8" s="1"/>
  <c r="M230" i="8" s="1"/>
  <c r="N231" i="8"/>
  <c r="K231" i="8" s="1"/>
  <c r="M231" i="8" s="1"/>
  <c r="N232" i="8"/>
  <c r="K232" i="8" s="1"/>
  <c r="M232" i="8" s="1"/>
  <c r="N233" i="8"/>
  <c r="K233" i="8" s="1"/>
  <c r="M233" i="8" s="1"/>
  <c r="J227" i="8"/>
  <c r="G227" i="8" s="1"/>
  <c r="I227" i="8" s="1"/>
  <c r="J228" i="8"/>
  <c r="G228" i="8" s="1"/>
  <c r="I228" i="8" s="1"/>
  <c r="J229" i="8"/>
  <c r="G229" i="8" s="1"/>
  <c r="I229" i="8" s="1"/>
  <c r="J230" i="8"/>
  <c r="G230" i="8" s="1"/>
  <c r="I230" i="8" s="1"/>
  <c r="J231" i="8"/>
  <c r="G231" i="8" s="1"/>
  <c r="I231" i="8" s="1"/>
  <c r="J232" i="8"/>
  <c r="G232" i="8" s="1"/>
  <c r="I232" i="8" s="1"/>
  <c r="J233" i="8"/>
  <c r="G233" i="8" s="1"/>
  <c r="I233" i="8" s="1"/>
  <c r="F227" i="8"/>
  <c r="F228" i="8"/>
  <c r="F229" i="8"/>
  <c r="F230" i="8"/>
  <c r="F231" i="8"/>
  <c r="F232" i="8"/>
  <c r="F233" i="8"/>
  <c r="E227" i="8"/>
  <c r="E228" i="8"/>
  <c r="E229" i="8"/>
  <c r="E230" i="8"/>
  <c r="E231" i="8"/>
  <c r="E232" i="8"/>
  <c r="E233" i="8"/>
  <c r="C227" i="8"/>
  <c r="C228" i="8"/>
  <c r="C229" i="8"/>
  <c r="C230" i="8"/>
  <c r="C231" i="8"/>
  <c r="C232" i="8"/>
  <c r="C233" i="8"/>
  <c r="A227" i="8"/>
  <c r="A228" i="8"/>
  <c r="A229" i="8"/>
  <c r="A230" i="8"/>
  <c r="A231" i="8"/>
  <c r="A232" i="8"/>
  <c r="A233" i="8"/>
  <c r="N57" i="7"/>
  <c r="K57" i="7" s="1"/>
  <c r="M57" i="7" s="1"/>
  <c r="J57" i="7"/>
  <c r="G57" i="7" s="1"/>
  <c r="I57" i="7" s="1"/>
  <c r="F57" i="7"/>
  <c r="E57" i="7"/>
  <c r="C57" i="7"/>
  <c r="A57" i="7"/>
  <c r="L54" i="6"/>
  <c r="J54" i="6" s="1"/>
  <c r="K54" i="6" s="1"/>
  <c r="L55" i="6"/>
  <c r="J55" i="6" s="1"/>
  <c r="K55" i="6" s="1"/>
  <c r="I54" i="6"/>
  <c r="G54" i="6" s="1"/>
  <c r="H54" i="6" s="1"/>
  <c r="I55" i="6"/>
  <c r="G55" i="6" s="1"/>
  <c r="H55" i="6" s="1"/>
  <c r="F54" i="6"/>
  <c r="F55" i="6"/>
  <c r="E54" i="6"/>
  <c r="E55" i="6"/>
  <c r="C54" i="6"/>
  <c r="C55" i="6"/>
  <c r="A54" i="6"/>
  <c r="A55" i="6"/>
  <c r="N226" i="8"/>
  <c r="K226" i="8" s="1"/>
  <c r="M226" i="8" s="1"/>
  <c r="J226" i="8"/>
  <c r="G226" i="8" s="1"/>
  <c r="I226" i="8" s="1"/>
  <c r="F226" i="8"/>
  <c r="E226" i="8"/>
  <c r="C226" i="8"/>
  <c r="A226" i="8"/>
  <c r="N56" i="7"/>
  <c r="K56" i="7" s="1"/>
  <c r="M56" i="7" s="1"/>
  <c r="J56" i="7"/>
  <c r="G56" i="7" s="1"/>
  <c r="I56" i="7" s="1"/>
  <c r="F56" i="7"/>
  <c r="E56" i="7"/>
  <c r="C56" i="7"/>
  <c r="A56" i="7"/>
  <c r="F223" i="8"/>
  <c r="F224" i="8"/>
  <c r="F225" i="8"/>
  <c r="N223" i="8"/>
  <c r="K223" i="8" s="1"/>
  <c r="M223" i="8" s="1"/>
  <c r="N224" i="8"/>
  <c r="K224" i="8" s="1"/>
  <c r="M224" i="8" s="1"/>
  <c r="N225" i="8"/>
  <c r="K225" i="8" s="1"/>
  <c r="M225" i="8" s="1"/>
  <c r="M229" i="8"/>
  <c r="J223" i="8"/>
  <c r="G223" i="8" s="1"/>
  <c r="I223" i="8" s="1"/>
  <c r="J224" i="8"/>
  <c r="G224" i="8" s="1"/>
  <c r="I224" i="8" s="1"/>
  <c r="J225" i="8"/>
  <c r="G225" i="8" s="1"/>
  <c r="I225" i="8" s="1"/>
  <c r="E223" i="8"/>
  <c r="E224" i="8"/>
  <c r="E225" i="8"/>
  <c r="C223" i="8"/>
  <c r="C224" i="8"/>
  <c r="C225" i="8"/>
  <c r="A223" i="8"/>
  <c r="A224" i="8"/>
  <c r="A225" i="8"/>
  <c r="L52" i="6"/>
  <c r="J52" i="6" s="1"/>
  <c r="K52" i="6" s="1"/>
  <c r="L53" i="6"/>
  <c r="J53" i="6" s="1"/>
  <c r="K53" i="6" s="1"/>
  <c r="I52" i="6"/>
  <c r="G52" i="6" s="1"/>
  <c r="H52" i="6" s="1"/>
  <c r="I53" i="6"/>
  <c r="G53" i="6" s="1"/>
  <c r="H53" i="6" s="1"/>
  <c r="F52" i="6"/>
  <c r="F53" i="6"/>
  <c r="E52" i="6"/>
  <c r="E53" i="6"/>
  <c r="C52" i="6"/>
  <c r="C53" i="6"/>
  <c r="A52" i="6"/>
  <c r="A53" i="6"/>
  <c r="J49" i="7"/>
  <c r="G49" i="7" s="1"/>
  <c r="I49" i="7" s="1"/>
  <c r="J50" i="7"/>
  <c r="G50" i="7" s="1"/>
  <c r="I50" i="7" s="1"/>
  <c r="J51" i="7"/>
  <c r="G51" i="7" s="1"/>
  <c r="I51" i="7" s="1"/>
  <c r="J52" i="7"/>
  <c r="G52" i="7" s="1"/>
  <c r="I52" i="7" s="1"/>
  <c r="J53" i="7"/>
  <c r="G53" i="7" s="1"/>
  <c r="I53" i="7" s="1"/>
  <c r="J54" i="7"/>
  <c r="G54" i="7" s="1"/>
  <c r="I54" i="7" s="1"/>
  <c r="J55" i="7"/>
  <c r="G55" i="7" s="1"/>
  <c r="I55" i="7" s="1"/>
  <c r="N49" i="7"/>
  <c r="K49" i="7" s="1"/>
  <c r="M49" i="7" s="1"/>
  <c r="N50" i="7"/>
  <c r="K50" i="7" s="1"/>
  <c r="M50" i="7" s="1"/>
  <c r="N51" i="7"/>
  <c r="K51" i="7" s="1"/>
  <c r="M51" i="7" s="1"/>
  <c r="N52" i="7"/>
  <c r="K52" i="7" s="1"/>
  <c r="M52" i="7" s="1"/>
  <c r="N53" i="7"/>
  <c r="K53" i="7" s="1"/>
  <c r="M53" i="7" s="1"/>
  <c r="N54" i="7"/>
  <c r="K54" i="7" s="1"/>
  <c r="M54" i="7" s="1"/>
  <c r="N55" i="7"/>
  <c r="K55" i="7" s="1"/>
  <c r="M55" i="7" s="1"/>
  <c r="F49" i="7"/>
  <c r="F50" i="7"/>
  <c r="F51" i="7"/>
  <c r="F52" i="7"/>
  <c r="F53" i="7"/>
  <c r="F54" i="7"/>
  <c r="F55" i="7"/>
  <c r="E51" i="7"/>
  <c r="E52" i="7"/>
  <c r="E53" i="7"/>
  <c r="E54" i="7"/>
  <c r="E55" i="7"/>
  <c r="E49" i="7"/>
  <c r="E50" i="7"/>
  <c r="C49" i="7"/>
  <c r="C50" i="7"/>
  <c r="C51" i="7"/>
  <c r="C52" i="7"/>
  <c r="C53" i="7"/>
  <c r="C54" i="7"/>
  <c r="C55" i="7"/>
  <c r="A49" i="7"/>
  <c r="A50" i="7"/>
  <c r="A51" i="7"/>
  <c r="A52" i="7"/>
  <c r="A53" i="7"/>
  <c r="A54" i="7"/>
  <c r="A55" i="7"/>
  <c r="F217" i="8"/>
  <c r="F218" i="8"/>
  <c r="F219" i="8"/>
  <c r="F220" i="8"/>
  <c r="F221" i="8"/>
  <c r="F222" i="8"/>
  <c r="N217" i="8"/>
  <c r="K217" i="8" s="1"/>
  <c r="M217" i="8" s="1"/>
  <c r="N218" i="8"/>
  <c r="K218" i="8" s="1"/>
  <c r="M218" i="8" s="1"/>
  <c r="N219" i="8"/>
  <c r="K219" i="8" s="1"/>
  <c r="M219" i="8" s="1"/>
  <c r="N220" i="8"/>
  <c r="K220" i="8" s="1"/>
  <c r="M220" i="8" s="1"/>
  <c r="N221" i="8"/>
  <c r="K221" i="8" s="1"/>
  <c r="M221" i="8" s="1"/>
  <c r="N222" i="8"/>
  <c r="K222" i="8" s="1"/>
  <c r="M222" i="8" s="1"/>
  <c r="J217" i="8"/>
  <c r="G217" i="8" s="1"/>
  <c r="I217" i="8" s="1"/>
  <c r="J218" i="8"/>
  <c r="G218" i="8" s="1"/>
  <c r="I218" i="8" s="1"/>
  <c r="J219" i="8"/>
  <c r="G219" i="8" s="1"/>
  <c r="I219" i="8" s="1"/>
  <c r="J220" i="8"/>
  <c r="G220" i="8" s="1"/>
  <c r="I220" i="8" s="1"/>
  <c r="J221" i="8"/>
  <c r="G221" i="8" s="1"/>
  <c r="I221" i="8" s="1"/>
  <c r="J222" i="8"/>
  <c r="G222" i="8" s="1"/>
  <c r="I222" i="8" s="1"/>
  <c r="E217" i="8"/>
  <c r="E218" i="8"/>
  <c r="E219" i="8"/>
  <c r="E220" i="8"/>
  <c r="E221" i="8"/>
  <c r="E222" i="8"/>
  <c r="C217" i="8"/>
  <c r="C218" i="8"/>
  <c r="C219" i="8"/>
  <c r="C220" i="8"/>
  <c r="C221" i="8"/>
  <c r="C222" i="8"/>
  <c r="A217" i="8"/>
  <c r="A218" i="8"/>
  <c r="A219" i="8"/>
  <c r="A220" i="8"/>
  <c r="A221" i="8"/>
  <c r="A222" i="8"/>
  <c r="F212" i="8"/>
  <c r="F213" i="8"/>
  <c r="F214" i="8"/>
  <c r="F215" i="8"/>
  <c r="F216" i="8"/>
  <c r="F211" i="8"/>
  <c r="N212" i="8"/>
  <c r="K212" i="8" s="1"/>
  <c r="M212" i="8" s="1"/>
  <c r="N213" i="8"/>
  <c r="K213" i="8" s="1"/>
  <c r="M213" i="8" s="1"/>
  <c r="N214" i="8"/>
  <c r="K214" i="8" s="1"/>
  <c r="M214" i="8" s="1"/>
  <c r="N215" i="8"/>
  <c r="K215" i="8" s="1"/>
  <c r="M215" i="8" s="1"/>
  <c r="N216" i="8"/>
  <c r="K216" i="8" s="1"/>
  <c r="M216" i="8" s="1"/>
  <c r="N211" i="8"/>
  <c r="J212" i="8"/>
  <c r="G212" i="8" s="1"/>
  <c r="I212" i="8" s="1"/>
  <c r="J213" i="8"/>
  <c r="G213" i="8" s="1"/>
  <c r="I213" i="8" s="1"/>
  <c r="J214" i="8"/>
  <c r="G214" i="8" s="1"/>
  <c r="I214" i="8" s="1"/>
  <c r="J215" i="8"/>
  <c r="G215" i="8" s="1"/>
  <c r="I215" i="8" s="1"/>
  <c r="J216" i="8"/>
  <c r="G216" i="8" s="1"/>
  <c r="I216" i="8" s="1"/>
  <c r="J211" i="8"/>
  <c r="G211" i="8" s="1"/>
  <c r="I211" i="8" s="1"/>
  <c r="E212" i="8"/>
  <c r="E213" i="8"/>
  <c r="E214" i="8"/>
  <c r="E215" i="8"/>
  <c r="E216" i="8"/>
  <c r="E208" i="8"/>
  <c r="E209" i="8"/>
  <c r="E210" i="8"/>
  <c r="E211" i="8"/>
  <c r="C212" i="8"/>
  <c r="C213" i="8"/>
  <c r="C214" i="8"/>
  <c r="C215" i="8"/>
  <c r="C216" i="8"/>
  <c r="C208" i="8"/>
  <c r="C209" i="8"/>
  <c r="C210" i="8"/>
  <c r="C211" i="8"/>
  <c r="A214" i="8"/>
  <c r="A215" i="8"/>
  <c r="A216" i="8"/>
  <c r="A211" i="8"/>
  <c r="A212" i="8"/>
  <c r="A213" i="8"/>
  <c r="N206" i="8"/>
  <c r="K206" i="8" s="1"/>
  <c r="M206" i="8" s="1"/>
  <c r="N207" i="8"/>
  <c r="K207" i="8" s="1"/>
  <c r="M207" i="8" s="1"/>
  <c r="N208" i="8"/>
  <c r="K208" i="8" s="1"/>
  <c r="M208" i="8" s="1"/>
  <c r="N209" i="8"/>
  <c r="K209" i="8" s="1"/>
  <c r="M209" i="8" s="1"/>
  <c r="N210" i="8"/>
  <c r="K210" i="8" s="1"/>
  <c r="M210" i="8" s="1"/>
  <c r="K211" i="8"/>
  <c r="M211" i="8" s="1"/>
  <c r="J206" i="8"/>
  <c r="G206" i="8" s="1"/>
  <c r="I206" i="8" s="1"/>
  <c r="J207" i="8"/>
  <c r="G207" i="8" s="1"/>
  <c r="I207" i="8" s="1"/>
  <c r="J208" i="8"/>
  <c r="G208" i="8" s="1"/>
  <c r="I208" i="8" s="1"/>
  <c r="J209" i="8"/>
  <c r="G209" i="8" s="1"/>
  <c r="I209" i="8" s="1"/>
  <c r="J210" i="8"/>
  <c r="G210" i="8" s="1"/>
  <c r="I210" i="8" s="1"/>
  <c r="F206" i="8"/>
  <c r="F207" i="8"/>
  <c r="F208" i="8"/>
  <c r="F209" i="8"/>
  <c r="F210" i="8"/>
  <c r="E206" i="8"/>
  <c r="E207" i="8"/>
  <c r="C206" i="8"/>
  <c r="C207" i="8"/>
  <c r="A210" i="8"/>
  <c r="A209" i="8"/>
  <c r="A206" i="8"/>
  <c r="A207" i="8"/>
  <c r="A208" i="8"/>
  <c r="J48" i="7"/>
  <c r="G48" i="7" s="1"/>
  <c r="I48" i="7" s="1"/>
  <c r="N48" i="7"/>
  <c r="K48" i="7" s="1"/>
  <c r="M48" i="7" s="1"/>
  <c r="F48" i="7"/>
  <c r="E48" i="7"/>
  <c r="C48" i="7"/>
  <c r="A48" i="7"/>
  <c r="N47" i="7"/>
  <c r="K47" i="7" s="1"/>
  <c r="M47" i="7" s="1"/>
  <c r="J47" i="7"/>
  <c r="G47" i="7" s="1"/>
  <c r="I47" i="7" s="1"/>
  <c r="F47" i="7"/>
  <c r="E47" i="7"/>
  <c r="C47" i="7"/>
  <c r="A47" i="7"/>
  <c r="C202" i="8"/>
  <c r="F46" i="7"/>
  <c r="N46" i="7"/>
  <c r="K46" i="7" s="1"/>
  <c r="M46" i="7" s="1"/>
  <c r="J46" i="7"/>
  <c r="G46" i="7" s="1"/>
  <c r="I46" i="7" s="1"/>
  <c r="E46" i="7"/>
  <c r="C46" i="7"/>
  <c r="A46" i="7"/>
  <c r="N204" i="8"/>
  <c r="K204" i="8" s="1"/>
  <c r="M204" i="8" s="1"/>
  <c r="N205" i="8"/>
  <c r="K205" i="8" s="1"/>
  <c r="M205" i="8" s="1"/>
  <c r="J204" i="8"/>
  <c r="G204" i="8" s="1"/>
  <c r="I204" i="8" s="1"/>
  <c r="J205" i="8"/>
  <c r="G205" i="8" s="1"/>
  <c r="I205" i="8" s="1"/>
  <c r="F204" i="8"/>
  <c r="F205" i="8"/>
  <c r="E204" i="8"/>
  <c r="E205" i="8"/>
  <c r="C204" i="8"/>
  <c r="C205" i="8"/>
  <c r="A204" i="8"/>
  <c r="A205" i="8"/>
  <c r="E36" i="3"/>
  <c r="E37" i="3"/>
  <c r="E38" i="3"/>
  <c r="E39" i="3"/>
  <c r="E40" i="3"/>
  <c r="E41" i="3"/>
  <c r="E42" i="3"/>
  <c r="E43" i="3"/>
  <c r="E44" i="3"/>
  <c r="E45" i="3"/>
  <c r="E46" i="3"/>
  <c r="E47" i="3"/>
  <c r="E48" i="3"/>
  <c r="E49" i="3"/>
  <c r="E50" i="3"/>
  <c r="E51" i="3"/>
  <c r="E52" i="3"/>
  <c r="L36" i="6"/>
  <c r="J36" i="6" s="1"/>
  <c r="K36" i="6" s="1"/>
  <c r="L37" i="6"/>
  <c r="J37" i="6" s="1"/>
  <c r="K37" i="6" s="1"/>
  <c r="L38" i="6"/>
  <c r="J38" i="6" s="1"/>
  <c r="K38" i="6" s="1"/>
  <c r="L39" i="6"/>
  <c r="J39" i="6" s="1"/>
  <c r="K39" i="6" s="1"/>
  <c r="L40" i="6"/>
  <c r="J40" i="6" s="1"/>
  <c r="K40" i="6" s="1"/>
  <c r="L41" i="6"/>
  <c r="J41" i="6" s="1"/>
  <c r="K41" i="6" s="1"/>
  <c r="L42" i="6"/>
  <c r="J42" i="6" s="1"/>
  <c r="K42" i="6" s="1"/>
  <c r="L43" i="6"/>
  <c r="J43" i="6" s="1"/>
  <c r="K43" i="6" s="1"/>
  <c r="L44" i="6"/>
  <c r="J44" i="6" s="1"/>
  <c r="K44" i="6" s="1"/>
  <c r="L45" i="6"/>
  <c r="J45" i="6" s="1"/>
  <c r="K45" i="6" s="1"/>
  <c r="L46" i="6"/>
  <c r="J46" i="6" s="1"/>
  <c r="K46" i="6" s="1"/>
  <c r="L47" i="6"/>
  <c r="J47" i="6" s="1"/>
  <c r="K47" i="6" s="1"/>
  <c r="L48" i="6"/>
  <c r="J48" i="6" s="1"/>
  <c r="K48" i="6" s="1"/>
  <c r="L49" i="6"/>
  <c r="J49" i="6" s="1"/>
  <c r="K49" i="6" s="1"/>
  <c r="L50" i="6"/>
  <c r="J50" i="6" s="1"/>
  <c r="K50" i="6" s="1"/>
  <c r="L51" i="6"/>
  <c r="J51" i="6" s="1"/>
  <c r="K51" i="6" s="1"/>
  <c r="I39" i="6"/>
  <c r="G39" i="6" s="1"/>
  <c r="H39" i="6" s="1"/>
  <c r="I40" i="6"/>
  <c r="G40" i="6" s="1"/>
  <c r="H40" i="6" s="1"/>
  <c r="I41" i="6"/>
  <c r="G41" i="6" s="1"/>
  <c r="H41" i="6" s="1"/>
  <c r="I42" i="6"/>
  <c r="G42" i="6" s="1"/>
  <c r="H42" i="6" s="1"/>
  <c r="I43" i="6"/>
  <c r="G43" i="6" s="1"/>
  <c r="H43" i="6" s="1"/>
  <c r="I44" i="6"/>
  <c r="G44" i="6" s="1"/>
  <c r="H44" i="6" s="1"/>
  <c r="I45" i="6"/>
  <c r="G45" i="6" s="1"/>
  <c r="H45" i="6" s="1"/>
  <c r="I46" i="6"/>
  <c r="G46" i="6" s="1"/>
  <c r="H46" i="6" s="1"/>
  <c r="I47" i="6"/>
  <c r="G47" i="6" s="1"/>
  <c r="H47" i="6" s="1"/>
  <c r="I48" i="6"/>
  <c r="G48" i="6" s="1"/>
  <c r="H48" i="6" s="1"/>
  <c r="I49" i="6"/>
  <c r="G49" i="6" s="1"/>
  <c r="H49" i="6" s="1"/>
  <c r="I50" i="6"/>
  <c r="G50" i="6" s="1"/>
  <c r="H50" i="6" s="1"/>
  <c r="I51" i="6"/>
  <c r="G51" i="6" s="1"/>
  <c r="H51" i="6" s="1"/>
  <c r="I36" i="6"/>
  <c r="G36" i="6" s="1"/>
  <c r="H36" i="6" s="1"/>
  <c r="I37" i="6"/>
  <c r="G37" i="6" s="1"/>
  <c r="H37" i="6" s="1"/>
  <c r="I38" i="6"/>
  <c r="G38" i="6" s="1"/>
  <c r="H38" i="6" s="1"/>
  <c r="F39" i="6"/>
  <c r="F40" i="6"/>
  <c r="F41" i="6"/>
  <c r="F42" i="6"/>
  <c r="F43" i="6"/>
  <c r="F44" i="6"/>
  <c r="F45" i="6"/>
  <c r="F46" i="6"/>
  <c r="F47" i="6"/>
  <c r="F48" i="6"/>
  <c r="F49" i="6"/>
  <c r="F50" i="6"/>
  <c r="F51" i="6"/>
  <c r="F36" i="6"/>
  <c r="F37" i="6"/>
  <c r="F38" i="6"/>
  <c r="E36" i="6"/>
  <c r="E37" i="6"/>
  <c r="E38" i="6"/>
  <c r="E39" i="6"/>
  <c r="E40" i="6"/>
  <c r="E41" i="6"/>
  <c r="E42" i="6"/>
  <c r="E43" i="6"/>
  <c r="E44" i="6"/>
  <c r="E45" i="6"/>
  <c r="E46" i="6"/>
  <c r="E47" i="6"/>
  <c r="E48" i="6"/>
  <c r="E49" i="6"/>
  <c r="E50" i="6"/>
  <c r="E51" i="6"/>
  <c r="C36" i="6"/>
  <c r="C37" i="6"/>
  <c r="C38" i="6"/>
  <c r="C39" i="6"/>
  <c r="C40" i="6"/>
  <c r="C41" i="6"/>
  <c r="C42" i="6"/>
  <c r="C43" i="6"/>
  <c r="C44" i="6"/>
  <c r="C45" i="6"/>
  <c r="C46" i="6"/>
  <c r="C47" i="6"/>
  <c r="C48" i="6"/>
  <c r="C49" i="6"/>
  <c r="C50" i="6"/>
  <c r="C51" i="6"/>
  <c r="A49" i="6"/>
  <c r="A50" i="6"/>
  <c r="A51" i="6"/>
  <c r="A36" i="6"/>
  <c r="A37" i="6"/>
  <c r="A38" i="6"/>
  <c r="A39" i="6"/>
  <c r="A40" i="6"/>
  <c r="A41" i="6"/>
  <c r="A42" i="6"/>
  <c r="A43" i="6"/>
  <c r="A44" i="6"/>
  <c r="A45" i="6"/>
  <c r="A46" i="6"/>
  <c r="A47" i="6"/>
  <c r="A48" i="6"/>
  <c r="E5" i="3"/>
  <c r="E6" i="3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5" i="3"/>
  <c r="N203" i="8"/>
  <c r="K203" i="8" s="1"/>
  <c r="M203" i="8" s="1"/>
  <c r="N193" i="8"/>
  <c r="K193" i="8" s="1"/>
  <c r="M193" i="8" s="1"/>
  <c r="N194" i="8"/>
  <c r="K194" i="8" s="1"/>
  <c r="M194" i="8" s="1"/>
  <c r="N195" i="8"/>
  <c r="K195" i="8" s="1"/>
  <c r="M195" i="8" s="1"/>
  <c r="N196" i="8"/>
  <c r="K196" i="8" s="1"/>
  <c r="M196" i="8" s="1"/>
  <c r="N197" i="8"/>
  <c r="K197" i="8" s="1"/>
  <c r="M197" i="8" s="1"/>
  <c r="N198" i="8"/>
  <c r="K198" i="8" s="1"/>
  <c r="M198" i="8" s="1"/>
  <c r="N199" i="8"/>
  <c r="K199" i="8" s="1"/>
  <c r="M199" i="8" s="1"/>
  <c r="N200" i="8"/>
  <c r="K200" i="8" s="1"/>
  <c r="M200" i="8" s="1"/>
  <c r="N201" i="8"/>
  <c r="K201" i="8" s="1"/>
  <c r="M201" i="8" s="1"/>
  <c r="N202" i="8"/>
  <c r="K202" i="8" s="1"/>
  <c r="M202" i="8" s="1"/>
  <c r="J193" i="8"/>
  <c r="G193" i="8" s="1"/>
  <c r="I193" i="8" s="1"/>
  <c r="J194" i="8"/>
  <c r="G194" i="8" s="1"/>
  <c r="I194" i="8" s="1"/>
  <c r="J195" i="8"/>
  <c r="G195" i="8" s="1"/>
  <c r="I195" i="8" s="1"/>
  <c r="J196" i="8"/>
  <c r="G196" i="8" s="1"/>
  <c r="I196" i="8" s="1"/>
  <c r="J197" i="8"/>
  <c r="G197" i="8" s="1"/>
  <c r="I197" i="8" s="1"/>
  <c r="J198" i="8"/>
  <c r="G198" i="8" s="1"/>
  <c r="I198" i="8" s="1"/>
  <c r="J199" i="8"/>
  <c r="G199" i="8" s="1"/>
  <c r="I199" i="8" s="1"/>
  <c r="J200" i="8"/>
  <c r="G200" i="8" s="1"/>
  <c r="I200" i="8" s="1"/>
  <c r="J201" i="8"/>
  <c r="G201" i="8" s="1"/>
  <c r="I201" i="8" s="1"/>
  <c r="J202" i="8"/>
  <c r="G202" i="8" s="1"/>
  <c r="I202" i="8" s="1"/>
  <c r="J203" i="8"/>
  <c r="G203" i="8" s="1"/>
  <c r="I203" i="8" s="1"/>
  <c r="F193" i="8"/>
  <c r="F194" i="8"/>
  <c r="F195" i="8"/>
  <c r="F196" i="8"/>
  <c r="F197" i="8"/>
  <c r="F198" i="8"/>
  <c r="F199" i="8"/>
  <c r="F200" i="8"/>
  <c r="F201" i="8"/>
  <c r="F202" i="8"/>
  <c r="F203" i="8"/>
  <c r="E193" i="8"/>
  <c r="E194" i="8"/>
  <c r="E195" i="8"/>
  <c r="E196" i="8"/>
  <c r="E197" i="8"/>
  <c r="E198" i="8"/>
  <c r="E199" i="8"/>
  <c r="E200" i="8"/>
  <c r="E201" i="8"/>
  <c r="E202" i="8"/>
  <c r="E203" i="8"/>
  <c r="C193" i="8"/>
  <c r="C194" i="8"/>
  <c r="C195" i="8"/>
  <c r="C196" i="8"/>
  <c r="C197" i="8"/>
  <c r="C198" i="8"/>
  <c r="C199" i="8"/>
  <c r="C200" i="8"/>
  <c r="C201" i="8"/>
  <c r="C203" i="8"/>
  <c r="A195" i="8"/>
  <c r="A196" i="8"/>
  <c r="A197" i="8"/>
  <c r="A198" i="8"/>
  <c r="A199" i="8"/>
  <c r="A200" i="8"/>
  <c r="A201" i="8"/>
  <c r="A202" i="8"/>
  <c r="A203" i="8"/>
  <c r="N191" i="8"/>
  <c r="K191" i="8" s="1"/>
  <c r="M191" i="8" s="1"/>
  <c r="N192" i="8"/>
  <c r="K192" i="8" s="1"/>
  <c r="M192" i="8" s="1"/>
  <c r="J191" i="8"/>
  <c r="G191" i="8" s="1"/>
  <c r="I191" i="8" s="1"/>
  <c r="J192" i="8"/>
  <c r="G192" i="8" s="1"/>
  <c r="I192" i="8" s="1"/>
  <c r="F191" i="8"/>
  <c r="F192" i="8"/>
  <c r="E191" i="8"/>
  <c r="E192" i="8"/>
  <c r="C191" i="8"/>
  <c r="C192" i="8"/>
  <c r="A191" i="8"/>
  <c r="A192" i="8"/>
  <c r="A193" i="8"/>
  <c r="A194" i="8"/>
  <c r="E34" i="7"/>
  <c r="E35" i="7"/>
  <c r="E36" i="7"/>
  <c r="E37" i="7"/>
  <c r="E38" i="7"/>
  <c r="E39" i="7"/>
  <c r="E40" i="7"/>
  <c r="E41" i="7"/>
  <c r="E42" i="7"/>
  <c r="E43" i="7"/>
  <c r="E44" i="7"/>
  <c r="E45" i="7"/>
  <c r="A32" i="7"/>
  <c r="A33" i="7"/>
  <c r="A34" i="7"/>
  <c r="A35" i="7"/>
  <c r="A36" i="7"/>
  <c r="A37" i="7"/>
  <c r="A38" i="7"/>
  <c r="A39" i="7"/>
  <c r="A40" i="7"/>
  <c r="A41" i="7"/>
  <c r="A42" i="7"/>
  <c r="A43" i="7"/>
  <c r="A44" i="7"/>
  <c r="A45" i="7"/>
  <c r="C32" i="7"/>
  <c r="C33" i="7"/>
  <c r="C34" i="7"/>
  <c r="C35" i="7"/>
  <c r="C36" i="7"/>
  <c r="C37" i="7"/>
  <c r="C38" i="7"/>
  <c r="C39" i="7"/>
  <c r="C40" i="7"/>
  <c r="C41" i="7"/>
  <c r="C42" i="7"/>
  <c r="C43" i="7"/>
  <c r="C44" i="7"/>
  <c r="C45" i="7"/>
  <c r="J39" i="7"/>
  <c r="G39" i="7" s="1"/>
  <c r="I39" i="7" s="1"/>
  <c r="J40" i="7"/>
  <c r="G40" i="7" s="1"/>
  <c r="I40" i="7" s="1"/>
  <c r="J41" i="7"/>
  <c r="G41" i="7" s="1"/>
  <c r="I41" i="7" s="1"/>
  <c r="J42" i="7"/>
  <c r="G42" i="7" s="1"/>
  <c r="I42" i="7" s="1"/>
  <c r="J43" i="7"/>
  <c r="G43" i="7" s="1"/>
  <c r="I43" i="7" s="1"/>
  <c r="J44" i="7"/>
  <c r="G44" i="7" s="1"/>
  <c r="I44" i="7" s="1"/>
  <c r="J45" i="7"/>
  <c r="G45" i="7" s="1"/>
  <c r="I45" i="7" s="1"/>
  <c r="N39" i="7"/>
  <c r="K39" i="7" s="1"/>
  <c r="M39" i="7" s="1"/>
  <c r="N40" i="7"/>
  <c r="K40" i="7" s="1"/>
  <c r="M40" i="7" s="1"/>
  <c r="N41" i="7"/>
  <c r="K41" i="7" s="1"/>
  <c r="M41" i="7" s="1"/>
  <c r="N42" i="7"/>
  <c r="K42" i="7" s="1"/>
  <c r="M42" i="7" s="1"/>
  <c r="N43" i="7"/>
  <c r="K43" i="7" s="1"/>
  <c r="M43" i="7" s="1"/>
  <c r="N44" i="7"/>
  <c r="K44" i="7" s="1"/>
  <c r="M44" i="7" s="1"/>
  <c r="N45" i="7"/>
  <c r="K45" i="7" s="1"/>
  <c r="M45" i="7" s="1"/>
  <c r="F39" i="7"/>
  <c r="F40" i="7"/>
  <c r="F41" i="7"/>
  <c r="F42" i="7"/>
  <c r="F43" i="7"/>
  <c r="F44" i="7"/>
  <c r="F45" i="7"/>
  <c r="F34" i="7"/>
  <c r="F35" i="7"/>
  <c r="F36" i="7"/>
  <c r="F37" i="7"/>
  <c r="F38" i="7"/>
  <c r="J38" i="7"/>
  <c r="G38" i="7" s="1"/>
  <c r="I38" i="7" s="1"/>
  <c r="J37" i="7"/>
  <c r="G37" i="7" s="1"/>
  <c r="I37" i="7" s="1"/>
  <c r="N37" i="7"/>
  <c r="K37" i="7" s="1"/>
  <c r="M37" i="7" s="1"/>
  <c r="N38" i="7"/>
  <c r="K38" i="7" s="1"/>
  <c r="M38" i="7" s="1"/>
  <c r="N33" i="7"/>
  <c r="K33" i="7" s="1"/>
  <c r="M33" i="7" s="1"/>
  <c r="N34" i="7"/>
  <c r="K34" i="7" s="1"/>
  <c r="M34" i="7" s="1"/>
  <c r="N35" i="7"/>
  <c r="K35" i="7" s="1"/>
  <c r="M35" i="7" s="1"/>
  <c r="N36" i="7"/>
  <c r="K36" i="7" s="1"/>
  <c r="M36" i="7" s="1"/>
  <c r="J34" i="7"/>
  <c r="G34" i="7" s="1"/>
  <c r="I34" i="7" s="1"/>
  <c r="J35" i="7"/>
  <c r="G35" i="7" s="1"/>
  <c r="I35" i="7" s="1"/>
  <c r="J36" i="7"/>
  <c r="N174" i="8"/>
  <c r="K174" i="8" s="1"/>
  <c r="M174" i="8" s="1"/>
  <c r="N175" i="8"/>
  <c r="K175" i="8" s="1"/>
  <c r="M175" i="8" s="1"/>
  <c r="N176" i="8"/>
  <c r="K176" i="8" s="1"/>
  <c r="M176" i="8" s="1"/>
  <c r="N177" i="8"/>
  <c r="K177" i="8" s="1"/>
  <c r="M177" i="8" s="1"/>
  <c r="N178" i="8"/>
  <c r="K178" i="8" s="1"/>
  <c r="M178" i="8" s="1"/>
  <c r="N179" i="8"/>
  <c r="K179" i="8" s="1"/>
  <c r="M179" i="8" s="1"/>
  <c r="N180" i="8"/>
  <c r="K180" i="8" s="1"/>
  <c r="M180" i="8" s="1"/>
  <c r="N181" i="8"/>
  <c r="K181" i="8" s="1"/>
  <c r="M181" i="8" s="1"/>
  <c r="N182" i="8"/>
  <c r="K182" i="8" s="1"/>
  <c r="M182" i="8" s="1"/>
  <c r="N183" i="8"/>
  <c r="K183" i="8" s="1"/>
  <c r="M183" i="8" s="1"/>
  <c r="N184" i="8"/>
  <c r="K184" i="8" s="1"/>
  <c r="M184" i="8" s="1"/>
  <c r="N185" i="8"/>
  <c r="K185" i="8" s="1"/>
  <c r="M185" i="8" s="1"/>
  <c r="N186" i="8"/>
  <c r="K186" i="8" s="1"/>
  <c r="M186" i="8" s="1"/>
  <c r="N187" i="8"/>
  <c r="K187" i="8" s="1"/>
  <c r="M187" i="8" s="1"/>
  <c r="N188" i="8"/>
  <c r="K188" i="8" s="1"/>
  <c r="M188" i="8" s="1"/>
  <c r="N189" i="8"/>
  <c r="K189" i="8" s="1"/>
  <c r="M189" i="8" s="1"/>
  <c r="N190" i="8"/>
  <c r="K190" i="8" s="1"/>
  <c r="M190" i="8" s="1"/>
  <c r="J174" i="8"/>
  <c r="G174" i="8" s="1"/>
  <c r="I174" i="8" s="1"/>
  <c r="J175" i="8"/>
  <c r="G175" i="8" s="1"/>
  <c r="I175" i="8" s="1"/>
  <c r="J176" i="8"/>
  <c r="G176" i="8" s="1"/>
  <c r="I176" i="8" s="1"/>
  <c r="J177" i="8"/>
  <c r="G177" i="8" s="1"/>
  <c r="I177" i="8" s="1"/>
  <c r="J178" i="8"/>
  <c r="G178" i="8" s="1"/>
  <c r="I178" i="8" s="1"/>
  <c r="J179" i="8"/>
  <c r="G179" i="8" s="1"/>
  <c r="I179" i="8" s="1"/>
  <c r="J180" i="8"/>
  <c r="G180" i="8" s="1"/>
  <c r="I180" i="8" s="1"/>
  <c r="J181" i="8"/>
  <c r="G181" i="8" s="1"/>
  <c r="I181" i="8" s="1"/>
  <c r="J182" i="8"/>
  <c r="G182" i="8" s="1"/>
  <c r="I182" i="8" s="1"/>
  <c r="J183" i="8"/>
  <c r="G183" i="8" s="1"/>
  <c r="I183" i="8" s="1"/>
  <c r="J184" i="8"/>
  <c r="G184" i="8" s="1"/>
  <c r="I184" i="8" s="1"/>
  <c r="J185" i="8"/>
  <c r="G185" i="8" s="1"/>
  <c r="I185" i="8" s="1"/>
  <c r="J186" i="8"/>
  <c r="G186" i="8" s="1"/>
  <c r="I186" i="8" s="1"/>
  <c r="J187" i="8"/>
  <c r="G187" i="8" s="1"/>
  <c r="I187" i="8" s="1"/>
  <c r="J188" i="8"/>
  <c r="G188" i="8" s="1"/>
  <c r="I188" i="8" s="1"/>
  <c r="J189" i="8"/>
  <c r="G189" i="8" s="1"/>
  <c r="I189" i="8" s="1"/>
  <c r="J190" i="8"/>
  <c r="G190" i="8" s="1"/>
  <c r="I190" i="8" s="1"/>
  <c r="F174" i="8"/>
  <c r="F175" i="8"/>
  <c r="F176" i="8"/>
  <c r="F177" i="8"/>
  <c r="F178" i="8"/>
  <c r="F179" i="8"/>
  <c r="F180" i="8"/>
  <c r="F181" i="8"/>
  <c r="F182" i="8"/>
  <c r="F183" i="8"/>
  <c r="F184" i="8"/>
  <c r="F185" i="8"/>
  <c r="F186" i="8"/>
  <c r="F187" i="8"/>
  <c r="F188" i="8"/>
  <c r="F189" i="8"/>
  <c r="F190" i="8"/>
  <c r="E174" i="8"/>
  <c r="E175" i="8"/>
  <c r="E176" i="8"/>
  <c r="E177" i="8"/>
  <c r="E178" i="8"/>
  <c r="E179" i="8"/>
  <c r="E180" i="8"/>
  <c r="E181" i="8"/>
  <c r="E182" i="8"/>
  <c r="E183" i="8"/>
  <c r="E184" i="8"/>
  <c r="E185" i="8"/>
  <c r="E186" i="8"/>
  <c r="E187" i="8"/>
  <c r="E188" i="8"/>
  <c r="E189" i="8"/>
  <c r="E190" i="8"/>
  <c r="C175" i="8"/>
  <c r="C176" i="8"/>
  <c r="C177" i="8"/>
  <c r="C178" i="8"/>
  <c r="C179" i="8"/>
  <c r="C180" i="8"/>
  <c r="C181" i="8"/>
  <c r="C182" i="8"/>
  <c r="C183" i="8"/>
  <c r="C184" i="8"/>
  <c r="C185" i="8"/>
  <c r="C186" i="8"/>
  <c r="C187" i="8"/>
  <c r="C188" i="8"/>
  <c r="C189" i="8"/>
  <c r="C190" i="8"/>
  <c r="C174" i="8"/>
  <c r="A190" i="8"/>
  <c r="A189" i="8"/>
  <c r="A188" i="8"/>
  <c r="A187" i="8"/>
  <c r="A186" i="8"/>
  <c r="A185" i="8"/>
  <c r="A183" i="8"/>
  <c r="A184" i="8"/>
  <c r="A175" i="8"/>
  <c r="A176" i="8"/>
  <c r="A177" i="8"/>
  <c r="A178" i="8"/>
  <c r="A179" i="8"/>
  <c r="A180" i="8"/>
  <c r="A181" i="8"/>
  <c r="A182" i="8"/>
  <c r="A174" i="8"/>
  <c r="J33" i="7"/>
  <c r="G33" i="7" s="1"/>
  <c r="I33" i="7" s="1"/>
  <c r="G36" i="7"/>
  <c r="I36" i="7" s="1"/>
  <c r="F33" i="7"/>
  <c r="E33" i="7"/>
  <c r="J31" i="7"/>
  <c r="G31" i="7" s="1"/>
  <c r="I31" i="7" s="1"/>
  <c r="J32" i="7"/>
  <c r="G32" i="7" s="1"/>
  <c r="I32" i="7" s="1"/>
  <c r="F31" i="7"/>
  <c r="F32" i="7"/>
  <c r="N31" i="7"/>
  <c r="K31" i="7" s="1"/>
  <c r="M31" i="7" s="1"/>
  <c r="N32" i="7"/>
  <c r="K32" i="7" s="1"/>
  <c r="M32" i="7" s="1"/>
  <c r="E31" i="7"/>
  <c r="E32" i="7"/>
  <c r="C31" i="7"/>
  <c r="A31" i="7"/>
  <c r="N162" i="8"/>
  <c r="K162" i="8" s="1"/>
  <c r="M162" i="8" s="1"/>
  <c r="N163" i="8"/>
  <c r="K163" i="8" s="1"/>
  <c r="M163" i="8" s="1"/>
  <c r="N164" i="8"/>
  <c r="K164" i="8" s="1"/>
  <c r="M164" i="8" s="1"/>
  <c r="N165" i="8"/>
  <c r="K165" i="8" s="1"/>
  <c r="M165" i="8" s="1"/>
  <c r="N166" i="8"/>
  <c r="K166" i="8" s="1"/>
  <c r="M166" i="8" s="1"/>
  <c r="N167" i="8"/>
  <c r="K167" i="8" s="1"/>
  <c r="M167" i="8" s="1"/>
  <c r="N168" i="8"/>
  <c r="K168" i="8" s="1"/>
  <c r="M168" i="8" s="1"/>
  <c r="N169" i="8"/>
  <c r="K169" i="8" s="1"/>
  <c r="M169" i="8" s="1"/>
  <c r="N170" i="8"/>
  <c r="K170" i="8" s="1"/>
  <c r="M170" i="8" s="1"/>
  <c r="N171" i="8"/>
  <c r="K171" i="8" s="1"/>
  <c r="M171" i="8" s="1"/>
  <c r="N172" i="8"/>
  <c r="K172" i="8" s="1"/>
  <c r="M172" i="8" s="1"/>
  <c r="N173" i="8"/>
  <c r="K173" i="8" s="1"/>
  <c r="M173" i="8" s="1"/>
  <c r="J162" i="8"/>
  <c r="G162" i="8" s="1"/>
  <c r="I162" i="8" s="1"/>
  <c r="J163" i="8"/>
  <c r="G163" i="8" s="1"/>
  <c r="I163" i="8" s="1"/>
  <c r="J164" i="8"/>
  <c r="G164" i="8" s="1"/>
  <c r="I164" i="8" s="1"/>
  <c r="J165" i="8"/>
  <c r="G165" i="8" s="1"/>
  <c r="I165" i="8" s="1"/>
  <c r="J166" i="8"/>
  <c r="G166" i="8" s="1"/>
  <c r="I166" i="8" s="1"/>
  <c r="J167" i="8"/>
  <c r="G167" i="8" s="1"/>
  <c r="I167" i="8" s="1"/>
  <c r="J168" i="8"/>
  <c r="G168" i="8" s="1"/>
  <c r="I168" i="8" s="1"/>
  <c r="J169" i="8"/>
  <c r="G169" i="8" s="1"/>
  <c r="I169" i="8" s="1"/>
  <c r="J170" i="8"/>
  <c r="G170" i="8" s="1"/>
  <c r="I170" i="8" s="1"/>
  <c r="J171" i="8"/>
  <c r="G171" i="8" s="1"/>
  <c r="I171" i="8" s="1"/>
  <c r="J172" i="8"/>
  <c r="G172" i="8" s="1"/>
  <c r="I172" i="8" s="1"/>
  <c r="J173" i="8"/>
  <c r="G173" i="8" s="1"/>
  <c r="I173" i="8" s="1"/>
  <c r="F162" i="8"/>
  <c r="F163" i="8"/>
  <c r="F164" i="8"/>
  <c r="F165" i="8"/>
  <c r="F166" i="8"/>
  <c r="F167" i="8"/>
  <c r="F168" i="8"/>
  <c r="F169" i="8"/>
  <c r="F170" i="8"/>
  <c r="F171" i="8"/>
  <c r="F172" i="8"/>
  <c r="F173" i="8"/>
  <c r="E162" i="8"/>
  <c r="E163" i="8"/>
  <c r="E164" i="8"/>
  <c r="E165" i="8"/>
  <c r="E166" i="8"/>
  <c r="E167" i="8"/>
  <c r="E168" i="8"/>
  <c r="E169" i="8"/>
  <c r="E170" i="8"/>
  <c r="E171" i="8"/>
  <c r="E172" i="8"/>
  <c r="E173" i="8"/>
  <c r="C162" i="8"/>
  <c r="C163" i="8"/>
  <c r="C164" i="8"/>
  <c r="C165" i="8"/>
  <c r="C166" i="8"/>
  <c r="C167" i="8"/>
  <c r="C168" i="8"/>
  <c r="C169" i="8"/>
  <c r="C170" i="8"/>
  <c r="C171" i="8"/>
  <c r="C172" i="8"/>
  <c r="C173" i="8"/>
  <c r="A162" i="8"/>
  <c r="A163" i="8"/>
  <c r="A164" i="8"/>
  <c r="A165" i="8"/>
  <c r="A166" i="8"/>
  <c r="A167" i="8"/>
  <c r="A168" i="8"/>
  <c r="A169" i="8"/>
  <c r="A170" i="8"/>
  <c r="A171" i="8"/>
  <c r="A172" i="8"/>
  <c r="A173" i="8"/>
  <c r="E33" i="4"/>
  <c r="E34" i="4" s="1"/>
  <c r="E35" i="4" s="1"/>
  <c r="E36" i="4" s="1"/>
  <c r="E37" i="4" s="1"/>
  <c r="E38" i="4" s="1"/>
  <c r="E39" i="4" s="1"/>
  <c r="E40" i="4" s="1"/>
  <c r="E41" i="4" s="1"/>
  <c r="E42" i="4" s="1"/>
  <c r="E43" i="4" s="1"/>
  <c r="E44" i="4" s="1"/>
  <c r="E45" i="4" s="1"/>
  <c r="E46" i="4" s="1"/>
  <c r="E47" i="4" s="1"/>
  <c r="N158" i="8"/>
  <c r="K158" i="8" s="1"/>
  <c r="M158" i="8" s="1"/>
  <c r="N159" i="8"/>
  <c r="K159" i="8" s="1"/>
  <c r="M159" i="8" s="1"/>
  <c r="N160" i="8"/>
  <c r="K160" i="8" s="1"/>
  <c r="M160" i="8" s="1"/>
  <c r="N161" i="8"/>
  <c r="K161" i="8" s="1"/>
  <c r="M161" i="8" s="1"/>
  <c r="J158" i="8"/>
  <c r="G158" i="8" s="1"/>
  <c r="I158" i="8" s="1"/>
  <c r="J159" i="8"/>
  <c r="G159" i="8" s="1"/>
  <c r="I159" i="8" s="1"/>
  <c r="J160" i="8"/>
  <c r="G160" i="8" s="1"/>
  <c r="I160" i="8" s="1"/>
  <c r="J161" i="8"/>
  <c r="G161" i="8" s="1"/>
  <c r="I161" i="8" s="1"/>
  <c r="F158" i="8"/>
  <c r="F159" i="8"/>
  <c r="F160" i="8"/>
  <c r="F161" i="8"/>
  <c r="E158" i="8"/>
  <c r="E159" i="8"/>
  <c r="E160" i="8"/>
  <c r="E161" i="8"/>
  <c r="C158" i="8"/>
  <c r="C159" i="8"/>
  <c r="C160" i="8"/>
  <c r="C161" i="8"/>
  <c r="A159" i="8"/>
  <c r="A160" i="8"/>
  <c r="A161" i="8"/>
  <c r="A158" i="8"/>
  <c r="A35" i="6"/>
  <c r="C35" i="6"/>
  <c r="E35" i="6"/>
  <c r="F35" i="6"/>
  <c r="I35" i="6"/>
  <c r="G35" i="6" s="1"/>
  <c r="H35" i="6" s="1"/>
  <c r="L35" i="6"/>
  <c r="J35" i="6" s="1"/>
  <c r="K35" i="6" s="1"/>
  <c r="E4" i="3"/>
  <c r="A27" i="7"/>
  <c r="C27" i="7"/>
  <c r="E27" i="7"/>
  <c r="F27" i="7"/>
  <c r="J27" i="7"/>
  <c r="G27" i="7" s="1"/>
  <c r="I27" i="7" s="1"/>
  <c r="N27" i="7"/>
  <c r="K27" i="7" s="1"/>
  <c r="M27" i="7" s="1"/>
  <c r="A28" i="7"/>
  <c r="C28" i="7"/>
  <c r="E28" i="7"/>
  <c r="F28" i="7"/>
  <c r="J28" i="7"/>
  <c r="G28" i="7" s="1"/>
  <c r="I28" i="7" s="1"/>
  <c r="N28" i="7"/>
  <c r="K28" i="7" s="1"/>
  <c r="M28" i="7" s="1"/>
  <c r="A29" i="7"/>
  <c r="C29" i="7"/>
  <c r="E29" i="7"/>
  <c r="F29" i="7"/>
  <c r="J29" i="7"/>
  <c r="G29" i="7" s="1"/>
  <c r="I29" i="7" s="1"/>
  <c r="N29" i="7"/>
  <c r="K29" i="7" s="1"/>
  <c r="M29" i="7" s="1"/>
  <c r="A30" i="7"/>
  <c r="C30" i="7"/>
  <c r="E30" i="7"/>
  <c r="F30" i="7"/>
  <c r="J30" i="7"/>
  <c r="G30" i="7" s="1"/>
  <c r="I30" i="7" s="1"/>
  <c r="N30" i="7"/>
  <c r="K30" i="7" s="1"/>
  <c r="M30" i="7" s="1"/>
  <c r="A155" i="8"/>
  <c r="C155" i="8"/>
  <c r="E155" i="8"/>
  <c r="F155" i="8"/>
  <c r="J155" i="8"/>
  <c r="G155" i="8" s="1"/>
  <c r="I155" i="8" s="1"/>
  <c r="N155" i="8"/>
  <c r="K155" i="8" s="1"/>
  <c r="M155" i="8" s="1"/>
  <c r="A156" i="8"/>
  <c r="C156" i="8"/>
  <c r="E156" i="8"/>
  <c r="F156" i="8"/>
  <c r="J156" i="8"/>
  <c r="G156" i="8" s="1"/>
  <c r="I156" i="8" s="1"/>
  <c r="N156" i="8"/>
  <c r="K156" i="8" s="1"/>
  <c r="M156" i="8" s="1"/>
  <c r="A157" i="8"/>
  <c r="C157" i="8"/>
  <c r="E157" i="8"/>
  <c r="F157" i="8"/>
  <c r="J157" i="8"/>
  <c r="G157" i="8" s="1"/>
  <c r="I157" i="8" s="1"/>
  <c r="N157" i="8"/>
  <c r="K157" i="8" s="1"/>
  <c r="M157" i="8" s="1"/>
  <c r="A23" i="7"/>
  <c r="C23" i="7"/>
  <c r="E23" i="7"/>
  <c r="F23" i="7"/>
  <c r="J23" i="7"/>
  <c r="G23" i="7" s="1"/>
  <c r="I23" i="7" s="1"/>
  <c r="N23" i="7"/>
  <c r="K23" i="7" s="1"/>
  <c r="M23" i="7" s="1"/>
  <c r="A24" i="7"/>
  <c r="C24" i="7"/>
  <c r="E24" i="7"/>
  <c r="F24" i="7"/>
  <c r="J24" i="7"/>
  <c r="G24" i="7" s="1"/>
  <c r="I24" i="7" s="1"/>
  <c r="N24" i="7"/>
  <c r="K24" i="7" s="1"/>
  <c r="M24" i="7" s="1"/>
  <c r="A25" i="7"/>
  <c r="C25" i="7"/>
  <c r="E25" i="7"/>
  <c r="F25" i="7"/>
  <c r="J25" i="7"/>
  <c r="G25" i="7" s="1"/>
  <c r="I25" i="7" s="1"/>
  <c r="N25" i="7"/>
  <c r="K25" i="7" s="1"/>
  <c r="M25" i="7" s="1"/>
  <c r="A26" i="7"/>
  <c r="C26" i="7"/>
  <c r="E26" i="7"/>
  <c r="F26" i="7"/>
  <c r="J26" i="7"/>
  <c r="G26" i="7" s="1"/>
  <c r="I26" i="7" s="1"/>
  <c r="N26" i="7"/>
  <c r="K26" i="7" s="1"/>
  <c r="M26" i="7" s="1"/>
  <c r="O3" i="8"/>
  <c r="N5" i="8"/>
  <c r="K5" i="8" s="1"/>
  <c r="M5" i="8" s="1"/>
  <c r="N6" i="8"/>
  <c r="K6" i="8" s="1"/>
  <c r="M6" i="8" s="1"/>
  <c r="N7" i="8"/>
  <c r="K7" i="8" s="1"/>
  <c r="M7" i="8" s="1"/>
  <c r="N8" i="8"/>
  <c r="K8" i="8" s="1"/>
  <c r="M8" i="8" s="1"/>
  <c r="N9" i="8"/>
  <c r="K9" i="8" s="1"/>
  <c r="M9" i="8" s="1"/>
  <c r="N10" i="8"/>
  <c r="K10" i="8" s="1"/>
  <c r="M10" i="8" s="1"/>
  <c r="N11" i="8"/>
  <c r="K11" i="8" s="1"/>
  <c r="M11" i="8" s="1"/>
  <c r="N12" i="8"/>
  <c r="K12" i="8" s="1"/>
  <c r="M12" i="8" s="1"/>
  <c r="N13" i="8"/>
  <c r="K13" i="8" s="1"/>
  <c r="M13" i="8" s="1"/>
  <c r="N14" i="8"/>
  <c r="K14" i="8" s="1"/>
  <c r="M14" i="8" s="1"/>
  <c r="N15" i="8"/>
  <c r="K15" i="8" s="1"/>
  <c r="M15" i="8" s="1"/>
  <c r="N16" i="8"/>
  <c r="K16" i="8" s="1"/>
  <c r="M16" i="8" s="1"/>
  <c r="N17" i="8"/>
  <c r="K17" i="8" s="1"/>
  <c r="M17" i="8" s="1"/>
  <c r="N18" i="8"/>
  <c r="K18" i="8" s="1"/>
  <c r="M18" i="8" s="1"/>
  <c r="N19" i="8"/>
  <c r="K19" i="8" s="1"/>
  <c r="M19" i="8" s="1"/>
  <c r="N20" i="8"/>
  <c r="K20" i="8" s="1"/>
  <c r="M20" i="8" s="1"/>
  <c r="N21" i="8"/>
  <c r="K21" i="8" s="1"/>
  <c r="M21" i="8" s="1"/>
  <c r="N22" i="8"/>
  <c r="K22" i="8" s="1"/>
  <c r="M22" i="8" s="1"/>
  <c r="N23" i="8"/>
  <c r="K23" i="8" s="1"/>
  <c r="M23" i="8" s="1"/>
  <c r="N24" i="8"/>
  <c r="K24" i="8" s="1"/>
  <c r="M24" i="8" s="1"/>
  <c r="N25" i="8"/>
  <c r="K25" i="8" s="1"/>
  <c r="M25" i="8" s="1"/>
  <c r="N26" i="8"/>
  <c r="K26" i="8" s="1"/>
  <c r="M26" i="8" s="1"/>
  <c r="N27" i="8"/>
  <c r="K27" i="8" s="1"/>
  <c r="M27" i="8" s="1"/>
  <c r="N28" i="8"/>
  <c r="K28" i="8" s="1"/>
  <c r="M28" i="8" s="1"/>
  <c r="N29" i="8"/>
  <c r="K29" i="8" s="1"/>
  <c r="M29" i="8" s="1"/>
  <c r="N30" i="8"/>
  <c r="K30" i="8" s="1"/>
  <c r="M30" i="8" s="1"/>
  <c r="N31" i="8"/>
  <c r="K31" i="8" s="1"/>
  <c r="M31" i="8" s="1"/>
  <c r="N32" i="8"/>
  <c r="K32" i="8" s="1"/>
  <c r="M32" i="8" s="1"/>
  <c r="N33" i="8"/>
  <c r="K33" i="8" s="1"/>
  <c r="M33" i="8" s="1"/>
  <c r="N34" i="8"/>
  <c r="K34" i="8" s="1"/>
  <c r="M34" i="8" s="1"/>
  <c r="N35" i="8"/>
  <c r="K35" i="8" s="1"/>
  <c r="M35" i="8" s="1"/>
  <c r="N36" i="8"/>
  <c r="K36" i="8" s="1"/>
  <c r="M36" i="8" s="1"/>
  <c r="N37" i="8"/>
  <c r="K37" i="8" s="1"/>
  <c r="M37" i="8" s="1"/>
  <c r="N38" i="8"/>
  <c r="K38" i="8" s="1"/>
  <c r="M38" i="8" s="1"/>
  <c r="N39" i="8"/>
  <c r="K39" i="8" s="1"/>
  <c r="M39" i="8" s="1"/>
  <c r="N40" i="8"/>
  <c r="K40" i="8" s="1"/>
  <c r="M40" i="8" s="1"/>
  <c r="N41" i="8"/>
  <c r="K41" i="8" s="1"/>
  <c r="M41" i="8" s="1"/>
  <c r="N42" i="8"/>
  <c r="K42" i="8" s="1"/>
  <c r="M42" i="8" s="1"/>
  <c r="N43" i="8"/>
  <c r="K43" i="8" s="1"/>
  <c r="M43" i="8" s="1"/>
  <c r="N44" i="8"/>
  <c r="K44" i="8" s="1"/>
  <c r="M44" i="8" s="1"/>
  <c r="N45" i="8"/>
  <c r="K45" i="8" s="1"/>
  <c r="M45" i="8" s="1"/>
  <c r="N46" i="8"/>
  <c r="K46" i="8" s="1"/>
  <c r="M46" i="8" s="1"/>
  <c r="N47" i="8"/>
  <c r="K47" i="8" s="1"/>
  <c r="M47" i="8" s="1"/>
  <c r="N48" i="8"/>
  <c r="K48" i="8" s="1"/>
  <c r="M48" i="8" s="1"/>
  <c r="N49" i="8"/>
  <c r="K49" i="8" s="1"/>
  <c r="M49" i="8" s="1"/>
  <c r="N50" i="8"/>
  <c r="K50" i="8" s="1"/>
  <c r="M50" i="8" s="1"/>
  <c r="N51" i="8"/>
  <c r="K51" i="8" s="1"/>
  <c r="M51" i="8" s="1"/>
  <c r="N52" i="8"/>
  <c r="K52" i="8" s="1"/>
  <c r="M52" i="8" s="1"/>
  <c r="N53" i="8"/>
  <c r="K53" i="8" s="1"/>
  <c r="M53" i="8" s="1"/>
  <c r="N54" i="8"/>
  <c r="K54" i="8" s="1"/>
  <c r="M54" i="8" s="1"/>
  <c r="N55" i="8"/>
  <c r="K55" i="8" s="1"/>
  <c r="M55" i="8" s="1"/>
  <c r="N56" i="8"/>
  <c r="K56" i="8" s="1"/>
  <c r="M56" i="8" s="1"/>
  <c r="N57" i="8"/>
  <c r="K57" i="8" s="1"/>
  <c r="M57" i="8" s="1"/>
  <c r="N58" i="8"/>
  <c r="K58" i="8" s="1"/>
  <c r="M58" i="8" s="1"/>
  <c r="N59" i="8"/>
  <c r="K59" i="8" s="1"/>
  <c r="M59" i="8" s="1"/>
  <c r="N60" i="8"/>
  <c r="K60" i="8" s="1"/>
  <c r="M60" i="8" s="1"/>
  <c r="N61" i="8"/>
  <c r="K61" i="8" s="1"/>
  <c r="M61" i="8" s="1"/>
  <c r="N62" i="8"/>
  <c r="K62" i="8" s="1"/>
  <c r="M62" i="8" s="1"/>
  <c r="N63" i="8"/>
  <c r="K63" i="8" s="1"/>
  <c r="M63" i="8" s="1"/>
  <c r="N64" i="8"/>
  <c r="K64" i="8" s="1"/>
  <c r="M64" i="8" s="1"/>
  <c r="N65" i="8"/>
  <c r="K65" i="8" s="1"/>
  <c r="M65" i="8" s="1"/>
  <c r="N66" i="8"/>
  <c r="K66" i="8" s="1"/>
  <c r="M66" i="8" s="1"/>
  <c r="N67" i="8"/>
  <c r="K67" i="8" s="1"/>
  <c r="M67" i="8" s="1"/>
  <c r="N68" i="8"/>
  <c r="K68" i="8" s="1"/>
  <c r="M68" i="8" s="1"/>
  <c r="N69" i="8"/>
  <c r="K69" i="8" s="1"/>
  <c r="M69" i="8" s="1"/>
  <c r="N70" i="8"/>
  <c r="K70" i="8" s="1"/>
  <c r="M70" i="8" s="1"/>
  <c r="N71" i="8"/>
  <c r="K71" i="8" s="1"/>
  <c r="M71" i="8" s="1"/>
  <c r="N72" i="8"/>
  <c r="K72" i="8" s="1"/>
  <c r="M72" i="8" s="1"/>
  <c r="N73" i="8"/>
  <c r="K73" i="8" s="1"/>
  <c r="M73" i="8" s="1"/>
  <c r="N74" i="8"/>
  <c r="K74" i="8" s="1"/>
  <c r="M74" i="8" s="1"/>
  <c r="N75" i="8"/>
  <c r="K75" i="8" s="1"/>
  <c r="M75" i="8" s="1"/>
  <c r="N76" i="8"/>
  <c r="K76" i="8" s="1"/>
  <c r="M76" i="8" s="1"/>
  <c r="N77" i="8"/>
  <c r="K77" i="8" s="1"/>
  <c r="M77" i="8" s="1"/>
  <c r="N78" i="8"/>
  <c r="K78" i="8" s="1"/>
  <c r="M78" i="8" s="1"/>
  <c r="N79" i="8"/>
  <c r="K79" i="8" s="1"/>
  <c r="M79" i="8" s="1"/>
  <c r="N80" i="8"/>
  <c r="K80" i="8" s="1"/>
  <c r="M80" i="8" s="1"/>
  <c r="N81" i="8"/>
  <c r="K81" i="8" s="1"/>
  <c r="M81" i="8" s="1"/>
  <c r="N82" i="8"/>
  <c r="K82" i="8" s="1"/>
  <c r="M82" i="8" s="1"/>
  <c r="N83" i="8"/>
  <c r="K83" i="8" s="1"/>
  <c r="M83" i="8" s="1"/>
  <c r="N84" i="8"/>
  <c r="K84" i="8" s="1"/>
  <c r="M84" i="8" s="1"/>
  <c r="N85" i="8"/>
  <c r="K85" i="8" s="1"/>
  <c r="M85" i="8" s="1"/>
  <c r="N86" i="8"/>
  <c r="K86" i="8" s="1"/>
  <c r="M86" i="8" s="1"/>
  <c r="N87" i="8"/>
  <c r="K87" i="8" s="1"/>
  <c r="M87" i="8" s="1"/>
  <c r="N88" i="8"/>
  <c r="K88" i="8" s="1"/>
  <c r="M88" i="8" s="1"/>
  <c r="N89" i="8"/>
  <c r="K89" i="8" s="1"/>
  <c r="M89" i="8" s="1"/>
  <c r="N90" i="8"/>
  <c r="K90" i="8" s="1"/>
  <c r="M90" i="8" s="1"/>
  <c r="N91" i="8"/>
  <c r="K91" i="8" s="1"/>
  <c r="M91" i="8" s="1"/>
  <c r="N92" i="8"/>
  <c r="K92" i="8" s="1"/>
  <c r="M92" i="8" s="1"/>
  <c r="N93" i="8"/>
  <c r="K93" i="8" s="1"/>
  <c r="M93" i="8" s="1"/>
  <c r="N94" i="8"/>
  <c r="K94" i="8" s="1"/>
  <c r="M94" i="8" s="1"/>
  <c r="N95" i="8"/>
  <c r="K95" i="8" s="1"/>
  <c r="M95" i="8" s="1"/>
  <c r="N96" i="8"/>
  <c r="K96" i="8" s="1"/>
  <c r="M96" i="8" s="1"/>
  <c r="N97" i="8"/>
  <c r="K97" i="8" s="1"/>
  <c r="M97" i="8" s="1"/>
  <c r="N98" i="8"/>
  <c r="K98" i="8" s="1"/>
  <c r="M98" i="8" s="1"/>
  <c r="N99" i="8"/>
  <c r="K99" i="8" s="1"/>
  <c r="M99" i="8" s="1"/>
  <c r="N100" i="8"/>
  <c r="K100" i="8" s="1"/>
  <c r="M100" i="8" s="1"/>
  <c r="N101" i="8"/>
  <c r="K101" i="8" s="1"/>
  <c r="M101" i="8" s="1"/>
  <c r="N102" i="8"/>
  <c r="K102" i="8" s="1"/>
  <c r="M102" i="8" s="1"/>
  <c r="N103" i="8"/>
  <c r="K103" i="8" s="1"/>
  <c r="M103" i="8" s="1"/>
  <c r="N104" i="8"/>
  <c r="K104" i="8" s="1"/>
  <c r="M104" i="8" s="1"/>
  <c r="N105" i="8"/>
  <c r="K105" i="8" s="1"/>
  <c r="M105" i="8" s="1"/>
  <c r="N106" i="8"/>
  <c r="K106" i="8" s="1"/>
  <c r="M106" i="8" s="1"/>
  <c r="N107" i="8"/>
  <c r="K107" i="8" s="1"/>
  <c r="M107" i="8" s="1"/>
  <c r="N108" i="8"/>
  <c r="K108" i="8" s="1"/>
  <c r="M108" i="8" s="1"/>
  <c r="N109" i="8"/>
  <c r="K109" i="8" s="1"/>
  <c r="M109" i="8" s="1"/>
  <c r="N110" i="8"/>
  <c r="K110" i="8" s="1"/>
  <c r="M110" i="8" s="1"/>
  <c r="N111" i="8"/>
  <c r="K111" i="8" s="1"/>
  <c r="M111" i="8" s="1"/>
  <c r="N112" i="8"/>
  <c r="K112" i="8" s="1"/>
  <c r="M112" i="8" s="1"/>
  <c r="N113" i="8"/>
  <c r="K113" i="8" s="1"/>
  <c r="M113" i="8" s="1"/>
  <c r="N114" i="8"/>
  <c r="K114" i="8" s="1"/>
  <c r="M114" i="8" s="1"/>
  <c r="N115" i="8"/>
  <c r="K115" i="8" s="1"/>
  <c r="M115" i="8" s="1"/>
  <c r="N116" i="8"/>
  <c r="K116" i="8" s="1"/>
  <c r="M116" i="8" s="1"/>
  <c r="N117" i="8"/>
  <c r="K117" i="8" s="1"/>
  <c r="M117" i="8" s="1"/>
  <c r="N118" i="8"/>
  <c r="K118" i="8" s="1"/>
  <c r="M118" i="8" s="1"/>
  <c r="N119" i="8"/>
  <c r="K119" i="8" s="1"/>
  <c r="M119" i="8" s="1"/>
  <c r="N120" i="8"/>
  <c r="K120" i="8" s="1"/>
  <c r="M120" i="8" s="1"/>
  <c r="N121" i="8"/>
  <c r="K121" i="8" s="1"/>
  <c r="M121" i="8" s="1"/>
  <c r="N122" i="8"/>
  <c r="K122" i="8" s="1"/>
  <c r="M122" i="8" s="1"/>
  <c r="N123" i="8"/>
  <c r="K123" i="8" s="1"/>
  <c r="M123" i="8" s="1"/>
  <c r="N124" i="8"/>
  <c r="K124" i="8" s="1"/>
  <c r="M124" i="8" s="1"/>
  <c r="N125" i="8"/>
  <c r="K125" i="8" s="1"/>
  <c r="M125" i="8" s="1"/>
  <c r="N126" i="8"/>
  <c r="K126" i="8" s="1"/>
  <c r="M126" i="8" s="1"/>
  <c r="N127" i="8"/>
  <c r="K127" i="8" s="1"/>
  <c r="M127" i="8" s="1"/>
  <c r="N128" i="8"/>
  <c r="K128" i="8" s="1"/>
  <c r="M128" i="8" s="1"/>
  <c r="N129" i="8"/>
  <c r="K129" i="8" s="1"/>
  <c r="M129" i="8" s="1"/>
  <c r="N130" i="8"/>
  <c r="K130" i="8" s="1"/>
  <c r="M130" i="8" s="1"/>
  <c r="N131" i="8"/>
  <c r="K131" i="8" s="1"/>
  <c r="M131" i="8" s="1"/>
  <c r="N132" i="8"/>
  <c r="K132" i="8" s="1"/>
  <c r="M132" i="8" s="1"/>
  <c r="N133" i="8"/>
  <c r="K133" i="8" s="1"/>
  <c r="M133" i="8" s="1"/>
  <c r="N134" i="8"/>
  <c r="K134" i="8" s="1"/>
  <c r="M134" i="8" s="1"/>
  <c r="N135" i="8"/>
  <c r="K135" i="8" s="1"/>
  <c r="M135" i="8" s="1"/>
  <c r="N136" i="8"/>
  <c r="K136" i="8" s="1"/>
  <c r="M136" i="8" s="1"/>
  <c r="N137" i="8"/>
  <c r="K137" i="8" s="1"/>
  <c r="M137" i="8" s="1"/>
  <c r="N138" i="8"/>
  <c r="K138" i="8" s="1"/>
  <c r="M138" i="8" s="1"/>
  <c r="N139" i="8"/>
  <c r="K139" i="8" s="1"/>
  <c r="M139" i="8" s="1"/>
  <c r="N140" i="8"/>
  <c r="K140" i="8" s="1"/>
  <c r="M140" i="8" s="1"/>
  <c r="N141" i="8"/>
  <c r="K141" i="8" s="1"/>
  <c r="M141" i="8" s="1"/>
  <c r="N142" i="8"/>
  <c r="K142" i="8" s="1"/>
  <c r="M142" i="8" s="1"/>
  <c r="N143" i="8"/>
  <c r="K143" i="8" s="1"/>
  <c r="M143" i="8" s="1"/>
  <c r="N144" i="8"/>
  <c r="K144" i="8" s="1"/>
  <c r="M144" i="8" s="1"/>
  <c r="N145" i="8"/>
  <c r="K145" i="8" s="1"/>
  <c r="M145" i="8" s="1"/>
  <c r="N146" i="8"/>
  <c r="K146" i="8" s="1"/>
  <c r="M146" i="8" s="1"/>
  <c r="N147" i="8"/>
  <c r="K147" i="8" s="1"/>
  <c r="M147" i="8" s="1"/>
  <c r="N148" i="8"/>
  <c r="K148" i="8" s="1"/>
  <c r="M148" i="8" s="1"/>
  <c r="N149" i="8"/>
  <c r="K149" i="8" s="1"/>
  <c r="M149" i="8" s="1"/>
  <c r="N150" i="8"/>
  <c r="K150" i="8" s="1"/>
  <c r="M150" i="8" s="1"/>
  <c r="N151" i="8"/>
  <c r="K151" i="8" s="1"/>
  <c r="M151" i="8" s="1"/>
  <c r="N152" i="8"/>
  <c r="K152" i="8" s="1"/>
  <c r="M152" i="8" s="1"/>
  <c r="N153" i="8"/>
  <c r="K153" i="8" s="1"/>
  <c r="M153" i="8" s="1"/>
  <c r="N154" i="8"/>
  <c r="K154" i="8" s="1"/>
  <c r="M154" i="8" s="1"/>
  <c r="N4" i="8"/>
  <c r="K4" i="8" s="1"/>
  <c r="M4" i="8" s="1"/>
  <c r="J45" i="8"/>
  <c r="G45" i="8" s="1"/>
  <c r="I45" i="8" s="1"/>
  <c r="J46" i="8"/>
  <c r="G46" i="8" s="1"/>
  <c r="I46" i="8" s="1"/>
  <c r="J47" i="8"/>
  <c r="G47" i="8" s="1"/>
  <c r="I47" i="8" s="1"/>
  <c r="J48" i="8"/>
  <c r="G48" i="8" s="1"/>
  <c r="I48" i="8" s="1"/>
  <c r="J49" i="8"/>
  <c r="G49" i="8" s="1"/>
  <c r="I49" i="8" s="1"/>
  <c r="J50" i="8"/>
  <c r="G50" i="8" s="1"/>
  <c r="I50" i="8" s="1"/>
  <c r="J51" i="8"/>
  <c r="G51" i="8" s="1"/>
  <c r="I51" i="8" s="1"/>
  <c r="J52" i="8"/>
  <c r="G52" i="8" s="1"/>
  <c r="I52" i="8" s="1"/>
  <c r="J53" i="8"/>
  <c r="G53" i="8" s="1"/>
  <c r="I53" i="8" s="1"/>
  <c r="J54" i="8"/>
  <c r="G54" i="8" s="1"/>
  <c r="I54" i="8" s="1"/>
  <c r="J55" i="8"/>
  <c r="G55" i="8" s="1"/>
  <c r="I55" i="8" s="1"/>
  <c r="J56" i="8"/>
  <c r="G56" i="8" s="1"/>
  <c r="I56" i="8" s="1"/>
  <c r="J57" i="8"/>
  <c r="G57" i="8" s="1"/>
  <c r="I57" i="8" s="1"/>
  <c r="J58" i="8"/>
  <c r="G58" i="8" s="1"/>
  <c r="I58" i="8" s="1"/>
  <c r="J59" i="8"/>
  <c r="G59" i="8" s="1"/>
  <c r="I59" i="8" s="1"/>
  <c r="J60" i="8"/>
  <c r="G60" i="8" s="1"/>
  <c r="I60" i="8" s="1"/>
  <c r="J61" i="8"/>
  <c r="G61" i="8" s="1"/>
  <c r="I61" i="8" s="1"/>
  <c r="J62" i="8"/>
  <c r="G62" i="8" s="1"/>
  <c r="I62" i="8" s="1"/>
  <c r="J63" i="8"/>
  <c r="G63" i="8" s="1"/>
  <c r="I63" i="8" s="1"/>
  <c r="J64" i="8"/>
  <c r="G64" i="8" s="1"/>
  <c r="I64" i="8" s="1"/>
  <c r="J65" i="8"/>
  <c r="G65" i="8" s="1"/>
  <c r="I65" i="8" s="1"/>
  <c r="J66" i="8"/>
  <c r="G66" i="8" s="1"/>
  <c r="I66" i="8" s="1"/>
  <c r="J67" i="8"/>
  <c r="G67" i="8" s="1"/>
  <c r="I67" i="8" s="1"/>
  <c r="J68" i="8"/>
  <c r="G68" i="8" s="1"/>
  <c r="I68" i="8" s="1"/>
  <c r="J69" i="8"/>
  <c r="G69" i="8" s="1"/>
  <c r="I69" i="8" s="1"/>
  <c r="J70" i="8"/>
  <c r="G70" i="8" s="1"/>
  <c r="I70" i="8" s="1"/>
  <c r="J71" i="8"/>
  <c r="G71" i="8" s="1"/>
  <c r="I71" i="8" s="1"/>
  <c r="J72" i="8"/>
  <c r="G72" i="8" s="1"/>
  <c r="I72" i="8" s="1"/>
  <c r="J73" i="8"/>
  <c r="G73" i="8" s="1"/>
  <c r="I73" i="8" s="1"/>
  <c r="J74" i="8"/>
  <c r="G74" i="8" s="1"/>
  <c r="I74" i="8" s="1"/>
  <c r="J75" i="8"/>
  <c r="G75" i="8" s="1"/>
  <c r="I75" i="8" s="1"/>
  <c r="J76" i="8"/>
  <c r="G76" i="8" s="1"/>
  <c r="I76" i="8" s="1"/>
  <c r="J77" i="8"/>
  <c r="G77" i="8" s="1"/>
  <c r="I77" i="8" s="1"/>
  <c r="J78" i="8"/>
  <c r="G78" i="8" s="1"/>
  <c r="I78" i="8" s="1"/>
  <c r="J79" i="8"/>
  <c r="G79" i="8" s="1"/>
  <c r="I79" i="8" s="1"/>
  <c r="J80" i="8"/>
  <c r="G80" i="8" s="1"/>
  <c r="I80" i="8" s="1"/>
  <c r="J81" i="8"/>
  <c r="G81" i="8" s="1"/>
  <c r="I81" i="8" s="1"/>
  <c r="J82" i="8"/>
  <c r="G82" i="8" s="1"/>
  <c r="I82" i="8" s="1"/>
  <c r="J83" i="8"/>
  <c r="G83" i="8" s="1"/>
  <c r="I83" i="8" s="1"/>
  <c r="J84" i="8"/>
  <c r="G84" i="8" s="1"/>
  <c r="I84" i="8" s="1"/>
  <c r="J85" i="8"/>
  <c r="G85" i="8" s="1"/>
  <c r="I85" i="8" s="1"/>
  <c r="J86" i="8"/>
  <c r="G86" i="8" s="1"/>
  <c r="I86" i="8" s="1"/>
  <c r="J87" i="8"/>
  <c r="G87" i="8" s="1"/>
  <c r="I87" i="8" s="1"/>
  <c r="J88" i="8"/>
  <c r="G88" i="8" s="1"/>
  <c r="I88" i="8" s="1"/>
  <c r="J89" i="8"/>
  <c r="G89" i="8" s="1"/>
  <c r="I89" i="8" s="1"/>
  <c r="J90" i="8"/>
  <c r="G90" i="8" s="1"/>
  <c r="I90" i="8" s="1"/>
  <c r="J91" i="8"/>
  <c r="G91" i="8" s="1"/>
  <c r="I91" i="8" s="1"/>
  <c r="J92" i="8"/>
  <c r="G92" i="8" s="1"/>
  <c r="I92" i="8" s="1"/>
  <c r="J93" i="8"/>
  <c r="G93" i="8" s="1"/>
  <c r="I93" i="8" s="1"/>
  <c r="J94" i="8"/>
  <c r="G94" i="8" s="1"/>
  <c r="I94" i="8" s="1"/>
  <c r="J95" i="8"/>
  <c r="G95" i="8" s="1"/>
  <c r="I95" i="8" s="1"/>
  <c r="J96" i="8"/>
  <c r="G96" i="8" s="1"/>
  <c r="I96" i="8" s="1"/>
  <c r="J97" i="8"/>
  <c r="G97" i="8" s="1"/>
  <c r="I97" i="8" s="1"/>
  <c r="J98" i="8"/>
  <c r="G98" i="8" s="1"/>
  <c r="I98" i="8" s="1"/>
  <c r="J99" i="8"/>
  <c r="G99" i="8" s="1"/>
  <c r="I99" i="8" s="1"/>
  <c r="J100" i="8"/>
  <c r="G100" i="8" s="1"/>
  <c r="I100" i="8" s="1"/>
  <c r="J101" i="8"/>
  <c r="G101" i="8" s="1"/>
  <c r="I101" i="8" s="1"/>
  <c r="J102" i="8"/>
  <c r="G102" i="8" s="1"/>
  <c r="I102" i="8" s="1"/>
  <c r="J103" i="8"/>
  <c r="G103" i="8" s="1"/>
  <c r="I103" i="8" s="1"/>
  <c r="J104" i="8"/>
  <c r="G104" i="8" s="1"/>
  <c r="I104" i="8" s="1"/>
  <c r="J105" i="8"/>
  <c r="G105" i="8" s="1"/>
  <c r="I105" i="8" s="1"/>
  <c r="J106" i="8"/>
  <c r="G106" i="8" s="1"/>
  <c r="I106" i="8" s="1"/>
  <c r="J107" i="8"/>
  <c r="G107" i="8" s="1"/>
  <c r="I107" i="8" s="1"/>
  <c r="J108" i="8"/>
  <c r="G108" i="8" s="1"/>
  <c r="I108" i="8" s="1"/>
  <c r="J109" i="8"/>
  <c r="G109" i="8" s="1"/>
  <c r="I109" i="8" s="1"/>
  <c r="J110" i="8"/>
  <c r="G110" i="8" s="1"/>
  <c r="I110" i="8" s="1"/>
  <c r="J111" i="8"/>
  <c r="G111" i="8" s="1"/>
  <c r="I111" i="8" s="1"/>
  <c r="J112" i="8"/>
  <c r="G112" i="8" s="1"/>
  <c r="I112" i="8" s="1"/>
  <c r="J113" i="8"/>
  <c r="G113" i="8" s="1"/>
  <c r="I113" i="8" s="1"/>
  <c r="J114" i="8"/>
  <c r="G114" i="8" s="1"/>
  <c r="I114" i="8" s="1"/>
  <c r="J115" i="8"/>
  <c r="G115" i="8" s="1"/>
  <c r="I115" i="8" s="1"/>
  <c r="J116" i="8"/>
  <c r="G116" i="8" s="1"/>
  <c r="I116" i="8" s="1"/>
  <c r="J117" i="8"/>
  <c r="G117" i="8" s="1"/>
  <c r="I117" i="8" s="1"/>
  <c r="J118" i="8"/>
  <c r="G118" i="8" s="1"/>
  <c r="I118" i="8" s="1"/>
  <c r="J119" i="8"/>
  <c r="G119" i="8" s="1"/>
  <c r="I119" i="8" s="1"/>
  <c r="J120" i="8"/>
  <c r="G120" i="8" s="1"/>
  <c r="I120" i="8" s="1"/>
  <c r="J121" i="8"/>
  <c r="G121" i="8" s="1"/>
  <c r="I121" i="8" s="1"/>
  <c r="J122" i="8"/>
  <c r="G122" i="8" s="1"/>
  <c r="I122" i="8" s="1"/>
  <c r="J123" i="8"/>
  <c r="G123" i="8" s="1"/>
  <c r="I123" i="8" s="1"/>
  <c r="J124" i="8"/>
  <c r="G124" i="8" s="1"/>
  <c r="I124" i="8" s="1"/>
  <c r="J125" i="8"/>
  <c r="G125" i="8" s="1"/>
  <c r="I125" i="8" s="1"/>
  <c r="J126" i="8"/>
  <c r="G126" i="8" s="1"/>
  <c r="I126" i="8" s="1"/>
  <c r="J127" i="8"/>
  <c r="G127" i="8" s="1"/>
  <c r="I127" i="8" s="1"/>
  <c r="J128" i="8"/>
  <c r="G128" i="8" s="1"/>
  <c r="I128" i="8" s="1"/>
  <c r="J129" i="8"/>
  <c r="G129" i="8" s="1"/>
  <c r="I129" i="8" s="1"/>
  <c r="J130" i="8"/>
  <c r="G130" i="8" s="1"/>
  <c r="I130" i="8" s="1"/>
  <c r="J131" i="8"/>
  <c r="G131" i="8" s="1"/>
  <c r="I131" i="8" s="1"/>
  <c r="J132" i="8"/>
  <c r="G132" i="8" s="1"/>
  <c r="I132" i="8" s="1"/>
  <c r="J133" i="8"/>
  <c r="G133" i="8" s="1"/>
  <c r="I133" i="8" s="1"/>
  <c r="J134" i="8"/>
  <c r="G134" i="8" s="1"/>
  <c r="I134" i="8" s="1"/>
  <c r="J135" i="8"/>
  <c r="G135" i="8" s="1"/>
  <c r="I135" i="8" s="1"/>
  <c r="J136" i="8"/>
  <c r="G136" i="8" s="1"/>
  <c r="I136" i="8" s="1"/>
  <c r="J137" i="8"/>
  <c r="G137" i="8" s="1"/>
  <c r="I137" i="8" s="1"/>
  <c r="J138" i="8"/>
  <c r="G138" i="8" s="1"/>
  <c r="I138" i="8" s="1"/>
  <c r="J139" i="8"/>
  <c r="G139" i="8" s="1"/>
  <c r="I139" i="8" s="1"/>
  <c r="J140" i="8"/>
  <c r="G140" i="8" s="1"/>
  <c r="I140" i="8" s="1"/>
  <c r="J141" i="8"/>
  <c r="G141" i="8" s="1"/>
  <c r="I141" i="8" s="1"/>
  <c r="J142" i="8"/>
  <c r="G142" i="8" s="1"/>
  <c r="I142" i="8" s="1"/>
  <c r="J143" i="8"/>
  <c r="G143" i="8" s="1"/>
  <c r="I143" i="8" s="1"/>
  <c r="J144" i="8"/>
  <c r="G144" i="8" s="1"/>
  <c r="I144" i="8" s="1"/>
  <c r="J145" i="8"/>
  <c r="G145" i="8" s="1"/>
  <c r="I145" i="8" s="1"/>
  <c r="J146" i="8"/>
  <c r="G146" i="8" s="1"/>
  <c r="I146" i="8" s="1"/>
  <c r="J147" i="8"/>
  <c r="G147" i="8" s="1"/>
  <c r="I147" i="8" s="1"/>
  <c r="J148" i="8"/>
  <c r="G148" i="8" s="1"/>
  <c r="I148" i="8" s="1"/>
  <c r="J149" i="8"/>
  <c r="G149" i="8" s="1"/>
  <c r="I149" i="8" s="1"/>
  <c r="J150" i="8"/>
  <c r="G150" i="8" s="1"/>
  <c r="I150" i="8" s="1"/>
  <c r="J151" i="8"/>
  <c r="G151" i="8" s="1"/>
  <c r="I151" i="8" s="1"/>
  <c r="J152" i="8"/>
  <c r="G152" i="8" s="1"/>
  <c r="I152" i="8" s="1"/>
  <c r="J153" i="8"/>
  <c r="G153" i="8" s="1"/>
  <c r="I153" i="8" s="1"/>
  <c r="J154" i="8"/>
  <c r="G154" i="8" s="1"/>
  <c r="I154" i="8" s="1"/>
  <c r="J5" i="8"/>
  <c r="G5" i="8" s="1"/>
  <c r="I5" i="8" s="1"/>
  <c r="J6" i="8"/>
  <c r="G6" i="8" s="1"/>
  <c r="I6" i="8" s="1"/>
  <c r="J7" i="8"/>
  <c r="G7" i="8" s="1"/>
  <c r="I7" i="8" s="1"/>
  <c r="J8" i="8"/>
  <c r="G8" i="8" s="1"/>
  <c r="I8" i="8" s="1"/>
  <c r="J9" i="8"/>
  <c r="G9" i="8" s="1"/>
  <c r="I9" i="8" s="1"/>
  <c r="J10" i="8"/>
  <c r="G10" i="8" s="1"/>
  <c r="I10" i="8" s="1"/>
  <c r="J11" i="8"/>
  <c r="G11" i="8" s="1"/>
  <c r="I11" i="8" s="1"/>
  <c r="J12" i="8"/>
  <c r="G12" i="8" s="1"/>
  <c r="I12" i="8" s="1"/>
  <c r="J13" i="8"/>
  <c r="G13" i="8" s="1"/>
  <c r="I13" i="8" s="1"/>
  <c r="J14" i="8"/>
  <c r="G14" i="8" s="1"/>
  <c r="I14" i="8" s="1"/>
  <c r="J15" i="8"/>
  <c r="G15" i="8" s="1"/>
  <c r="I15" i="8" s="1"/>
  <c r="J16" i="8"/>
  <c r="G16" i="8" s="1"/>
  <c r="I16" i="8" s="1"/>
  <c r="J17" i="8"/>
  <c r="G17" i="8" s="1"/>
  <c r="I17" i="8" s="1"/>
  <c r="J18" i="8"/>
  <c r="G18" i="8" s="1"/>
  <c r="I18" i="8" s="1"/>
  <c r="J19" i="8"/>
  <c r="G19" i="8" s="1"/>
  <c r="I19" i="8" s="1"/>
  <c r="J20" i="8"/>
  <c r="G20" i="8" s="1"/>
  <c r="I20" i="8" s="1"/>
  <c r="J21" i="8"/>
  <c r="G21" i="8" s="1"/>
  <c r="I21" i="8" s="1"/>
  <c r="J22" i="8"/>
  <c r="G22" i="8" s="1"/>
  <c r="I22" i="8" s="1"/>
  <c r="J23" i="8"/>
  <c r="G23" i="8" s="1"/>
  <c r="I23" i="8" s="1"/>
  <c r="J24" i="8"/>
  <c r="G24" i="8" s="1"/>
  <c r="I24" i="8" s="1"/>
  <c r="J25" i="8"/>
  <c r="G25" i="8" s="1"/>
  <c r="I25" i="8" s="1"/>
  <c r="J26" i="8"/>
  <c r="G26" i="8" s="1"/>
  <c r="I26" i="8" s="1"/>
  <c r="J27" i="8"/>
  <c r="G27" i="8" s="1"/>
  <c r="I27" i="8" s="1"/>
  <c r="J28" i="8"/>
  <c r="G28" i="8" s="1"/>
  <c r="I28" i="8" s="1"/>
  <c r="J29" i="8"/>
  <c r="G29" i="8" s="1"/>
  <c r="I29" i="8" s="1"/>
  <c r="J30" i="8"/>
  <c r="G30" i="8" s="1"/>
  <c r="I30" i="8" s="1"/>
  <c r="J31" i="8"/>
  <c r="G31" i="8" s="1"/>
  <c r="I31" i="8" s="1"/>
  <c r="J32" i="8"/>
  <c r="G32" i="8" s="1"/>
  <c r="I32" i="8" s="1"/>
  <c r="J33" i="8"/>
  <c r="G33" i="8" s="1"/>
  <c r="I33" i="8" s="1"/>
  <c r="J34" i="8"/>
  <c r="G34" i="8" s="1"/>
  <c r="I34" i="8" s="1"/>
  <c r="J35" i="8"/>
  <c r="G35" i="8" s="1"/>
  <c r="I35" i="8" s="1"/>
  <c r="J36" i="8"/>
  <c r="G36" i="8" s="1"/>
  <c r="I36" i="8" s="1"/>
  <c r="J37" i="8"/>
  <c r="G37" i="8" s="1"/>
  <c r="I37" i="8" s="1"/>
  <c r="J38" i="8"/>
  <c r="G38" i="8" s="1"/>
  <c r="I38" i="8" s="1"/>
  <c r="J39" i="8"/>
  <c r="G39" i="8" s="1"/>
  <c r="I39" i="8" s="1"/>
  <c r="J40" i="8"/>
  <c r="G40" i="8" s="1"/>
  <c r="I40" i="8" s="1"/>
  <c r="J41" i="8"/>
  <c r="G41" i="8" s="1"/>
  <c r="I41" i="8" s="1"/>
  <c r="J42" i="8"/>
  <c r="G42" i="8" s="1"/>
  <c r="I42" i="8" s="1"/>
  <c r="J43" i="8"/>
  <c r="G43" i="8" s="1"/>
  <c r="I43" i="8" s="1"/>
  <c r="J44" i="8"/>
  <c r="G44" i="8" s="1"/>
  <c r="I44" i="8" s="1"/>
  <c r="J4" i="8"/>
  <c r="G4" i="8" s="1"/>
  <c r="I4" i="8" s="1"/>
  <c r="F45" i="8"/>
  <c r="F46" i="8"/>
  <c r="F47" i="8"/>
  <c r="F48" i="8"/>
  <c r="F49" i="8"/>
  <c r="F50" i="8"/>
  <c r="F51" i="8"/>
  <c r="F52" i="8"/>
  <c r="F53" i="8"/>
  <c r="F54" i="8"/>
  <c r="F55" i="8"/>
  <c r="F56" i="8"/>
  <c r="F57" i="8"/>
  <c r="F58" i="8"/>
  <c r="F59" i="8"/>
  <c r="F60" i="8"/>
  <c r="F61" i="8"/>
  <c r="F62" i="8"/>
  <c r="F63" i="8"/>
  <c r="F64" i="8"/>
  <c r="F65" i="8"/>
  <c r="F66" i="8"/>
  <c r="F67" i="8"/>
  <c r="F68" i="8"/>
  <c r="F69" i="8"/>
  <c r="F70" i="8"/>
  <c r="F71" i="8"/>
  <c r="F72" i="8"/>
  <c r="F73" i="8"/>
  <c r="F74" i="8"/>
  <c r="F75" i="8"/>
  <c r="F76" i="8"/>
  <c r="F77" i="8"/>
  <c r="F78" i="8"/>
  <c r="F79" i="8"/>
  <c r="F80" i="8"/>
  <c r="F81" i="8"/>
  <c r="F82" i="8"/>
  <c r="F83" i="8"/>
  <c r="F84" i="8"/>
  <c r="F85" i="8"/>
  <c r="F86" i="8"/>
  <c r="F87" i="8"/>
  <c r="F88" i="8"/>
  <c r="F89" i="8"/>
  <c r="F90" i="8"/>
  <c r="F91" i="8"/>
  <c r="F92" i="8"/>
  <c r="F93" i="8"/>
  <c r="F94" i="8"/>
  <c r="F95" i="8"/>
  <c r="F96" i="8"/>
  <c r="F97" i="8"/>
  <c r="F98" i="8"/>
  <c r="F99" i="8"/>
  <c r="F100" i="8"/>
  <c r="F101" i="8"/>
  <c r="F102" i="8"/>
  <c r="F103" i="8"/>
  <c r="F104" i="8"/>
  <c r="F105" i="8"/>
  <c r="F106" i="8"/>
  <c r="F107" i="8"/>
  <c r="F108" i="8"/>
  <c r="F109" i="8"/>
  <c r="F110" i="8"/>
  <c r="F111" i="8"/>
  <c r="F112" i="8"/>
  <c r="F113" i="8"/>
  <c r="F114" i="8"/>
  <c r="F115" i="8"/>
  <c r="F116" i="8"/>
  <c r="F117" i="8"/>
  <c r="F118" i="8"/>
  <c r="F119" i="8"/>
  <c r="F120" i="8"/>
  <c r="F121" i="8"/>
  <c r="F122" i="8"/>
  <c r="F123" i="8"/>
  <c r="F124" i="8"/>
  <c r="F125" i="8"/>
  <c r="F126" i="8"/>
  <c r="F127" i="8"/>
  <c r="F128" i="8"/>
  <c r="F129" i="8"/>
  <c r="F130" i="8"/>
  <c r="F131" i="8"/>
  <c r="F132" i="8"/>
  <c r="F133" i="8"/>
  <c r="F134" i="8"/>
  <c r="F135" i="8"/>
  <c r="F136" i="8"/>
  <c r="F137" i="8"/>
  <c r="F138" i="8"/>
  <c r="F139" i="8"/>
  <c r="F140" i="8"/>
  <c r="F141" i="8"/>
  <c r="F142" i="8"/>
  <c r="F143" i="8"/>
  <c r="F144" i="8"/>
  <c r="F145" i="8"/>
  <c r="F146" i="8"/>
  <c r="F147" i="8"/>
  <c r="F148" i="8"/>
  <c r="F149" i="8"/>
  <c r="F150" i="8"/>
  <c r="F151" i="8"/>
  <c r="F152" i="8"/>
  <c r="F153" i="8"/>
  <c r="F154" i="8"/>
  <c r="F5" i="8"/>
  <c r="F6" i="8"/>
  <c r="F7" i="8"/>
  <c r="F8" i="8"/>
  <c r="F9" i="8"/>
  <c r="F10" i="8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1" i="8"/>
  <c r="F32" i="8"/>
  <c r="F33" i="8"/>
  <c r="F34" i="8"/>
  <c r="F35" i="8"/>
  <c r="F36" i="8"/>
  <c r="F37" i="8"/>
  <c r="F38" i="8"/>
  <c r="F39" i="8"/>
  <c r="F40" i="8"/>
  <c r="F41" i="8"/>
  <c r="F42" i="8"/>
  <c r="F43" i="8"/>
  <c r="F44" i="8"/>
  <c r="F4" i="8"/>
  <c r="E45" i="8"/>
  <c r="E46" i="8"/>
  <c r="E47" i="8"/>
  <c r="E48" i="8"/>
  <c r="E49" i="8"/>
  <c r="E50" i="8"/>
  <c r="E51" i="8"/>
  <c r="E52" i="8"/>
  <c r="E53" i="8"/>
  <c r="E54" i="8"/>
  <c r="E55" i="8"/>
  <c r="E56" i="8"/>
  <c r="E57" i="8"/>
  <c r="E58" i="8"/>
  <c r="E59" i="8"/>
  <c r="E60" i="8"/>
  <c r="E61" i="8"/>
  <c r="E62" i="8"/>
  <c r="E63" i="8"/>
  <c r="E64" i="8"/>
  <c r="E65" i="8"/>
  <c r="E66" i="8"/>
  <c r="E67" i="8"/>
  <c r="E68" i="8"/>
  <c r="E69" i="8"/>
  <c r="E70" i="8"/>
  <c r="E71" i="8"/>
  <c r="E72" i="8"/>
  <c r="E73" i="8"/>
  <c r="E74" i="8"/>
  <c r="E75" i="8"/>
  <c r="E76" i="8"/>
  <c r="E77" i="8"/>
  <c r="E78" i="8"/>
  <c r="E79" i="8"/>
  <c r="E80" i="8"/>
  <c r="E81" i="8"/>
  <c r="E82" i="8"/>
  <c r="E83" i="8"/>
  <c r="E84" i="8"/>
  <c r="E85" i="8"/>
  <c r="E86" i="8"/>
  <c r="E87" i="8"/>
  <c r="E88" i="8"/>
  <c r="E89" i="8"/>
  <c r="E90" i="8"/>
  <c r="E91" i="8"/>
  <c r="E92" i="8"/>
  <c r="E93" i="8"/>
  <c r="E94" i="8"/>
  <c r="E95" i="8"/>
  <c r="E96" i="8"/>
  <c r="E97" i="8"/>
  <c r="E98" i="8"/>
  <c r="E99" i="8"/>
  <c r="E100" i="8"/>
  <c r="E101" i="8"/>
  <c r="E102" i="8"/>
  <c r="E103" i="8"/>
  <c r="E104" i="8"/>
  <c r="E105" i="8"/>
  <c r="E106" i="8"/>
  <c r="E107" i="8"/>
  <c r="E108" i="8"/>
  <c r="E109" i="8"/>
  <c r="E110" i="8"/>
  <c r="E111" i="8"/>
  <c r="E112" i="8"/>
  <c r="E113" i="8"/>
  <c r="E114" i="8"/>
  <c r="E115" i="8"/>
  <c r="E116" i="8"/>
  <c r="E117" i="8"/>
  <c r="E118" i="8"/>
  <c r="E119" i="8"/>
  <c r="E120" i="8"/>
  <c r="E121" i="8"/>
  <c r="E122" i="8"/>
  <c r="E123" i="8"/>
  <c r="E124" i="8"/>
  <c r="E125" i="8"/>
  <c r="E126" i="8"/>
  <c r="E127" i="8"/>
  <c r="E128" i="8"/>
  <c r="E129" i="8"/>
  <c r="E130" i="8"/>
  <c r="E131" i="8"/>
  <c r="E132" i="8"/>
  <c r="E133" i="8"/>
  <c r="E134" i="8"/>
  <c r="E135" i="8"/>
  <c r="E136" i="8"/>
  <c r="E137" i="8"/>
  <c r="E138" i="8"/>
  <c r="E139" i="8"/>
  <c r="E140" i="8"/>
  <c r="E141" i="8"/>
  <c r="E142" i="8"/>
  <c r="E143" i="8"/>
  <c r="E144" i="8"/>
  <c r="E145" i="8"/>
  <c r="E146" i="8"/>
  <c r="E147" i="8"/>
  <c r="E148" i="8"/>
  <c r="E149" i="8"/>
  <c r="E150" i="8"/>
  <c r="E151" i="8"/>
  <c r="E152" i="8"/>
  <c r="E153" i="8"/>
  <c r="E154" i="8"/>
  <c r="E5" i="8"/>
  <c r="E6" i="8"/>
  <c r="E7" i="8"/>
  <c r="E8" i="8"/>
  <c r="E9" i="8"/>
  <c r="E10" i="8"/>
  <c r="E11" i="8"/>
  <c r="E12" i="8"/>
  <c r="E13" i="8"/>
  <c r="E14" i="8"/>
  <c r="E15" i="8"/>
  <c r="E16" i="8"/>
  <c r="E17" i="8"/>
  <c r="E18" i="8"/>
  <c r="E19" i="8"/>
  <c r="E20" i="8"/>
  <c r="E21" i="8"/>
  <c r="E22" i="8"/>
  <c r="E23" i="8"/>
  <c r="E24" i="8"/>
  <c r="E25" i="8"/>
  <c r="E26" i="8"/>
  <c r="E27" i="8"/>
  <c r="E28" i="8"/>
  <c r="E29" i="8"/>
  <c r="E30" i="8"/>
  <c r="E31" i="8"/>
  <c r="E32" i="8"/>
  <c r="E33" i="8"/>
  <c r="E34" i="8"/>
  <c r="E35" i="8"/>
  <c r="E36" i="8"/>
  <c r="E37" i="8"/>
  <c r="E38" i="8"/>
  <c r="E39" i="8"/>
  <c r="E40" i="8"/>
  <c r="E41" i="8"/>
  <c r="E42" i="8"/>
  <c r="E43" i="8"/>
  <c r="E44" i="8"/>
  <c r="E4" i="8"/>
  <c r="C45" i="8"/>
  <c r="C46" i="8"/>
  <c r="C47" i="8"/>
  <c r="C48" i="8"/>
  <c r="C49" i="8"/>
  <c r="C50" i="8"/>
  <c r="C51" i="8"/>
  <c r="C52" i="8"/>
  <c r="C53" i="8"/>
  <c r="C54" i="8"/>
  <c r="C55" i="8"/>
  <c r="C56" i="8"/>
  <c r="C57" i="8"/>
  <c r="C58" i="8"/>
  <c r="C59" i="8"/>
  <c r="C60" i="8"/>
  <c r="C61" i="8"/>
  <c r="C62" i="8"/>
  <c r="C63" i="8"/>
  <c r="C64" i="8"/>
  <c r="C65" i="8"/>
  <c r="C66" i="8"/>
  <c r="C67" i="8"/>
  <c r="C68" i="8"/>
  <c r="C69" i="8"/>
  <c r="C70" i="8"/>
  <c r="C71" i="8"/>
  <c r="C72" i="8"/>
  <c r="C73" i="8"/>
  <c r="C74" i="8"/>
  <c r="C75" i="8"/>
  <c r="C76" i="8"/>
  <c r="C77" i="8"/>
  <c r="C78" i="8"/>
  <c r="C79" i="8"/>
  <c r="C80" i="8"/>
  <c r="C81" i="8"/>
  <c r="C82" i="8"/>
  <c r="C83" i="8"/>
  <c r="C84" i="8"/>
  <c r="C85" i="8"/>
  <c r="C86" i="8"/>
  <c r="C87" i="8"/>
  <c r="C88" i="8"/>
  <c r="C89" i="8"/>
  <c r="C90" i="8"/>
  <c r="C91" i="8"/>
  <c r="C92" i="8"/>
  <c r="C93" i="8"/>
  <c r="C94" i="8"/>
  <c r="C95" i="8"/>
  <c r="C96" i="8"/>
  <c r="C97" i="8"/>
  <c r="C98" i="8"/>
  <c r="C99" i="8"/>
  <c r="C100" i="8"/>
  <c r="C101" i="8"/>
  <c r="C102" i="8"/>
  <c r="C103" i="8"/>
  <c r="C104" i="8"/>
  <c r="C105" i="8"/>
  <c r="C106" i="8"/>
  <c r="C107" i="8"/>
  <c r="C108" i="8"/>
  <c r="C109" i="8"/>
  <c r="C110" i="8"/>
  <c r="C111" i="8"/>
  <c r="C112" i="8"/>
  <c r="C113" i="8"/>
  <c r="C114" i="8"/>
  <c r="C115" i="8"/>
  <c r="C116" i="8"/>
  <c r="C117" i="8"/>
  <c r="C118" i="8"/>
  <c r="C119" i="8"/>
  <c r="C120" i="8"/>
  <c r="C121" i="8"/>
  <c r="C122" i="8"/>
  <c r="C123" i="8"/>
  <c r="C124" i="8"/>
  <c r="C125" i="8"/>
  <c r="C126" i="8"/>
  <c r="C127" i="8"/>
  <c r="C128" i="8"/>
  <c r="C129" i="8"/>
  <c r="C130" i="8"/>
  <c r="C131" i="8"/>
  <c r="C132" i="8"/>
  <c r="C133" i="8"/>
  <c r="C134" i="8"/>
  <c r="C135" i="8"/>
  <c r="C136" i="8"/>
  <c r="C137" i="8"/>
  <c r="C138" i="8"/>
  <c r="C139" i="8"/>
  <c r="C140" i="8"/>
  <c r="C141" i="8"/>
  <c r="C142" i="8"/>
  <c r="C143" i="8"/>
  <c r="C144" i="8"/>
  <c r="C145" i="8"/>
  <c r="C146" i="8"/>
  <c r="C147" i="8"/>
  <c r="C148" i="8"/>
  <c r="C149" i="8"/>
  <c r="C150" i="8"/>
  <c r="C151" i="8"/>
  <c r="C152" i="8"/>
  <c r="C153" i="8"/>
  <c r="C154" i="8"/>
  <c r="C5" i="8"/>
  <c r="C6" i="8"/>
  <c r="C7" i="8"/>
  <c r="C8" i="8"/>
  <c r="C9" i="8"/>
  <c r="C10" i="8"/>
  <c r="C11" i="8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C27" i="8"/>
  <c r="C28" i="8"/>
  <c r="C29" i="8"/>
  <c r="C30" i="8"/>
  <c r="C31" i="8"/>
  <c r="C32" i="8"/>
  <c r="C33" i="8"/>
  <c r="C34" i="8"/>
  <c r="C35" i="8"/>
  <c r="C36" i="8"/>
  <c r="C37" i="8"/>
  <c r="C38" i="8"/>
  <c r="C39" i="8"/>
  <c r="C40" i="8"/>
  <c r="C41" i="8"/>
  <c r="C42" i="8"/>
  <c r="C43" i="8"/>
  <c r="C44" i="8"/>
  <c r="C4" i="8"/>
  <c r="A142" i="8"/>
  <c r="A143" i="8"/>
  <c r="A144" i="8"/>
  <c r="A145" i="8"/>
  <c r="A146" i="8"/>
  <c r="A147" i="8"/>
  <c r="A148" i="8"/>
  <c r="A149" i="8"/>
  <c r="A150" i="8"/>
  <c r="A151" i="8"/>
  <c r="A152" i="8"/>
  <c r="A153" i="8"/>
  <c r="A154" i="8"/>
  <c r="A107" i="8"/>
  <c r="A108" i="8"/>
  <c r="A109" i="8"/>
  <c r="A110" i="8"/>
  <c r="A111" i="8"/>
  <c r="A112" i="8"/>
  <c r="A113" i="8"/>
  <c r="A114" i="8"/>
  <c r="A115" i="8"/>
  <c r="A116" i="8"/>
  <c r="A117" i="8"/>
  <c r="A118" i="8"/>
  <c r="A119" i="8"/>
  <c r="A120" i="8"/>
  <c r="A121" i="8"/>
  <c r="A122" i="8"/>
  <c r="A123" i="8"/>
  <c r="A124" i="8"/>
  <c r="A125" i="8"/>
  <c r="A126" i="8"/>
  <c r="A127" i="8"/>
  <c r="A128" i="8"/>
  <c r="A129" i="8"/>
  <c r="A130" i="8"/>
  <c r="A131" i="8"/>
  <c r="A132" i="8"/>
  <c r="A133" i="8"/>
  <c r="A134" i="8"/>
  <c r="A135" i="8"/>
  <c r="A136" i="8"/>
  <c r="A137" i="8"/>
  <c r="A138" i="8"/>
  <c r="A139" i="8"/>
  <c r="A140" i="8"/>
  <c r="A141" i="8"/>
  <c r="A54" i="8"/>
  <c r="A55" i="8"/>
  <c r="A56" i="8"/>
  <c r="A57" i="8"/>
  <c r="A58" i="8"/>
  <c r="A59" i="8"/>
  <c r="A60" i="8"/>
  <c r="A61" i="8"/>
  <c r="A62" i="8"/>
  <c r="A63" i="8"/>
  <c r="A64" i="8"/>
  <c r="A65" i="8"/>
  <c r="A66" i="8"/>
  <c r="A67" i="8"/>
  <c r="A68" i="8"/>
  <c r="A69" i="8"/>
  <c r="A70" i="8"/>
  <c r="A71" i="8"/>
  <c r="A72" i="8"/>
  <c r="A73" i="8"/>
  <c r="A74" i="8"/>
  <c r="A75" i="8"/>
  <c r="A76" i="8"/>
  <c r="A77" i="8"/>
  <c r="A78" i="8"/>
  <c r="A79" i="8"/>
  <c r="A80" i="8"/>
  <c r="A81" i="8"/>
  <c r="A82" i="8"/>
  <c r="A83" i="8"/>
  <c r="A84" i="8"/>
  <c r="A85" i="8"/>
  <c r="A86" i="8"/>
  <c r="A87" i="8"/>
  <c r="A88" i="8"/>
  <c r="A89" i="8"/>
  <c r="A90" i="8"/>
  <c r="A91" i="8"/>
  <c r="A92" i="8"/>
  <c r="A93" i="8"/>
  <c r="A94" i="8"/>
  <c r="A95" i="8"/>
  <c r="A96" i="8"/>
  <c r="A97" i="8"/>
  <c r="A98" i="8"/>
  <c r="A99" i="8"/>
  <c r="A100" i="8"/>
  <c r="A101" i="8"/>
  <c r="A102" i="8"/>
  <c r="A103" i="8"/>
  <c r="A104" i="8"/>
  <c r="A105" i="8"/>
  <c r="A106" i="8"/>
  <c r="A46" i="8"/>
  <c r="A47" i="8"/>
  <c r="A48" i="8"/>
  <c r="A49" i="8"/>
  <c r="A50" i="8"/>
  <c r="A51" i="8"/>
  <c r="A52" i="8"/>
  <c r="A53" i="8"/>
  <c r="A5" i="8"/>
  <c r="A6" i="8"/>
  <c r="A7" i="8"/>
  <c r="A8" i="8"/>
  <c r="A9" i="8"/>
  <c r="A10" i="8"/>
  <c r="A11" i="8"/>
  <c r="A12" i="8"/>
  <c r="A13" i="8"/>
  <c r="A14" i="8"/>
  <c r="A15" i="8"/>
  <c r="A16" i="8"/>
  <c r="A17" i="8"/>
  <c r="A18" i="8"/>
  <c r="A19" i="8"/>
  <c r="A20" i="8"/>
  <c r="A21" i="8"/>
  <c r="A22" i="8"/>
  <c r="A23" i="8"/>
  <c r="A24" i="8"/>
  <c r="A25" i="8"/>
  <c r="A26" i="8"/>
  <c r="A27" i="8"/>
  <c r="A28" i="8"/>
  <c r="A29" i="8"/>
  <c r="A30" i="8"/>
  <c r="A31" i="8"/>
  <c r="A32" i="8"/>
  <c r="A33" i="8"/>
  <c r="A34" i="8"/>
  <c r="A35" i="8"/>
  <c r="A36" i="8"/>
  <c r="A37" i="8"/>
  <c r="A38" i="8"/>
  <c r="A39" i="8"/>
  <c r="A40" i="8"/>
  <c r="A41" i="8"/>
  <c r="A42" i="8"/>
  <c r="A43" i="8"/>
  <c r="A44" i="8"/>
  <c r="A45" i="8"/>
  <c r="A4" i="8"/>
  <c r="E6" i="1"/>
  <c r="E7" i="1" s="1"/>
  <c r="E8" i="1" s="1"/>
  <c r="E9" i="1" s="1"/>
  <c r="E10" i="1" s="1"/>
  <c r="E11" i="1" s="1"/>
  <c r="E12" i="1" s="1"/>
  <c r="E13" i="1" s="1"/>
  <c r="E14" i="1" s="1"/>
  <c r="E15" i="1" s="1"/>
  <c r="E16" i="1" s="1"/>
  <c r="E17" i="1" s="1"/>
  <c r="E18" i="1" s="1"/>
  <c r="E19" i="1" s="1"/>
  <c r="E20" i="1" s="1"/>
  <c r="E21" i="1" s="1"/>
  <c r="E22" i="1" s="1"/>
  <c r="E23" i="1" s="1"/>
  <c r="E24" i="1" s="1"/>
  <c r="E25" i="1" s="1"/>
  <c r="E26" i="1" s="1"/>
  <c r="E27" i="1" s="1"/>
  <c r="E28" i="1" s="1"/>
  <c r="E29" i="1" s="1"/>
  <c r="E30" i="1" s="1"/>
  <c r="E31" i="1" s="1"/>
  <c r="E32" i="1" s="1"/>
  <c r="E33" i="1" s="1"/>
  <c r="E34" i="1" s="1"/>
  <c r="E35" i="1" s="1"/>
  <c r="E36" i="1" s="1"/>
  <c r="E37" i="1" s="1"/>
  <c r="E38" i="1" s="1"/>
  <c r="E39" i="1" s="1"/>
  <c r="E40" i="1" s="1"/>
  <c r="E41" i="1" s="1"/>
  <c r="E42" i="1" s="1"/>
  <c r="E43" i="1" s="1"/>
  <c r="E44" i="1" s="1"/>
  <c r="E45" i="1" s="1"/>
  <c r="E46" i="1" s="1"/>
  <c r="E47" i="1" s="1"/>
  <c r="E48" i="1" s="1"/>
  <c r="E49" i="1" s="1"/>
  <c r="E50" i="1" s="1"/>
  <c r="E51" i="1" s="1"/>
  <c r="E52" i="1" s="1"/>
  <c r="E53" i="1" s="1"/>
  <c r="E54" i="1" s="1"/>
  <c r="E55" i="1" s="1"/>
  <c r="E56" i="1" s="1"/>
  <c r="E57" i="1" s="1"/>
  <c r="E58" i="1" s="1"/>
  <c r="E59" i="1" s="1"/>
  <c r="E60" i="1" s="1"/>
  <c r="E61" i="1" s="1"/>
  <c r="E62" i="1" s="1"/>
  <c r="E63" i="1" s="1"/>
  <c r="E64" i="1" s="1"/>
  <c r="E65" i="1" s="1"/>
  <c r="E66" i="1" s="1"/>
  <c r="E67" i="1" s="1"/>
  <c r="E68" i="1" s="1"/>
  <c r="E69" i="1" s="1"/>
  <c r="E70" i="1" s="1"/>
  <c r="E71" i="1" s="1"/>
  <c r="E72" i="1" s="1"/>
  <c r="E73" i="1" s="1"/>
  <c r="E74" i="1" s="1"/>
  <c r="E75" i="1" s="1"/>
  <c r="E76" i="1" s="1"/>
  <c r="E77" i="1" s="1"/>
  <c r="E78" i="1" s="1"/>
  <c r="E79" i="1" s="1"/>
  <c r="E80" i="1" s="1"/>
  <c r="E81" i="1" s="1"/>
  <c r="E82" i="1" s="1"/>
  <c r="E83" i="1" s="1"/>
  <c r="E84" i="1" s="1"/>
  <c r="E85" i="1" s="1"/>
  <c r="E86" i="1" s="1"/>
  <c r="E87" i="1" s="1"/>
  <c r="E88" i="1" s="1"/>
  <c r="E89" i="1" s="1"/>
  <c r="E90" i="1" s="1"/>
  <c r="E91" i="1" s="1"/>
  <c r="E92" i="1" s="1"/>
  <c r="E93" i="1" s="1"/>
  <c r="E94" i="1" s="1"/>
  <c r="E95" i="1" s="1"/>
  <c r="E96" i="1" s="1"/>
  <c r="E97" i="1" s="1"/>
  <c r="E98" i="1" s="1"/>
  <c r="E99" i="1" s="1"/>
  <c r="E100" i="1" s="1"/>
  <c r="E101" i="1" s="1"/>
  <c r="E102" i="1" s="1"/>
  <c r="E103" i="1" s="1"/>
  <c r="E104" i="1" s="1"/>
  <c r="E105" i="1" s="1"/>
  <c r="E106" i="1" s="1"/>
  <c r="E107" i="1" s="1"/>
  <c r="E108" i="1" s="1"/>
  <c r="E109" i="1" s="1"/>
  <c r="E110" i="1" s="1"/>
  <c r="E111" i="1" s="1"/>
  <c r="E112" i="1" s="1"/>
  <c r="E113" i="1" s="1"/>
  <c r="E114" i="1" s="1"/>
  <c r="E115" i="1" s="1"/>
  <c r="E116" i="1" s="1"/>
  <c r="E117" i="1" s="1"/>
  <c r="E118" i="1" s="1"/>
  <c r="E119" i="1" s="1"/>
  <c r="E120" i="1" s="1"/>
  <c r="E121" i="1" s="1"/>
  <c r="E122" i="1" s="1"/>
  <c r="E123" i="1" s="1"/>
  <c r="E124" i="1" s="1"/>
  <c r="E125" i="1" s="1"/>
  <c r="E126" i="1" s="1"/>
  <c r="E127" i="1" s="1"/>
  <c r="E128" i="1" s="1"/>
  <c r="E129" i="1" s="1"/>
  <c r="E130" i="1" s="1"/>
  <c r="E131" i="1" s="1"/>
  <c r="E132" i="1" s="1"/>
  <c r="E133" i="1" s="1"/>
  <c r="E134" i="1" s="1"/>
  <c r="E135" i="1" s="1"/>
  <c r="E136" i="1" s="1"/>
  <c r="E137" i="1" s="1"/>
  <c r="E138" i="1" s="1"/>
  <c r="E139" i="1" s="1"/>
  <c r="E140" i="1" s="1"/>
  <c r="E141" i="1" s="1"/>
  <c r="E142" i="1" s="1"/>
  <c r="E143" i="1" s="1"/>
  <c r="E144" i="1" s="1"/>
  <c r="E145" i="1" s="1"/>
  <c r="E146" i="1" s="1"/>
  <c r="E147" i="1" s="1"/>
  <c r="E148" i="1" s="1"/>
  <c r="E149" i="1" s="1"/>
  <c r="E150" i="1" s="1"/>
  <c r="E151" i="1" s="1"/>
  <c r="E152" i="1" s="1"/>
  <c r="E153" i="1" s="1"/>
  <c r="E154" i="1" s="1"/>
  <c r="E155" i="1" s="1"/>
  <c r="E156" i="1" s="1"/>
  <c r="E157" i="1" s="1"/>
  <c r="E158" i="1" s="1"/>
  <c r="E159" i="1" s="1"/>
  <c r="E160" i="1" s="1"/>
  <c r="E161" i="1" s="1"/>
  <c r="E162" i="1" s="1"/>
  <c r="E163" i="1" s="1"/>
  <c r="E164" i="1" s="1"/>
  <c r="E165" i="1" s="1"/>
  <c r="E166" i="1" s="1"/>
  <c r="E167" i="1" s="1"/>
  <c r="E168" i="1" s="1"/>
  <c r="E169" i="1" s="1"/>
  <c r="E170" i="1" s="1"/>
  <c r="E171" i="1" s="1"/>
  <c r="E172" i="1" s="1"/>
  <c r="E173" i="1" s="1"/>
  <c r="E174" i="1" s="1"/>
  <c r="E175" i="1" s="1"/>
  <c r="E176" i="1" s="1"/>
  <c r="E177" i="1" s="1"/>
  <c r="E178" i="1" s="1"/>
  <c r="E179" i="1" s="1"/>
  <c r="E180" i="1" s="1"/>
  <c r="E181" i="1" s="1"/>
  <c r="E182" i="1" s="1"/>
  <c r="E183" i="1" s="1"/>
  <c r="E184" i="1" s="1"/>
  <c r="E185" i="1" s="1"/>
  <c r="E186" i="1" s="1"/>
  <c r="E187" i="1" s="1"/>
  <c r="E188" i="1" s="1"/>
  <c r="E189" i="1" s="1"/>
  <c r="E190" i="1" s="1"/>
  <c r="E191" i="1" s="1"/>
  <c r="E192" i="1" s="1"/>
  <c r="E193" i="1" s="1"/>
  <c r="E194" i="1" s="1"/>
  <c r="E195" i="1" s="1"/>
  <c r="E196" i="1" s="1"/>
  <c r="E197" i="1" s="1"/>
  <c r="E198" i="1" s="1"/>
  <c r="E199" i="1" s="1"/>
  <c r="E200" i="1" s="1"/>
  <c r="E201" i="1" s="1"/>
  <c r="E202" i="1" s="1"/>
  <c r="E203" i="1" s="1"/>
  <c r="E204" i="1" s="1"/>
  <c r="E205" i="1" s="1"/>
  <c r="E206" i="1" s="1"/>
  <c r="E207" i="1" s="1"/>
  <c r="E208" i="1" s="1"/>
  <c r="E209" i="1" s="1"/>
  <c r="E210" i="1" s="1"/>
  <c r="E211" i="1" s="1"/>
  <c r="E212" i="1" s="1"/>
  <c r="E213" i="1" s="1"/>
  <c r="E214" i="1" s="1"/>
  <c r="E215" i="1" s="1"/>
  <c r="E216" i="1" s="1"/>
  <c r="E217" i="1" s="1"/>
  <c r="E218" i="1" s="1"/>
  <c r="E219" i="1" s="1"/>
  <c r="E220" i="1" s="1"/>
  <c r="E221" i="1" s="1"/>
  <c r="E222" i="1" s="1"/>
  <c r="E223" i="1" s="1"/>
  <c r="E224" i="1" s="1"/>
  <c r="E225" i="1" s="1"/>
  <c r="E226" i="1" s="1"/>
  <c r="E227" i="1" s="1"/>
  <c r="E228" i="1" s="1"/>
  <c r="E229" i="1" s="1"/>
  <c r="E230" i="1" s="1"/>
  <c r="E231" i="1" s="1"/>
  <c r="E232" i="1" s="1"/>
  <c r="E233" i="1" s="1"/>
  <c r="E234" i="1" s="1"/>
  <c r="E235" i="1" s="1"/>
  <c r="E236" i="1" s="1"/>
  <c r="E237" i="1" s="1"/>
  <c r="E238" i="1" s="1"/>
  <c r="E239" i="1" s="1"/>
  <c r="E240" i="1" s="1"/>
  <c r="L5" i="6"/>
  <c r="J5" i="6" s="1"/>
  <c r="K5" i="6" s="1"/>
  <c r="L6" i="6"/>
  <c r="J6" i="6" s="1"/>
  <c r="K6" i="6" s="1"/>
  <c r="L7" i="6"/>
  <c r="J7" i="6" s="1"/>
  <c r="K7" i="6" s="1"/>
  <c r="L8" i="6"/>
  <c r="J8" i="6" s="1"/>
  <c r="K8" i="6" s="1"/>
  <c r="L9" i="6"/>
  <c r="J9" i="6" s="1"/>
  <c r="K9" i="6" s="1"/>
  <c r="L10" i="6"/>
  <c r="L11" i="6"/>
  <c r="J11" i="6" s="1"/>
  <c r="K11" i="6" s="1"/>
  <c r="L12" i="6"/>
  <c r="J12" i="6" s="1"/>
  <c r="K12" i="6" s="1"/>
  <c r="L13" i="6"/>
  <c r="J13" i="6" s="1"/>
  <c r="K13" i="6" s="1"/>
  <c r="L14" i="6"/>
  <c r="J14" i="6" s="1"/>
  <c r="K14" i="6" s="1"/>
  <c r="L15" i="6"/>
  <c r="J15" i="6" s="1"/>
  <c r="K15" i="6" s="1"/>
  <c r="L16" i="6"/>
  <c r="J16" i="6" s="1"/>
  <c r="K16" i="6" s="1"/>
  <c r="L17" i="6"/>
  <c r="J17" i="6" s="1"/>
  <c r="K17" i="6" s="1"/>
  <c r="L18" i="6"/>
  <c r="J18" i="6" s="1"/>
  <c r="K18" i="6" s="1"/>
  <c r="L19" i="6"/>
  <c r="J19" i="6" s="1"/>
  <c r="K19" i="6" s="1"/>
  <c r="L20" i="6"/>
  <c r="J20" i="6" s="1"/>
  <c r="K20" i="6" s="1"/>
  <c r="L21" i="6"/>
  <c r="J21" i="6" s="1"/>
  <c r="K21" i="6" s="1"/>
  <c r="L22" i="6"/>
  <c r="J22" i="6" s="1"/>
  <c r="K22" i="6" s="1"/>
  <c r="L23" i="6"/>
  <c r="J23" i="6" s="1"/>
  <c r="K23" i="6" s="1"/>
  <c r="L24" i="6"/>
  <c r="J24" i="6" s="1"/>
  <c r="K24" i="6" s="1"/>
  <c r="L25" i="6"/>
  <c r="J25" i="6" s="1"/>
  <c r="K25" i="6" s="1"/>
  <c r="L26" i="6"/>
  <c r="J26" i="6" s="1"/>
  <c r="K26" i="6" s="1"/>
  <c r="L27" i="6"/>
  <c r="J27" i="6" s="1"/>
  <c r="K27" i="6" s="1"/>
  <c r="L28" i="6"/>
  <c r="J28" i="6" s="1"/>
  <c r="K28" i="6" s="1"/>
  <c r="L29" i="6"/>
  <c r="J29" i="6" s="1"/>
  <c r="K29" i="6" s="1"/>
  <c r="L30" i="6"/>
  <c r="J30" i="6" s="1"/>
  <c r="K30" i="6" s="1"/>
  <c r="L31" i="6"/>
  <c r="J31" i="6" s="1"/>
  <c r="K31" i="6" s="1"/>
  <c r="L32" i="6"/>
  <c r="J32" i="6" s="1"/>
  <c r="K32" i="6" s="1"/>
  <c r="L33" i="6"/>
  <c r="J33" i="6" s="1"/>
  <c r="K33" i="6" s="1"/>
  <c r="L34" i="6"/>
  <c r="J34" i="6" s="1"/>
  <c r="K34" i="6" s="1"/>
  <c r="L4" i="6"/>
  <c r="J4" i="6" s="1"/>
  <c r="K4" i="6" s="1"/>
  <c r="I32" i="6"/>
  <c r="G32" i="6" s="1"/>
  <c r="H32" i="6" s="1"/>
  <c r="I33" i="6"/>
  <c r="G33" i="6" s="1"/>
  <c r="H33" i="6" s="1"/>
  <c r="I34" i="6"/>
  <c r="G34" i="6" s="1"/>
  <c r="H34" i="6" s="1"/>
  <c r="I31" i="6"/>
  <c r="G31" i="6" s="1"/>
  <c r="H31" i="6" s="1"/>
  <c r="I30" i="6"/>
  <c r="G30" i="6" s="1"/>
  <c r="H30" i="6" s="1"/>
  <c r="I29" i="6"/>
  <c r="G29" i="6" s="1"/>
  <c r="H29" i="6" s="1"/>
  <c r="I28" i="6"/>
  <c r="G28" i="6" s="1"/>
  <c r="H28" i="6" s="1"/>
  <c r="I27" i="6"/>
  <c r="G27" i="6" s="1"/>
  <c r="H27" i="6" s="1"/>
  <c r="I26" i="6"/>
  <c r="G26" i="6" s="1"/>
  <c r="H26" i="6" s="1"/>
  <c r="I25" i="6"/>
  <c r="G25" i="6" s="1"/>
  <c r="H25" i="6" s="1"/>
  <c r="I24" i="6"/>
  <c r="G24" i="6" s="1"/>
  <c r="H24" i="6" s="1"/>
  <c r="I18" i="6"/>
  <c r="G18" i="6" s="1"/>
  <c r="H18" i="6" s="1"/>
  <c r="I19" i="6"/>
  <c r="G19" i="6" s="1"/>
  <c r="H19" i="6" s="1"/>
  <c r="I20" i="6"/>
  <c r="G20" i="6" s="1"/>
  <c r="H20" i="6" s="1"/>
  <c r="I21" i="6"/>
  <c r="G21" i="6" s="1"/>
  <c r="H21" i="6" s="1"/>
  <c r="I22" i="6"/>
  <c r="G22" i="6" s="1"/>
  <c r="H22" i="6" s="1"/>
  <c r="I23" i="6"/>
  <c r="G23" i="6" s="1"/>
  <c r="H23" i="6" s="1"/>
  <c r="I17" i="6"/>
  <c r="G17" i="6" s="1"/>
  <c r="H17" i="6" s="1"/>
  <c r="I16" i="6"/>
  <c r="G16" i="6" s="1"/>
  <c r="H16" i="6" s="1"/>
  <c r="I15" i="6"/>
  <c r="G15" i="6" s="1"/>
  <c r="H15" i="6" s="1"/>
  <c r="I14" i="6"/>
  <c r="G14" i="6" s="1"/>
  <c r="H14" i="6" s="1"/>
  <c r="I13" i="6"/>
  <c r="G13" i="6" s="1"/>
  <c r="H13" i="6" s="1"/>
  <c r="I12" i="6"/>
  <c r="G12" i="6" s="1"/>
  <c r="H12" i="6" s="1"/>
  <c r="I11" i="6"/>
  <c r="G11" i="6" s="1"/>
  <c r="H11" i="6" s="1"/>
  <c r="I9" i="6"/>
  <c r="G9" i="6" s="1"/>
  <c r="H9" i="6" s="1"/>
  <c r="I10" i="6"/>
  <c r="G10" i="6" s="1"/>
  <c r="H10" i="6" s="1"/>
  <c r="I8" i="6"/>
  <c r="G8" i="6" s="1"/>
  <c r="H8" i="6" s="1"/>
  <c r="I7" i="6"/>
  <c r="G7" i="6" s="1"/>
  <c r="H7" i="6" s="1"/>
  <c r="I5" i="6"/>
  <c r="G5" i="6" s="1"/>
  <c r="H5" i="6" s="1"/>
  <c r="I6" i="6"/>
  <c r="G6" i="6" s="1"/>
  <c r="H6" i="6" s="1"/>
  <c r="J10" i="6"/>
  <c r="K10" i="6" s="1"/>
  <c r="F5" i="6"/>
  <c r="F6" i="6"/>
  <c r="F7" i="6"/>
  <c r="F8" i="6"/>
  <c r="F9" i="6"/>
  <c r="F10" i="6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E7" i="6"/>
  <c r="E8" i="6"/>
  <c r="E9" i="6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E33" i="6"/>
  <c r="E34" i="6"/>
  <c r="E5" i="6"/>
  <c r="E6" i="6"/>
  <c r="J4" i="7"/>
  <c r="N4" i="7"/>
  <c r="K4" i="7" s="1"/>
  <c r="M4" i="7" s="1"/>
  <c r="N9" i="7"/>
  <c r="K9" i="7" s="1"/>
  <c r="M9" i="7" s="1"/>
  <c r="N10" i="7"/>
  <c r="K10" i="7" s="1"/>
  <c r="M10" i="7" s="1"/>
  <c r="N11" i="7"/>
  <c r="K11" i="7" s="1"/>
  <c r="M11" i="7" s="1"/>
  <c r="N12" i="7"/>
  <c r="K12" i="7" s="1"/>
  <c r="M12" i="7" s="1"/>
  <c r="N13" i="7"/>
  <c r="K13" i="7" s="1"/>
  <c r="M13" i="7" s="1"/>
  <c r="N14" i="7"/>
  <c r="K14" i="7" s="1"/>
  <c r="M14" i="7" s="1"/>
  <c r="N15" i="7"/>
  <c r="K15" i="7" s="1"/>
  <c r="M15" i="7" s="1"/>
  <c r="N16" i="7"/>
  <c r="K16" i="7" s="1"/>
  <c r="M16" i="7" s="1"/>
  <c r="N17" i="7"/>
  <c r="K17" i="7" s="1"/>
  <c r="M17" i="7" s="1"/>
  <c r="N18" i="7"/>
  <c r="K18" i="7" s="1"/>
  <c r="M18" i="7" s="1"/>
  <c r="N19" i="7"/>
  <c r="K19" i="7" s="1"/>
  <c r="M19" i="7" s="1"/>
  <c r="N20" i="7"/>
  <c r="K20" i="7" s="1"/>
  <c r="M20" i="7" s="1"/>
  <c r="N21" i="7"/>
  <c r="K21" i="7" s="1"/>
  <c r="M21" i="7" s="1"/>
  <c r="N22" i="7"/>
  <c r="K22" i="7" s="1"/>
  <c r="M22" i="7" s="1"/>
  <c r="N6" i="7"/>
  <c r="K6" i="7" s="1"/>
  <c r="M6" i="7" s="1"/>
  <c r="N7" i="7"/>
  <c r="K7" i="7" s="1"/>
  <c r="M7" i="7" s="1"/>
  <c r="N8" i="7"/>
  <c r="K8" i="7" s="1"/>
  <c r="M8" i="7" s="1"/>
  <c r="N5" i="7"/>
  <c r="K5" i="7" s="1"/>
  <c r="M5" i="7" s="1"/>
  <c r="O3" i="7"/>
  <c r="J5" i="7"/>
  <c r="G5" i="7" s="1"/>
  <c r="I5" i="7" s="1"/>
  <c r="J6" i="7"/>
  <c r="G6" i="7" s="1"/>
  <c r="I6" i="7" s="1"/>
  <c r="J7" i="7"/>
  <c r="G7" i="7" s="1"/>
  <c r="I7" i="7" s="1"/>
  <c r="J8" i="7"/>
  <c r="G8" i="7" s="1"/>
  <c r="I8" i="7" s="1"/>
  <c r="J9" i="7"/>
  <c r="G9" i="7" s="1"/>
  <c r="I9" i="7" s="1"/>
  <c r="J10" i="7"/>
  <c r="G10" i="7" s="1"/>
  <c r="I10" i="7" s="1"/>
  <c r="J11" i="7"/>
  <c r="G11" i="7" s="1"/>
  <c r="I11" i="7" s="1"/>
  <c r="J12" i="7"/>
  <c r="G12" i="7" s="1"/>
  <c r="I12" i="7" s="1"/>
  <c r="J13" i="7"/>
  <c r="G13" i="7" s="1"/>
  <c r="I13" i="7" s="1"/>
  <c r="J14" i="7"/>
  <c r="G14" i="7" s="1"/>
  <c r="I14" i="7" s="1"/>
  <c r="J15" i="7"/>
  <c r="G15" i="7" s="1"/>
  <c r="I15" i="7" s="1"/>
  <c r="J16" i="7"/>
  <c r="G16" i="7" s="1"/>
  <c r="I16" i="7" s="1"/>
  <c r="J17" i="7"/>
  <c r="G17" i="7" s="1"/>
  <c r="I17" i="7" s="1"/>
  <c r="J18" i="7"/>
  <c r="G18" i="7" s="1"/>
  <c r="I18" i="7" s="1"/>
  <c r="J19" i="7"/>
  <c r="G19" i="7" s="1"/>
  <c r="I19" i="7" s="1"/>
  <c r="J20" i="7"/>
  <c r="G20" i="7" s="1"/>
  <c r="I20" i="7" s="1"/>
  <c r="J21" i="7"/>
  <c r="G21" i="7" s="1"/>
  <c r="I21" i="7" s="1"/>
  <c r="J22" i="7"/>
  <c r="G22" i="7" s="1"/>
  <c r="I22" i="7" s="1"/>
  <c r="F5" i="7"/>
  <c r="F6" i="7"/>
  <c r="F7" i="7"/>
  <c r="F8" i="7"/>
  <c r="F9" i="7"/>
  <c r="F10" i="7"/>
  <c r="F11" i="7"/>
  <c r="F12" i="7"/>
  <c r="F13" i="7"/>
  <c r="F14" i="7"/>
  <c r="F15" i="7"/>
  <c r="F16" i="7"/>
  <c r="F17" i="7"/>
  <c r="F18" i="7"/>
  <c r="F19" i="7"/>
  <c r="F20" i="7"/>
  <c r="F21" i="7"/>
  <c r="F22" i="7"/>
  <c r="E5" i="7"/>
  <c r="E6" i="7"/>
  <c r="E7" i="7"/>
  <c r="E8" i="7"/>
  <c r="E9" i="7"/>
  <c r="E10" i="7"/>
  <c r="E11" i="7"/>
  <c r="E12" i="7"/>
  <c r="E13" i="7"/>
  <c r="E14" i="7"/>
  <c r="E15" i="7"/>
  <c r="E16" i="7"/>
  <c r="E17" i="7"/>
  <c r="E18" i="7"/>
  <c r="E19" i="7"/>
  <c r="E20" i="7"/>
  <c r="E21" i="7"/>
  <c r="E22" i="7"/>
  <c r="C5" i="7"/>
  <c r="C6" i="7"/>
  <c r="C7" i="7"/>
  <c r="C8" i="7"/>
  <c r="C9" i="7"/>
  <c r="C10" i="7"/>
  <c r="C11" i="7"/>
  <c r="C12" i="7"/>
  <c r="C13" i="7"/>
  <c r="C14" i="7"/>
  <c r="C15" i="7"/>
  <c r="C16" i="7"/>
  <c r="C17" i="7"/>
  <c r="C18" i="7"/>
  <c r="C19" i="7"/>
  <c r="C20" i="7"/>
  <c r="C21" i="7"/>
  <c r="C22" i="7"/>
  <c r="A5" i="7"/>
  <c r="A6" i="7"/>
  <c r="A7" i="7"/>
  <c r="A8" i="7"/>
  <c r="A9" i="7"/>
  <c r="A10" i="7"/>
  <c r="A11" i="7"/>
  <c r="A12" i="7"/>
  <c r="A13" i="7"/>
  <c r="A14" i="7"/>
  <c r="A15" i="7"/>
  <c r="A16" i="7"/>
  <c r="A17" i="7"/>
  <c r="A18" i="7"/>
  <c r="A19" i="7"/>
  <c r="A20" i="7"/>
  <c r="A21" i="7"/>
  <c r="A22" i="7"/>
  <c r="F4" i="7"/>
  <c r="E4" i="7"/>
  <c r="C4" i="7"/>
  <c r="A4" i="7"/>
  <c r="E6" i="4"/>
  <c r="E7" i="4" s="1"/>
  <c r="E8" i="4" s="1"/>
  <c r="E9" i="4" s="1"/>
  <c r="E10" i="4" s="1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E21" i="4" s="1"/>
  <c r="E22" i="4" s="1"/>
  <c r="E23" i="4" s="1"/>
  <c r="E24" i="4" s="1"/>
  <c r="C33" i="6"/>
  <c r="C22" i="6"/>
  <c r="C23" i="6"/>
  <c r="C24" i="6"/>
  <c r="C25" i="6"/>
  <c r="C26" i="6"/>
  <c r="C27" i="6"/>
  <c r="C28" i="6"/>
  <c r="C29" i="6"/>
  <c r="C30" i="6"/>
  <c r="C31" i="6"/>
  <c r="C32" i="6"/>
  <c r="C21" i="6"/>
  <c r="C11" i="6"/>
  <c r="C12" i="6"/>
  <c r="C13" i="6"/>
  <c r="C14" i="6"/>
  <c r="C15" i="6"/>
  <c r="C16" i="6"/>
  <c r="C17" i="6"/>
  <c r="C10" i="6"/>
  <c r="C5" i="6"/>
  <c r="C6" i="6"/>
  <c r="C7" i="6"/>
  <c r="C8" i="6"/>
  <c r="C9" i="6"/>
  <c r="C18" i="6"/>
  <c r="C19" i="6"/>
  <c r="C20" i="6"/>
  <c r="C34" i="6"/>
  <c r="A5" i="6"/>
  <c r="A6" i="6"/>
  <c r="A7" i="6"/>
  <c r="A8" i="6"/>
  <c r="A9" i="6"/>
  <c r="A10" i="6"/>
  <c r="A11" i="6"/>
  <c r="A12" i="6"/>
  <c r="A13" i="6"/>
  <c r="A14" i="6"/>
  <c r="A15" i="6"/>
  <c r="A16" i="6"/>
  <c r="A17" i="6"/>
  <c r="A18" i="6"/>
  <c r="A19" i="6"/>
  <c r="A20" i="6"/>
  <c r="A21" i="6"/>
  <c r="A22" i="6"/>
  <c r="A23" i="6"/>
  <c r="A24" i="6"/>
  <c r="A25" i="6"/>
  <c r="A26" i="6"/>
  <c r="A27" i="6"/>
  <c r="A28" i="6"/>
  <c r="A29" i="6"/>
  <c r="A30" i="6"/>
  <c r="A31" i="6"/>
  <c r="A32" i="6"/>
  <c r="A33" i="6"/>
  <c r="A34" i="6"/>
  <c r="A4" i="6"/>
  <c r="C4" i="6"/>
  <c r="E4" i="6"/>
  <c r="F4" i="6"/>
  <c r="I4" i="6"/>
  <c r="K163" i="7" l="1"/>
  <c r="M163" i="7" s="1"/>
  <c r="O4" i="8"/>
  <c r="O5" i="8" s="1"/>
  <c r="O6" i="8" s="1"/>
  <c r="O7" i="8" s="1"/>
  <c r="O8" i="8" s="1"/>
  <c r="O9" i="8" s="1"/>
  <c r="O10" i="8" s="1"/>
  <c r="O11" i="8" s="1"/>
  <c r="O12" i="8" s="1"/>
  <c r="O13" i="8" s="1"/>
  <c r="O14" i="8" s="1"/>
  <c r="O15" i="8" s="1"/>
  <c r="O16" i="8" s="1"/>
  <c r="O17" i="8" s="1"/>
  <c r="O18" i="8" s="1"/>
  <c r="O19" i="8" s="1"/>
  <c r="O20" i="8" s="1"/>
  <c r="O21" i="8" s="1"/>
  <c r="O22" i="8" s="1"/>
  <c r="O23" i="8" s="1"/>
  <c r="O24" i="8" s="1"/>
  <c r="O25" i="8" s="1"/>
  <c r="O26" i="8" s="1"/>
  <c r="O27" i="8" s="1"/>
  <c r="O28" i="8" s="1"/>
  <c r="O29" i="8" s="1"/>
  <c r="O30" i="8" s="1"/>
  <c r="O31" i="8" s="1"/>
  <c r="O32" i="8" s="1"/>
  <c r="O33" i="8" s="1"/>
  <c r="O34" i="8" s="1"/>
  <c r="O35" i="8" s="1"/>
  <c r="O36" i="8" s="1"/>
  <c r="O37" i="8" s="1"/>
  <c r="O38" i="8" s="1"/>
  <c r="O39" i="8" s="1"/>
  <c r="O40" i="8" s="1"/>
  <c r="O41" i="8" s="1"/>
  <c r="O42" i="8" s="1"/>
  <c r="O43" i="8" s="1"/>
  <c r="O44" i="8" s="1"/>
  <c r="O45" i="8" s="1"/>
  <c r="O46" i="8" s="1"/>
  <c r="O47" i="8" s="1"/>
  <c r="O48" i="8" s="1"/>
  <c r="O49" i="8" s="1"/>
  <c r="O50" i="8" s="1"/>
  <c r="O51" i="8" s="1"/>
  <c r="O52" i="8" s="1"/>
  <c r="O53" i="8" s="1"/>
  <c r="O54" i="8" s="1"/>
  <c r="O55" i="8" s="1"/>
  <c r="O56" i="8" s="1"/>
  <c r="O57" i="8" s="1"/>
  <c r="O58" i="8" s="1"/>
  <c r="O59" i="8" s="1"/>
  <c r="O60" i="8" s="1"/>
  <c r="O61" i="8" s="1"/>
  <c r="O62" i="8" s="1"/>
  <c r="O63" i="8" s="1"/>
  <c r="O64" i="8" s="1"/>
  <c r="O65" i="8" s="1"/>
  <c r="O66" i="8" s="1"/>
  <c r="O67" i="8" s="1"/>
  <c r="O68" i="8" s="1"/>
  <c r="O69" i="8" s="1"/>
  <c r="O70" i="8" s="1"/>
  <c r="O71" i="8" s="1"/>
  <c r="O72" i="8" s="1"/>
  <c r="O73" i="8" s="1"/>
  <c r="O74" i="8" s="1"/>
  <c r="O75" i="8" s="1"/>
  <c r="O76" i="8" s="1"/>
  <c r="O77" i="8" s="1"/>
  <c r="O78" i="8" s="1"/>
  <c r="O79" i="8" s="1"/>
  <c r="O80" i="8" s="1"/>
  <c r="O81" i="8" s="1"/>
  <c r="O82" i="8" s="1"/>
  <c r="O83" i="8" s="1"/>
  <c r="O84" i="8" s="1"/>
  <c r="O85" i="8" s="1"/>
  <c r="O86" i="8" s="1"/>
  <c r="O87" i="8" s="1"/>
  <c r="O88" i="8" s="1"/>
  <c r="O89" i="8" s="1"/>
  <c r="O90" i="8" s="1"/>
  <c r="O91" i="8" s="1"/>
  <c r="O92" i="8" s="1"/>
  <c r="O93" i="8" s="1"/>
  <c r="O94" i="8" s="1"/>
  <c r="O95" i="8" s="1"/>
  <c r="O96" i="8" s="1"/>
  <c r="O97" i="8" s="1"/>
  <c r="O98" i="8" s="1"/>
  <c r="O99" i="8" s="1"/>
  <c r="O100" i="8" s="1"/>
  <c r="O101" i="8" s="1"/>
  <c r="O102" i="8" s="1"/>
  <c r="O103" i="8" s="1"/>
  <c r="O104" i="8" s="1"/>
  <c r="O105" i="8" s="1"/>
  <c r="O106" i="8" s="1"/>
  <c r="O107" i="8" s="1"/>
  <c r="O108" i="8" s="1"/>
  <c r="O109" i="8" s="1"/>
  <c r="O110" i="8" s="1"/>
  <c r="O111" i="8" s="1"/>
  <c r="O112" i="8" s="1"/>
  <c r="O113" i="8" s="1"/>
  <c r="O114" i="8" s="1"/>
  <c r="O115" i="8" s="1"/>
  <c r="O116" i="8" s="1"/>
  <c r="O117" i="8" s="1"/>
  <c r="O118" i="8" s="1"/>
  <c r="O119" i="8" s="1"/>
  <c r="O120" i="8" s="1"/>
  <c r="O121" i="8" s="1"/>
  <c r="O122" i="8" s="1"/>
  <c r="O123" i="8" s="1"/>
  <c r="O124" i="8" s="1"/>
  <c r="O125" i="8" s="1"/>
  <c r="O126" i="8" s="1"/>
  <c r="O127" i="8" s="1"/>
  <c r="O128" i="8" s="1"/>
  <c r="O129" i="8" s="1"/>
  <c r="O130" i="8" s="1"/>
  <c r="O131" i="8" s="1"/>
  <c r="O132" i="8" s="1"/>
  <c r="O133" i="8" s="1"/>
  <c r="O134" i="8" s="1"/>
  <c r="O135" i="8" s="1"/>
  <c r="O136" i="8" s="1"/>
  <c r="O137" i="8" s="1"/>
  <c r="O138" i="8" s="1"/>
  <c r="O139" i="8" s="1"/>
  <c r="O140" i="8" s="1"/>
  <c r="O141" i="8" s="1"/>
  <c r="O142" i="8" s="1"/>
  <c r="O143" i="8" s="1"/>
  <c r="O144" i="8" s="1"/>
  <c r="O145" i="8" s="1"/>
  <c r="O146" i="8" s="1"/>
  <c r="O147" i="8" s="1"/>
  <c r="O148" i="8" s="1"/>
  <c r="O149" i="8" s="1"/>
  <c r="O150" i="8" s="1"/>
  <c r="O151" i="8" s="1"/>
  <c r="O152" i="8" s="1"/>
  <c r="O153" i="8" s="1"/>
  <c r="O154" i="8" s="1"/>
  <c r="O155" i="8" s="1"/>
  <c r="O156" i="8" s="1"/>
  <c r="O157" i="8" s="1"/>
  <c r="O158" i="8" s="1"/>
  <c r="O159" i="8" s="1"/>
  <c r="O160" i="8" s="1"/>
  <c r="O161" i="8" s="1"/>
  <c r="O162" i="8" s="1"/>
  <c r="O163" i="8" s="1"/>
  <c r="O164" i="8" s="1"/>
  <c r="O165" i="8" s="1"/>
  <c r="O166" i="8" s="1"/>
  <c r="O167" i="8" s="1"/>
  <c r="O168" i="8" s="1"/>
  <c r="O169" i="8" s="1"/>
  <c r="O170" i="8" s="1"/>
  <c r="O171" i="8" s="1"/>
  <c r="O172" i="8" s="1"/>
  <c r="O173" i="8" s="1"/>
  <c r="O174" i="8" s="1"/>
  <c r="O175" i="8" s="1"/>
  <c r="O176" i="8" s="1"/>
  <c r="O177" i="8" s="1"/>
  <c r="O178" i="8" s="1"/>
  <c r="O179" i="8" s="1"/>
  <c r="O180" i="8" s="1"/>
  <c r="O181" i="8" s="1"/>
  <c r="O182" i="8" s="1"/>
  <c r="O183" i="8" s="1"/>
  <c r="O184" i="8" s="1"/>
  <c r="O185" i="8" s="1"/>
  <c r="O186" i="8" s="1"/>
  <c r="O187" i="8" s="1"/>
  <c r="O188" i="8" s="1"/>
  <c r="O189" i="8" s="1"/>
  <c r="O190" i="8" s="1"/>
  <c r="O191" i="8" s="1"/>
  <c r="O192" i="8" s="1"/>
  <c r="O193" i="8" s="1"/>
  <c r="O194" i="8" s="1"/>
  <c r="O195" i="8" s="1"/>
  <c r="O196" i="8" s="1"/>
  <c r="O197" i="8" s="1"/>
  <c r="O198" i="8" s="1"/>
  <c r="O199" i="8" s="1"/>
  <c r="O200" i="8" s="1"/>
  <c r="O201" i="8" s="1"/>
  <c r="O202" i="8" s="1"/>
  <c r="O203" i="8" s="1"/>
  <c r="O204" i="8" s="1"/>
  <c r="O205" i="8" s="1"/>
  <c r="O206" i="8" s="1"/>
  <c r="O207" i="8" s="1"/>
  <c r="O208" i="8" s="1"/>
  <c r="O209" i="8" s="1"/>
  <c r="O210" i="8" s="1"/>
  <c r="O211" i="8" s="1"/>
  <c r="O212" i="8" s="1"/>
  <c r="O213" i="8" s="1"/>
  <c r="O214" i="8" s="1"/>
  <c r="O215" i="8" s="1"/>
  <c r="O216" i="8" s="1"/>
  <c r="O217" i="8" s="1"/>
  <c r="O218" i="8" s="1"/>
  <c r="O219" i="8" s="1"/>
  <c r="O220" i="8" s="1"/>
  <c r="O221" i="8" s="1"/>
  <c r="O222" i="8" s="1"/>
  <c r="O223" i="8" s="1"/>
  <c r="O224" i="8" s="1"/>
  <c r="O225" i="8" s="1"/>
  <c r="O226" i="8" s="1"/>
  <c r="O227" i="8" s="1"/>
  <c r="O228" i="8" s="1"/>
  <c r="O229" i="8" s="1"/>
  <c r="O230" i="8" s="1"/>
  <c r="O231" i="8" s="1"/>
  <c r="O232" i="8" s="1"/>
  <c r="O233" i="8" s="1"/>
  <c r="O234" i="8" s="1"/>
  <c r="O235" i="8" s="1"/>
  <c r="O236" i="8" s="1"/>
  <c r="O237" i="8" s="1"/>
  <c r="O238" i="8" s="1"/>
  <c r="O239" i="8" s="1"/>
  <c r="O240" i="8" s="1"/>
  <c r="O241" i="8" s="1"/>
  <c r="O242" i="8" s="1"/>
  <c r="O243" i="8" s="1"/>
  <c r="O244" i="8" s="1"/>
  <c r="O245" i="8" s="1"/>
  <c r="O246" i="8" s="1"/>
  <c r="O247" i="8" s="1"/>
  <c r="O248" i="8" s="1"/>
  <c r="O249" i="8" s="1"/>
  <c r="O250" i="8" s="1"/>
  <c r="O251" i="8" s="1"/>
  <c r="O252" i="8" s="1"/>
  <c r="O253" i="8" s="1"/>
  <c r="O254" i="8" s="1"/>
  <c r="O255" i="8" s="1"/>
  <c r="O256" i="8" s="1"/>
  <c r="O257" i="8" s="1"/>
  <c r="O258" i="8" s="1"/>
  <c r="O259" i="8" s="1"/>
  <c r="O260" i="8" s="1"/>
  <c r="O261" i="8" s="1"/>
  <c r="O262" i="8" s="1"/>
  <c r="O263" i="8" s="1"/>
  <c r="O264" i="8" s="1"/>
  <c r="O265" i="8" s="1"/>
  <c r="O266" i="8" s="1"/>
  <c r="O267" i="8" s="1"/>
  <c r="O268" i="8" s="1"/>
  <c r="O269" i="8" s="1"/>
  <c r="O270" i="8" s="1"/>
  <c r="O271" i="8" s="1"/>
  <c r="O272" i="8" s="1"/>
  <c r="O273" i="8" s="1"/>
  <c r="O274" i="8" s="1"/>
  <c r="O275" i="8" s="1"/>
  <c r="O276" i="8" s="1"/>
  <c r="O277" i="8" s="1"/>
  <c r="O278" i="8" s="1"/>
  <c r="O279" i="8" s="1"/>
  <c r="O280" i="8" s="1"/>
  <c r="O281" i="8" s="1"/>
  <c r="O282" i="8" s="1"/>
  <c r="O283" i="8" s="1"/>
  <c r="O284" i="8" s="1"/>
  <c r="O285" i="8" s="1"/>
  <c r="O286" i="8" s="1"/>
  <c r="O287" i="8" s="1"/>
  <c r="O288" i="8" s="1"/>
  <c r="O289" i="8" s="1"/>
  <c r="O290" i="8" s="1"/>
  <c r="O291" i="8" s="1"/>
  <c r="O292" i="8" s="1"/>
  <c r="O293" i="8" s="1"/>
  <c r="O294" i="8" s="1"/>
  <c r="O295" i="8" s="1"/>
  <c r="O296" i="8" s="1"/>
  <c r="O297" i="8" s="1"/>
  <c r="O298" i="8" s="1"/>
  <c r="O299" i="8" s="1"/>
  <c r="O300" i="8" s="1"/>
  <c r="O301" i="8" s="1"/>
  <c r="O302" i="8" s="1"/>
  <c r="O303" i="8" s="1"/>
  <c r="O304" i="8" s="1"/>
  <c r="O305" i="8" s="1"/>
  <c r="O306" i="8" s="1"/>
  <c r="O307" i="8" s="1"/>
  <c r="O308" i="8" s="1"/>
  <c r="O309" i="8" s="1"/>
  <c r="O310" i="8" s="1"/>
  <c r="O311" i="8" s="1"/>
  <c r="O312" i="8" s="1"/>
  <c r="O313" i="8" s="1"/>
  <c r="O314" i="8" s="1"/>
  <c r="O315" i="8" s="1"/>
  <c r="O316" i="8" s="1"/>
  <c r="O317" i="8" s="1"/>
  <c r="O318" i="8" s="1"/>
  <c r="O319" i="8" s="1"/>
  <c r="O320" i="8" s="1"/>
  <c r="O321" i="8" s="1"/>
  <c r="O322" i="8" s="1"/>
  <c r="O323" i="8" s="1"/>
  <c r="O324" i="8" s="1"/>
  <c r="O325" i="8" s="1"/>
  <c r="O326" i="8" s="1"/>
  <c r="O327" i="8" s="1"/>
  <c r="O328" i="8" s="1"/>
  <c r="O329" i="8" s="1"/>
  <c r="O330" i="8" s="1"/>
  <c r="O331" i="8" s="1"/>
  <c r="O332" i="8" s="1"/>
  <c r="O333" i="8" s="1"/>
  <c r="O334" i="8" s="1"/>
  <c r="O335" i="8" s="1"/>
  <c r="O336" i="8" s="1"/>
  <c r="O337" i="8" s="1"/>
  <c r="O338" i="8" s="1"/>
  <c r="O339" i="8" s="1"/>
  <c r="O340" i="8" s="1"/>
  <c r="O341" i="8" s="1"/>
  <c r="O342" i="8" s="1"/>
  <c r="O343" i="8" s="1"/>
  <c r="O344" i="8" s="1"/>
  <c r="O345" i="8" s="1"/>
  <c r="O346" i="8" s="1"/>
  <c r="O347" i="8" s="1"/>
  <c r="O348" i="8" s="1"/>
  <c r="O349" i="8" s="1"/>
  <c r="O350" i="8" s="1"/>
  <c r="O351" i="8" s="1"/>
  <c r="O352" i="8" s="1"/>
  <c r="O353" i="8" s="1"/>
  <c r="O354" i="8" s="1"/>
  <c r="O355" i="8" s="1"/>
  <c r="O356" i="8" s="1"/>
  <c r="O357" i="8" s="1"/>
  <c r="O358" i="8" s="1"/>
  <c r="O359" i="8" s="1"/>
  <c r="O360" i="8" s="1"/>
  <c r="O361" i="8" s="1"/>
  <c r="O362" i="8" s="1"/>
  <c r="O363" i="8" s="1"/>
  <c r="O364" i="8" s="1"/>
  <c r="O365" i="8" s="1"/>
  <c r="O366" i="8" s="1"/>
  <c r="O367" i="8" s="1"/>
  <c r="O368" i="8" s="1"/>
  <c r="O369" i="8" s="1"/>
  <c r="O370" i="8" s="1"/>
  <c r="O371" i="8" s="1"/>
  <c r="O372" i="8" s="1"/>
  <c r="O373" i="8" s="1"/>
  <c r="O374" i="8" s="1"/>
  <c r="O375" i="8" s="1"/>
  <c r="O376" i="8" s="1"/>
  <c r="O377" i="8" s="1"/>
  <c r="O378" i="8" s="1"/>
  <c r="O379" i="8" s="1"/>
  <c r="O380" i="8" s="1"/>
  <c r="O381" i="8" s="1"/>
  <c r="O382" i="8" s="1"/>
  <c r="O383" i="8" s="1"/>
  <c r="O384" i="8" s="1"/>
  <c r="O385" i="8" s="1"/>
  <c r="O386" i="8" s="1"/>
  <c r="O387" i="8" s="1"/>
  <c r="O388" i="8" s="1"/>
  <c r="O389" i="8" s="1"/>
  <c r="O390" i="8" s="1"/>
  <c r="O391" i="8" s="1"/>
  <c r="O392" i="8" s="1"/>
  <c r="O393" i="8" s="1"/>
  <c r="O394" i="8" s="1"/>
  <c r="O395" i="8" s="1"/>
  <c r="O396" i="8" s="1"/>
  <c r="O397" i="8" s="1"/>
  <c r="O398" i="8" s="1"/>
  <c r="O399" i="8" s="1"/>
  <c r="O400" i="8" s="1"/>
  <c r="O401" i="8" s="1"/>
  <c r="O402" i="8" s="1"/>
  <c r="O403" i="8" s="1"/>
  <c r="O404" i="8" s="1"/>
  <c r="O405" i="8" s="1"/>
  <c r="O406" i="8" s="1"/>
  <c r="O407" i="8" s="1"/>
  <c r="O408" i="8" s="1"/>
  <c r="O409" i="8" s="1"/>
  <c r="O410" i="8" s="1"/>
  <c r="O411" i="8" s="1"/>
  <c r="O412" i="8" s="1"/>
  <c r="O413" i="8" s="1"/>
  <c r="O414" i="8" s="1"/>
  <c r="O415" i="8" s="1"/>
  <c r="O416" i="8" s="1"/>
  <c r="O417" i="8" s="1"/>
  <c r="O418" i="8" s="1"/>
  <c r="O419" i="8" s="1"/>
  <c r="O420" i="8" s="1"/>
  <c r="O421" i="8" s="1"/>
  <c r="O422" i="8" s="1"/>
  <c r="O423" i="8" s="1"/>
  <c r="O424" i="8" s="1"/>
  <c r="O425" i="8" s="1"/>
  <c r="O426" i="8" s="1"/>
  <c r="O427" i="8" s="1"/>
  <c r="O428" i="8" s="1"/>
  <c r="O429" i="8" s="1"/>
  <c r="O430" i="8" s="1"/>
  <c r="O431" i="8" s="1"/>
  <c r="O432" i="8" s="1"/>
  <c r="O433" i="8" s="1"/>
  <c r="O434" i="8" s="1"/>
  <c r="O435" i="8" s="1"/>
  <c r="O436" i="8" s="1"/>
  <c r="O437" i="8" s="1"/>
  <c r="O438" i="8" s="1"/>
  <c r="O439" i="8" s="1"/>
  <c r="O440" i="8" s="1"/>
  <c r="O441" i="8" s="1"/>
  <c r="O442" i="8" s="1"/>
  <c r="O443" i="8" s="1"/>
  <c r="O444" i="8" s="1"/>
  <c r="O445" i="8" s="1"/>
  <c r="O446" i="8" s="1"/>
  <c r="O447" i="8" s="1"/>
  <c r="O448" i="8" s="1"/>
  <c r="O449" i="8" s="1"/>
  <c r="O450" i="8" s="1"/>
  <c r="O451" i="8" s="1"/>
  <c r="O452" i="8" s="1"/>
  <c r="O453" i="8" s="1"/>
  <c r="O454" i="8" s="1"/>
  <c r="O455" i="8" s="1"/>
  <c r="O456" i="8" s="1"/>
  <c r="O457" i="8" s="1"/>
  <c r="O458" i="8" s="1"/>
  <c r="O459" i="8" s="1"/>
  <c r="O460" i="8" s="1"/>
  <c r="O461" i="8" s="1"/>
  <c r="O462" i="8" s="1"/>
  <c r="O463" i="8" s="1"/>
  <c r="O464" i="8" s="1"/>
  <c r="O465" i="8" s="1"/>
  <c r="O466" i="8" s="1"/>
  <c r="O467" i="8" s="1"/>
  <c r="O468" i="8" s="1"/>
  <c r="O469" i="8" s="1"/>
  <c r="O470" i="8" s="1"/>
  <c r="O471" i="8" s="1"/>
  <c r="O472" i="8" s="1"/>
  <c r="O473" i="8" s="1"/>
  <c r="O474" i="8" s="1"/>
  <c r="O475" i="8" s="1"/>
  <c r="O476" i="8" s="1"/>
  <c r="O477" i="8" s="1"/>
  <c r="O478" i="8" s="1"/>
  <c r="O479" i="8" s="1"/>
  <c r="O480" i="8" s="1"/>
  <c r="O481" i="8" s="1"/>
  <c r="O482" i="8" s="1"/>
  <c r="O483" i="8" s="1"/>
  <c r="O484" i="8" s="1"/>
  <c r="O485" i="8" s="1"/>
  <c r="O486" i="8" s="1"/>
  <c r="O487" i="8" s="1"/>
  <c r="O488" i="8" s="1"/>
  <c r="O489" i="8" s="1"/>
  <c r="O490" i="8" s="1"/>
  <c r="O491" i="8" s="1"/>
  <c r="O492" i="8" s="1"/>
  <c r="O493" i="8" s="1"/>
  <c r="O494" i="8" s="1"/>
  <c r="O495" i="8" s="1"/>
  <c r="O496" i="8" s="1"/>
  <c r="O497" i="8" s="1"/>
  <c r="O498" i="8" s="1"/>
  <c r="O499" i="8" s="1"/>
  <c r="O500" i="8" s="1"/>
  <c r="O501" i="8" s="1"/>
  <c r="O502" i="8" s="1"/>
  <c r="O503" i="8" s="1"/>
  <c r="O504" i="8" s="1"/>
  <c r="O505" i="8" s="1"/>
  <c r="O506" i="8" s="1"/>
  <c r="O507" i="8" s="1"/>
  <c r="O508" i="8" s="1"/>
  <c r="O509" i="8" s="1"/>
  <c r="O510" i="8" s="1"/>
  <c r="O511" i="8" s="1"/>
  <c r="O512" i="8" s="1"/>
  <c r="O513" i="8" s="1"/>
  <c r="O514" i="8" s="1"/>
  <c r="O515" i="8" s="1"/>
  <c r="O516" i="8" s="1"/>
  <c r="O517" i="8" s="1"/>
  <c r="O518" i="8" s="1"/>
  <c r="O519" i="8" s="1"/>
  <c r="O520" i="8" s="1"/>
  <c r="O521" i="8" s="1"/>
  <c r="O522" i="8" s="1"/>
  <c r="O523" i="8" s="1"/>
  <c r="O524" i="8" s="1"/>
  <c r="O525" i="8" s="1"/>
  <c r="O526" i="8" s="1"/>
  <c r="O527" i="8" s="1"/>
  <c r="O528" i="8" s="1"/>
  <c r="O529" i="8" s="1"/>
  <c r="O530" i="8" s="1"/>
  <c r="O531" i="8" s="1"/>
  <c r="O532" i="8" s="1"/>
  <c r="O533" i="8" s="1"/>
  <c r="O534" i="8" s="1"/>
  <c r="O535" i="8" s="1"/>
  <c r="O536" i="8" s="1"/>
  <c r="O537" i="8" s="1"/>
  <c r="O538" i="8" s="1"/>
  <c r="O539" i="8" s="1"/>
  <c r="O540" i="8" s="1"/>
  <c r="O541" i="8" s="1"/>
  <c r="O542" i="8" s="1"/>
  <c r="O543" i="8" s="1"/>
  <c r="O544" i="8" s="1"/>
  <c r="O545" i="8" s="1"/>
  <c r="O546" i="8" s="1"/>
  <c r="O547" i="8" s="1"/>
  <c r="O548" i="8" s="1"/>
  <c r="O549" i="8" s="1"/>
  <c r="O550" i="8" s="1"/>
  <c r="O551" i="8" s="1"/>
  <c r="O552" i="8" s="1"/>
  <c r="O553" i="8" s="1"/>
  <c r="O554" i="8" s="1"/>
  <c r="O555" i="8" s="1"/>
  <c r="O556" i="8" s="1"/>
  <c r="O557" i="8" s="1"/>
  <c r="O558" i="8" s="1"/>
  <c r="O559" i="8" s="1"/>
  <c r="O560" i="8" s="1"/>
  <c r="O561" i="8" s="1"/>
  <c r="O562" i="8" s="1"/>
  <c r="O563" i="8" s="1"/>
  <c r="O564" i="8" s="1"/>
  <c r="O565" i="8" s="1"/>
  <c r="O566" i="8" s="1"/>
  <c r="O567" i="8" s="1"/>
  <c r="O568" i="8" s="1"/>
  <c r="O569" i="8" s="1"/>
  <c r="O570" i="8" s="1"/>
  <c r="O571" i="8" s="1"/>
  <c r="O572" i="8" s="1"/>
  <c r="O573" i="8" s="1"/>
  <c r="O574" i="8" s="1"/>
  <c r="O575" i="8" s="1"/>
  <c r="O576" i="8" s="1"/>
  <c r="O577" i="8" s="1"/>
  <c r="O578" i="8" s="1"/>
  <c r="O579" i="8" s="1"/>
  <c r="O580" i="8" s="1"/>
  <c r="O581" i="8" s="1"/>
  <c r="O582" i="8" s="1"/>
  <c r="O583" i="8" s="1"/>
  <c r="O584" i="8" s="1"/>
  <c r="O585" i="8" s="1"/>
  <c r="O586" i="8" s="1"/>
  <c r="O587" i="8" s="1"/>
  <c r="O588" i="8" s="1"/>
  <c r="O589" i="8" s="1"/>
  <c r="O590" i="8" s="1"/>
  <c r="O591" i="8" s="1"/>
  <c r="O592" i="8" s="1"/>
  <c r="O593" i="8" s="1"/>
  <c r="O594" i="8" s="1"/>
  <c r="O595" i="8" s="1"/>
  <c r="O596" i="8" s="1"/>
  <c r="O597" i="8" s="1"/>
  <c r="O598" i="8" s="1"/>
  <c r="O599" i="8" s="1"/>
  <c r="O600" i="8" s="1"/>
  <c r="O601" i="8" s="1"/>
  <c r="O602" i="8" s="1"/>
  <c r="O603" i="8" s="1"/>
  <c r="O604" i="8" s="1"/>
  <c r="O605" i="8" s="1"/>
  <c r="O606" i="8" s="1"/>
  <c r="O607" i="8" s="1"/>
  <c r="O608" i="8" s="1"/>
  <c r="O609" i="8" s="1"/>
  <c r="O610" i="8" s="1"/>
  <c r="O611" i="8" s="1"/>
  <c r="O612" i="8" s="1"/>
  <c r="O613" i="8" s="1"/>
  <c r="O614" i="8" s="1"/>
  <c r="O615" i="8" s="1"/>
  <c r="O616" i="8" s="1"/>
  <c r="O617" i="8" s="1"/>
  <c r="O618" i="8" s="1"/>
  <c r="O619" i="8" s="1"/>
  <c r="O620" i="8" s="1"/>
  <c r="O621" i="8" s="1"/>
  <c r="O622" i="8" s="1"/>
  <c r="O623" i="8" s="1"/>
  <c r="O624" i="8" s="1"/>
  <c r="O625" i="8" s="1"/>
  <c r="O626" i="8" s="1"/>
  <c r="O627" i="8" s="1"/>
  <c r="O628" i="8" s="1"/>
  <c r="O629" i="8" s="1"/>
  <c r="O630" i="8" s="1"/>
  <c r="O631" i="8" s="1"/>
  <c r="O632" i="8" s="1"/>
  <c r="O633" i="8" s="1"/>
  <c r="O634" i="8" s="1"/>
  <c r="O635" i="8" s="1"/>
  <c r="O636" i="8" s="1"/>
  <c r="O637" i="8" s="1"/>
  <c r="O638" i="8" s="1"/>
  <c r="O639" i="8" s="1"/>
  <c r="O640" i="8" s="1"/>
  <c r="O641" i="8" s="1"/>
  <c r="O642" i="8" s="1"/>
  <c r="O643" i="8" s="1"/>
  <c r="O644" i="8" s="1"/>
  <c r="O645" i="8" s="1"/>
  <c r="O646" i="8" s="1"/>
  <c r="O647" i="8" s="1"/>
  <c r="O648" i="8" s="1"/>
  <c r="O649" i="8" s="1"/>
  <c r="O650" i="8" s="1"/>
  <c r="O651" i="8" s="1"/>
  <c r="O652" i="8" s="1"/>
  <c r="O653" i="8" s="1"/>
  <c r="O654" i="8" s="1"/>
  <c r="O655" i="8" s="1"/>
  <c r="O656" i="8" s="1"/>
  <c r="O657" i="8" s="1"/>
  <c r="O658" i="8" s="1"/>
  <c r="O659" i="8" s="1"/>
  <c r="O660" i="8" s="1"/>
  <c r="O661" i="8" s="1"/>
  <c r="O662" i="8" s="1"/>
  <c r="O663" i="8" s="1"/>
  <c r="O664" i="8" s="1"/>
  <c r="O665" i="8" s="1"/>
  <c r="O666" i="8" s="1"/>
  <c r="O667" i="8" s="1"/>
  <c r="O668" i="8" s="1"/>
  <c r="O669" i="8" s="1"/>
  <c r="O670" i="8" s="1"/>
  <c r="O671" i="8" s="1"/>
  <c r="O672" i="8" s="1"/>
  <c r="O673" i="8" s="1"/>
  <c r="O674" i="8" s="1"/>
  <c r="O675" i="8" s="1"/>
  <c r="O676" i="8" s="1"/>
  <c r="O677" i="8" s="1"/>
  <c r="O678" i="8" s="1"/>
  <c r="O679" i="8" s="1"/>
  <c r="O680" i="8" s="1"/>
  <c r="O681" i="8" s="1"/>
  <c r="O682" i="8" s="1"/>
  <c r="O683" i="8" s="1"/>
  <c r="O684" i="8" s="1"/>
  <c r="O685" i="8" s="1"/>
  <c r="O686" i="8" s="1"/>
  <c r="O687" i="8" s="1"/>
  <c r="O688" i="8" s="1"/>
  <c r="O689" i="8" s="1"/>
  <c r="O690" i="8" s="1"/>
  <c r="O691" i="8" s="1"/>
  <c r="O692" i="8" s="1"/>
  <c r="O693" i="8" s="1"/>
  <c r="O694" i="8" s="1"/>
  <c r="O695" i="8" s="1"/>
  <c r="O696" i="8" s="1"/>
  <c r="O697" i="8" s="1"/>
  <c r="O698" i="8" s="1"/>
  <c r="O699" i="8" s="1"/>
  <c r="O700" i="8" s="1"/>
  <c r="O701" i="8" s="1"/>
  <c r="O702" i="8" s="1"/>
  <c r="O703" i="8" s="1"/>
  <c r="O704" i="8" s="1"/>
  <c r="O705" i="8" s="1"/>
  <c r="O706" i="8" s="1"/>
  <c r="O707" i="8" s="1"/>
  <c r="O708" i="8" s="1"/>
  <c r="O709" i="8" s="1"/>
  <c r="O710" i="8" s="1"/>
  <c r="O711" i="8" s="1"/>
  <c r="O712" i="8" s="1"/>
  <c r="O713" i="8" s="1"/>
  <c r="O714" i="8" s="1"/>
  <c r="O715" i="8" s="1"/>
  <c r="O716" i="8" s="1"/>
  <c r="O717" i="8" s="1"/>
  <c r="O718" i="8" s="1"/>
  <c r="O719" i="8" s="1"/>
  <c r="O720" i="8" s="1"/>
  <c r="O721" i="8" s="1"/>
  <c r="O722" i="8" s="1"/>
  <c r="O723" i="8" s="1"/>
  <c r="O724" i="8" s="1"/>
  <c r="O725" i="8" s="1"/>
  <c r="O726" i="8" s="1"/>
  <c r="O727" i="8" s="1"/>
  <c r="O728" i="8" s="1"/>
  <c r="O729" i="8" s="1"/>
  <c r="O730" i="8" s="1"/>
  <c r="O731" i="8" s="1"/>
  <c r="O732" i="8" s="1"/>
  <c r="O733" i="8" s="1"/>
  <c r="O734" i="8" s="1"/>
  <c r="O735" i="8" s="1"/>
  <c r="O736" i="8" s="1"/>
  <c r="O737" i="8" s="1"/>
  <c r="O738" i="8" s="1"/>
  <c r="O739" i="8" s="1"/>
  <c r="O740" i="8" s="1"/>
  <c r="O741" i="8" s="1"/>
  <c r="O742" i="8" s="1"/>
  <c r="O743" i="8" s="1"/>
  <c r="O744" i="8" s="1"/>
  <c r="O745" i="8" s="1"/>
  <c r="O746" i="8" s="1"/>
  <c r="O747" i="8" s="1"/>
  <c r="O748" i="8" s="1"/>
  <c r="O749" i="8" s="1"/>
  <c r="O750" i="8" s="1"/>
  <c r="O751" i="8" s="1"/>
  <c r="O752" i="8" s="1"/>
  <c r="O753" i="8" s="1"/>
  <c r="O754" i="8" s="1"/>
  <c r="O755" i="8" s="1"/>
  <c r="O756" i="8" s="1"/>
  <c r="O757" i="8" s="1"/>
  <c r="O758" i="8" s="1"/>
  <c r="O759" i="8" s="1"/>
  <c r="O760" i="8" s="1"/>
  <c r="O761" i="8" s="1"/>
  <c r="O762" i="8" s="1"/>
  <c r="O763" i="8" s="1"/>
  <c r="O764" i="8" s="1"/>
  <c r="O765" i="8" s="1"/>
  <c r="O766" i="8" s="1"/>
  <c r="O767" i="8" s="1"/>
  <c r="O768" i="8" s="1"/>
  <c r="O769" i="8" s="1"/>
  <c r="O770" i="8" s="1"/>
  <c r="O771" i="8" s="1"/>
  <c r="O772" i="8" s="1"/>
  <c r="O773" i="8" s="1"/>
  <c r="O774" i="8" s="1"/>
  <c r="O775" i="8" s="1"/>
  <c r="G4" i="7"/>
  <c r="I4" i="7" s="1"/>
  <c r="O4" i="7"/>
  <c r="O5" i="7" s="1"/>
  <c r="O6" i="7" s="1"/>
  <c r="O7" i="7" s="1"/>
  <c r="O8" i="7" s="1"/>
  <c r="O9" i="7" s="1"/>
  <c r="O10" i="7" s="1"/>
  <c r="O11" i="7" s="1"/>
  <c r="O12" i="7" s="1"/>
  <c r="O13" i="7" s="1"/>
  <c r="O14" i="7" s="1"/>
  <c r="O15" i="7" s="1"/>
  <c r="O16" i="7" s="1"/>
  <c r="O17" i="7" s="1"/>
  <c r="O18" i="7" s="1"/>
  <c r="O19" i="7" s="1"/>
  <c r="O20" i="7" s="1"/>
  <c r="O21" i="7" s="1"/>
  <c r="O22" i="7" s="1"/>
  <c r="O23" i="7" s="1"/>
  <c r="O24" i="7" s="1"/>
  <c r="O25" i="7" s="1"/>
  <c r="O26" i="7" s="1"/>
  <c r="O27" i="7" s="1"/>
  <c r="O28" i="7" s="1"/>
  <c r="O29" i="7" s="1"/>
  <c r="O30" i="7" s="1"/>
  <c r="O31" i="7" s="1"/>
  <c r="O32" i="7" s="1"/>
  <c r="O33" i="7" s="1"/>
  <c r="O34" i="7" s="1"/>
  <c r="O35" i="7" s="1"/>
  <c r="O36" i="7" s="1"/>
  <c r="O37" i="7" s="1"/>
  <c r="O38" i="7" s="1"/>
  <c r="O39" i="7" s="1"/>
  <c r="O40" i="7" s="1"/>
  <c r="O41" i="7" s="1"/>
  <c r="O42" i="7" s="1"/>
  <c r="O43" i="7" s="1"/>
  <c r="O44" i="7" s="1"/>
  <c r="O45" i="7" s="1"/>
  <c r="O46" i="7" s="1"/>
  <c r="O47" i="7" s="1"/>
  <c r="O48" i="7" s="1"/>
  <c r="O49" i="7" s="1"/>
  <c r="O50" i="7" s="1"/>
  <c r="O51" i="7" s="1"/>
  <c r="O52" i="7" s="1"/>
  <c r="O53" i="7" s="1"/>
  <c r="O54" i="7" s="1"/>
  <c r="O55" i="7" s="1"/>
  <c r="O56" i="7" s="1"/>
  <c r="O57" i="7" s="1"/>
  <c r="O58" i="7" s="1"/>
  <c r="O59" i="7" s="1"/>
  <c r="O60" i="7" s="1"/>
  <c r="O61" i="7" s="1"/>
  <c r="O62" i="7" s="1"/>
  <c r="O63" i="7" s="1"/>
  <c r="O64" i="7" s="1"/>
  <c r="O65" i="7" s="1"/>
  <c r="O66" i="7" s="1"/>
  <c r="O67" i="7" s="1"/>
  <c r="O68" i="7" s="1"/>
  <c r="O69" i="7" s="1"/>
  <c r="O70" i="7" s="1"/>
  <c r="O71" i="7" s="1"/>
  <c r="O72" i="7" s="1"/>
  <c r="O73" i="7" s="1"/>
  <c r="O74" i="7" s="1"/>
  <c r="O75" i="7" s="1"/>
  <c r="O76" i="7" s="1"/>
  <c r="O77" i="7" s="1"/>
  <c r="O78" i="7" s="1"/>
  <c r="O79" i="7" s="1"/>
  <c r="O80" i="7" s="1"/>
  <c r="O81" i="7" s="1"/>
  <c r="O82" i="7" s="1"/>
  <c r="O83" i="7" s="1"/>
  <c r="O84" i="7" s="1"/>
  <c r="O85" i="7" s="1"/>
  <c r="O86" i="7" s="1"/>
  <c r="O87" i="7" s="1"/>
  <c r="O88" i="7" s="1"/>
  <c r="O89" i="7" s="1"/>
  <c r="O90" i="7" s="1"/>
  <c r="O91" i="7" s="1"/>
  <c r="O92" i="7" s="1"/>
  <c r="O93" i="7" s="1"/>
  <c r="O94" i="7" s="1"/>
  <c r="O95" i="7" s="1"/>
  <c r="O96" i="7" s="1"/>
  <c r="O97" i="7" s="1"/>
  <c r="O98" i="7" s="1"/>
  <c r="O99" i="7" s="1"/>
  <c r="O100" i="7" s="1"/>
  <c r="O101" i="7" s="1"/>
  <c r="O102" i="7" s="1"/>
  <c r="O103" i="7" s="1"/>
  <c r="O104" i="7" s="1"/>
  <c r="O105" i="7" s="1"/>
  <c r="O106" i="7" s="1"/>
  <c r="O107" i="7" s="1"/>
  <c r="O108" i="7" s="1"/>
  <c r="O109" i="7" s="1"/>
  <c r="O110" i="7" s="1"/>
  <c r="O111" i="7" s="1"/>
  <c r="O112" i="7" s="1"/>
  <c r="O113" i="7" s="1"/>
  <c r="O114" i="7" s="1"/>
  <c r="O115" i="7" s="1"/>
  <c r="O116" i="7" s="1"/>
  <c r="O117" i="7" s="1"/>
  <c r="O118" i="7" s="1"/>
  <c r="O119" i="7" s="1"/>
  <c r="O120" i="7" s="1"/>
  <c r="O121" i="7" s="1"/>
  <c r="O122" i="7" s="1"/>
  <c r="O123" i="7" s="1"/>
  <c r="O124" i="7" s="1"/>
  <c r="O125" i="7" s="1"/>
  <c r="O126" i="7" s="1"/>
  <c r="O127" i="7" s="1"/>
  <c r="O128" i="7" s="1"/>
  <c r="O129" i="7" s="1"/>
  <c r="O130" i="7" s="1"/>
  <c r="O131" i="7" s="1"/>
  <c r="O132" i="7" s="1"/>
  <c r="O133" i="7" s="1"/>
  <c r="O134" i="7" s="1"/>
  <c r="O135" i="7" s="1"/>
  <c r="O136" i="7" s="1"/>
  <c r="O137" i="7" s="1"/>
  <c r="O138" i="7" s="1"/>
  <c r="O139" i="7" s="1"/>
  <c r="O140" i="7" s="1"/>
  <c r="O141" i="7" s="1"/>
  <c r="O142" i="7" s="1"/>
  <c r="O143" i="7" s="1"/>
  <c r="O144" i="7" s="1"/>
  <c r="O145" i="7" s="1"/>
  <c r="O146" i="7" s="1"/>
  <c r="O147" i="7" s="1"/>
  <c r="O148" i="7" s="1"/>
  <c r="O149" i="7" s="1"/>
  <c r="O150" i="7" s="1"/>
  <c r="O151" i="7" s="1"/>
  <c r="O152" i="7" s="1"/>
  <c r="O153" i="7" s="1"/>
  <c r="O154" i="7" s="1"/>
  <c r="O155" i="7" s="1"/>
  <c r="O156" i="7" s="1"/>
  <c r="O157" i="7" s="1"/>
  <c r="O158" i="7" s="1"/>
  <c r="O159" i="7" s="1"/>
  <c r="O160" i="7" s="1"/>
  <c r="O161" i="7" s="1"/>
  <c r="O162" i="7" s="1"/>
  <c r="O163" i="7" s="1"/>
  <c r="O164" i="7" s="1"/>
  <c r="O165" i="7" s="1"/>
  <c r="O166" i="7" s="1"/>
  <c r="O167" i="7" s="1"/>
  <c r="O168" i="7" s="1"/>
  <c r="O169" i="7" s="1"/>
  <c r="O170" i="7" s="1"/>
  <c r="O171" i="7" s="1"/>
  <c r="O172" i="7" s="1"/>
  <c r="O173" i="7" s="1"/>
  <c r="O174" i="7" s="1"/>
  <c r="O175" i="7" s="1"/>
  <c r="O176" i="7" s="1"/>
  <c r="O177" i="7" s="1"/>
  <c r="O178" i="7" s="1"/>
  <c r="O179" i="7" s="1"/>
  <c r="O180" i="7" s="1"/>
  <c r="O181" i="7" s="1"/>
  <c r="O182" i="7" s="1"/>
  <c r="O183" i="7" s="1"/>
  <c r="O184" i="7" s="1"/>
  <c r="O185" i="7" s="1"/>
  <c r="O186" i="7" s="1"/>
  <c r="O187" i="7" s="1"/>
  <c r="O188" i="7" s="1"/>
  <c r="O189" i="7" s="1"/>
  <c r="O190" i="7" s="1"/>
  <c r="O191" i="7" s="1"/>
  <c r="O192" i="7" s="1"/>
  <c r="O193" i="7" s="1"/>
  <c r="O194" i="7" s="1"/>
  <c r="O195" i="7" s="1"/>
  <c r="O196" i="7" s="1"/>
  <c r="O197" i="7" s="1"/>
  <c r="O198" i="7" s="1"/>
  <c r="O199" i="7" s="1"/>
  <c r="O200" i="7" s="1"/>
  <c r="O201" i="7" s="1"/>
  <c r="O202" i="7" s="1"/>
  <c r="O203" i="7" s="1"/>
  <c r="O204" i="7" s="1"/>
  <c r="O205" i="7" s="1"/>
  <c r="O206" i="7" s="1"/>
  <c r="O207" i="7" s="1"/>
  <c r="O208" i="7" s="1"/>
  <c r="O209" i="7" s="1"/>
  <c r="O210" i="7" s="1"/>
  <c r="O211" i="7" s="1"/>
  <c r="O212" i="7" s="1"/>
  <c r="O213" i="7" s="1"/>
  <c r="O214" i="7" s="1"/>
  <c r="O215" i="7" s="1"/>
  <c r="O216" i="7" s="1"/>
  <c r="O217" i="7" s="1"/>
  <c r="O218" i="7" s="1"/>
  <c r="O219" i="7" s="1"/>
  <c r="O220" i="7" s="1"/>
  <c r="O221" i="7" s="1"/>
  <c r="O222" i="7" s="1"/>
  <c r="O223" i="7" s="1"/>
  <c r="O224" i="7" s="1"/>
  <c r="O225" i="7" s="1"/>
  <c r="O226" i="7" s="1"/>
  <c r="O227" i="7" s="1"/>
  <c r="O228" i="7" s="1"/>
  <c r="M34" i="6"/>
  <c r="M35" i="6" s="1"/>
  <c r="M36" i="6" s="1"/>
  <c r="M37" i="6" s="1"/>
  <c r="M38" i="6" s="1"/>
  <c r="M39" i="6" s="1"/>
  <c r="M40" i="6" s="1"/>
  <c r="M41" i="6" s="1"/>
  <c r="M42" i="6" s="1"/>
  <c r="M43" i="6" s="1"/>
  <c r="M44" i="6" s="1"/>
  <c r="M45" i="6" s="1"/>
  <c r="M46" i="6" s="1"/>
  <c r="M47" i="6" s="1"/>
  <c r="M48" i="6" s="1"/>
  <c r="M49" i="6" s="1"/>
  <c r="M50" i="6" s="1"/>
  <c r="M51" i="6" s="1"/>
  <c r="M4" i="6"/>
  <c r="M5" i="6" s="1"/>
  <c r="M6" i="6" s="1"/>
  <c r="M7" i="6" s="1"/>
  <c r="M8" i="6" s="1"/>
  <c r="M9" i="6" s="1"/>
  <c r="M10" i="6" s="1"/>
  <c r="M11" i="6" s="1"/>
  <c r="M12" i="6" s="1"/>
  <c r="M13" i="6" s="1"/>
  <c r="M14" i="6" s="1"/>
  <c r="M15" i="6" s="1"/>
  <c r="M16" i="6" s="1"/>
  <c r="M17" i="6" s="1"/>
  <c r="M18" i="6" s="1"/>
  <c r="M19" i="6" s="1"/>
  <c r="M20" i="6" s="1"/>
  <c r="M21" i="6" s="1"/>
  <c r="M22" i="6" s="1"/>
  <c r="M23" i="6" s="1"/>
  <c r="M24" i="6" s="1"/>
  <c r="M25" i="6" s="1"/>
  <c r="M26" i="6" s="1"/>
  <c r="M27" i="6" s="1"/>
  <c r="M28" i="6" s="1"/>
  <c r="M29" i="6" s="1"/>
  <c r="M30" i="6" s="1"/>
  <c r="M31" i="6" s="1"/>
  <c r="M32" i="6" s="1"/>
  <c r="G4" i="6"/>
  <c r="H4" i="6" s="1"/>
  <c r="O229" i="7" l="1"/>
  <c r="O230" i="7" s="1"/>
  <c r="O776" i="8"/>
  <c r="O777" i="8" s="1"/>
  <c r="O778" i="8" s="1"/>
  <c r="O779" i="8" s="1"/>
  <c r="O780" i="8" s="1"/>
  <c r="O781" i="8" s="1"/>
  <c r="O231" i="7" l="1"/>
  <c r="O232" i="7" s="1"/>
  <c r="O233" i="7" s="1"/>
  <c r="O234" i="7" s="1"/>
  <c r="O235" i="7" s="1"/>
  <c r="O236" i="7" s="1"/>
  <c r="O237" i="7" s="1"/>
  <c r="O238" i="7" s="1"/>
  <c r="O239" i="7" s="1"/>
  <c r="O240" i="7" s="1"/>
  <c r="O241" i="7" s="1"/>
  <c r="O242" i="7" s="1"/>
  <c r="O243" i="7" s="1"/>
  <c r="O244" i="7" s="1"/>
  <c r="O245" i="7" s="1"/>
  <c r="O246" i="7" s="1"/>
  <c r="O247" i="7" s="1"/>
  <c r="O248" i="7" s="1"/>
  <c r="O249" i="7" s="1"/>
  <c r="O250" i="7" s="1"/>
  <c r="O251" i="7" s="1"/>
  <c r="O252" i="7" s="1"/>
  <c r="O253" i="7" s="1"/>
  <c r="O254" i="7" s="1"/>
  <c r="O255" i="7" s="1"/>
  <c r="O256" i="7" s="1"/>
  <c r="O257" i="7" s="1"/>
  <c r="O258" i="7" s="1"/>
  <c r="O259" i="7" s="1"/>
  <c r="O260" i="7" s="1"/>
  <c r="O261" i="7" s="1"/>
  <c r="O262" i="7" s="1"/>
  <c r="O263" i="7" s="1"/>
  <c r="O264" i="7" s="1"/>
  <c r="O265" i="7" s="1"/>
  <c r="O266" i="7" s="1"/>
  <c r="O267" i="7" s="1"/>
  <c r="O268" i="7" s="1"/>
  <c r="O269" i="7" s="1"/>
  <c r="O270" i="7" s="1"/>
  <c r="O271" i="7" s="1"/>
  <c r="O272" i="7" s="1"/>
  <c r="O273" i="7" s="1"/>
  <c r="O274" i="7" s="1"/>
  <c r="O275" i="7" s="1"/>
  <c r="O276" i="7" s="1"/>
  <c r="O277" i="7" s="1"/>
  <c r="O278" i="7" s="1"/>
  <c r="O279" i="7" s="1"/>
  <c r="O280" i="7" s="1"/>
  <c r="O281" i="7" s="1"/>
  <c r="O282" i="7" s="1"/>
  <c r="O283" i="7" s="1"/>
  <c r="O284" i="7" s="1"/>
  <c r="O285" i="7" s="1"/>
  <c r="O286" i="7" s="1"/>
  <c r="O287" i="7" s="1"/>
  <c r="O288" i="7" s="1"/>
  <c r="O289" i="7" s="1"/>
  <c r="O290" i="7" s="1"/>
  <c r="O291" i="7" s="1"/>
  <c r="O292" i="7" s="1"/>
  <c r="O293" i="7" s="1"/>
  <c r="O294" i="7" s="1"/>
  <c r="O295" i="7" s="1"/>
  <c r="O296" i="7" s="1"/>
  <c r="O297" i="7" s="1"/>
  <c r="O298" i="7" s="1"/>
  <c r="O299" i="7" s="1"/>
  <c r="O300" i="7" s="1"/>
  <c r="O301" i="7" s="1"/>
  <c r="O302" i="7" s="1"/>
  <c r="O303" i="7" s="1"/>
  <c r="O304" i="7" s="1"/>
  <c r="O305" i="7" s="1"/>
  <c r="O306" i="7" s="1"/>
  <c r="O307" i="7" s="1"/>
  <c r="O308" i="7" s="1"/>
  <c r="O309" i="7" s="1"/>
  <c r="O310" i="7" s="1"/>
  <c r="O311" i="7" s="1"/>
  <c r="O312" i="7" s="1"/>
  <c r="O313" i="7" s="1"/>
  <c r="O314" i="7" s="1"/>
  <c r="O315" i="7" s="1"/>
  <c r="O316" i="7" s="1"/>
  <c r="O317" i="7" s="1"/>
  <c r="O318" i="7" s="1"/>
  <c r="O319" i="7" s="1"/>
  <c r="O320" i="7" s="1"/>
  <c r="O321" i="7" s="1"/>
  <c r="O322" i="7" s="1"/>
  <c r="O323" i="7" s="1"/>
  <c r="O324" i="7" s="1"/>
  <c r="O325" i="7" s="1"/>
  <c r="O326" i="7" s="1"/>
  <c r="O327" i="7" s="1"/>
  <c r="O328" i="7" s="1"/>
  <c r="O329" i="7" s="1"/>
  <c r="O330" i="7" s="1"/>
  <c r="O331" i="7" s="1"/>
  <c r="O332" i="7" s="1"/>
  <c r="O333" i="7" s="1"/>
  <c r="O334" i="7" s="1"/>
  <c r="O335" i="7" s="1"/>
  <c r="O336" i="7" s="1"/>
  <c r="O337" i="7" s="1"/>
  <c r="O338" i="7" s="1"/>
  <c r="O339" i="7" s="1"/>
  <c r="O340" i="7" s="1"/>
  <c r="O341" i="7" s="1"/>
  <c r="O342" i="7" s="1"/>
  <c r="O343" i="7" s="1"/>
  <c r="O344" i="7" s="1"/>
  <c r="O345" i="7" s="1"/>
  <c r="O346" i="7" s="1"/>
  <c r="O347" i="7" s="1"/>
  <c r="O348" i="7" s="1"/>
  <c r="O349" i="7" s="1"/>
  <c r="O350" i="7" s="1"/>
  <c r="O351" i="7" s="1"/>
  <c r="O352" i="7" s="1"/>
  <c r="O353" i="7" s="1"/>
  <c r="O354" i="7" s="1"/>
  <c r="O355" i="7" s="1"/>
  <c r="O356" i="7" s="1"/>
  <c r="O357" i="7" s="1"/>
  <c r="O358" i="7" s="1"/>
  <c r="O359" i="7" s="1"/>
  <c r="O360" i="7" s="1"/>
  <c r="O361" i="7" s="1"/>
  <c r="O362" i="7" s="1"/>
  <c r="O363" i="7" s="1"/>
  <c r="O364" i="7" s="1"/>
  <c r="O365" i="7" s="1"/>
  <c r="O366" i="7" s="1"/>
  <c r="O367" i="7" s="1"/>
  <c r="O368" i="7" s="1"/>
  <c r="O369" i="7" s="1"/>
  <c r="O370" i="7" s="1"/>
  <c r="O371" i="7" s="1"/>
  <c r="O372" i="7" s="1"/>
  <c r="O373" i="7" s="1"/>
  <c r="O374" i="7" s="1"/>
  <c r="O375" i="7" s="1"/>
  <c r="O376" i="7" s="1"/>
  <c r="O377" i="7" s="1"/>
  <c r="O378" i="7" s="1"/>
  <c r="O379" i="7" s="1"/>
  <c r="O380" i="7" s="1"/>
  <c r="O381" i="7" s="1"/>
  <c r="O382" i="7" s="1"/>
  <c r="O383" i="7" s="1"/>
  <c r="O384" i="7" s="1"/>
  <c r="O385" i="7" s="1"/>
  <c r="O386" i="7" s="1"/>
  <c r="O387" i="7" s="1"/>
  <c r="O388" i="7" s="1"/>
  <c r="O389" i="7" s="1"/>
  <c r="O390" i="7" s="1"/>
  <c r="O391" i="7" s="1"/>
  <c r="O392" i="7" s="1"/>
  <c r="O393" i="7" s="1"/>
  <c r="O394" i="7" s="1"/>
  <c r="O395" i="7" s="1"/>
  <c r="O396" i="7" s="1"/>
  <c r="O397" i="7" s="1"/>
  <c r="O398" i="7" s="1"/>
  <c r="O399" i="7" s="1"/>
  <c r="O400" i="7" s="1"/>
  <c r="O401" i="7" s="1"/>
  <c r="O402" i="7" s="1"/>
  <c r="O403" i="7" s="1"/>
  <c r="O404" i="7" s="1"/>
  <c r="O405" i="7" s="1"/>
  <c r="O406" i="7" s="1"/>
  <c r="O407" i="7" s="1"/>
  <c r="O408" i="7" s="1"/>
  <c r="O409" i="7" s="1"/>
  <c r="O410" i="7" s="1"/>
  <c r="O411" i="7" s="1"/>
  <c r="O412" i="7" s="1"/>
  <c r="O413" i="7" s="1"/>
  <c r="O414" i="7" s="1"/>
  <c r="O415" i="7" s="1"/>
  <c r="O416" i="7" s="1"/>
  <c r="O417" i="7" s="1"/>
  <c r="O418" i="7" s="1"/>
  <c r="O419" i="7" s="1"/>
  <c r="O420" i="7" s="1"/>
  <c r="O421" i="7" s="1"/>
  <c r="O422" i="7" s="1"/>
  <c r="O423" i="7" s="1"/>
  <c r="O424" i="7" s="1"/>
  <c r="O425" i="7" s="1"/>
  <c r="O426" i="7" s="1"/>
  <c r="O427" i="7" s="1"/>
  <c r="O428" i="7" s="1"/>
  <c r="O429" i="7" s="1"/>
  <c r="O430" i="7" s="1"/>
  <c r="O431" i="7" s="1"/>
  <c r="O432" i="7" s="1"/>
  <c r="O433" i="7" s="1"/>
  <c r="O434" i="7" s="1"/>
  <c r="O435" i="7" s="1"/>
  <c r="O436" i="7" s="1"/>
  <c r="O437" i="7" s="1"/>
  <c r="O438" i="7" s="1"/>
  <c r="O439" i="7" s="1"/>
  <c r="O440" i="7" s="1"/>
  <c r="O441" i="7" s="1"/>
  <c r="O442" i="7" s="1"/>
  <c r="O443" i="7" s="1"/>
  <c r="O444" i="7" s="1"/>
  <c r="O445" i="7" s="1"/>
  <c r="O446" i="7" s="1"/>
  <c r="O447" i="7" s="1"/>
  <c r="O448" i="7" s="1"/>
  <c r="O449" i="7" s="1"/>
  <c r="O450" i="7" s="1"/>
  <c r="O451" i="7" s="1"/>
  <c r="O452" i="7" s="1"/>
  <c r="O453" i="7" s="1"/>
  <c r="O454" i="7" s="1"/>
  <c r="O455" i="7" s="1"/>
  <c r="O456" i="7" s="1"/>
  <c r="O457" i="7" s="1"/>
  <c r="O458" i="7" s="1"/>
  <c r="O459" i="7" s="1"/>
  <c r="O460" i="7" s="1"/>
  <c r="O461" i="7" s="1"/>
  <c r="O462" i="7" s="1"/>
  <c r="O463" i="7" s="1"/>
  <c r="O464" i="7" s="1"/>
  <c r="O465" i="7" s="1"/>
  <c r="O466" i="7" s="1"/>
  <c r="O467" i="7" s="1"/>
  <c r="O468" i="7" s="1"/>
  <c r="O469" i="7" s="1"/>
  <c r="O470" i="7" s="1"/>
  <c r="O471" i="7" s="1"/>
  <c r="O472" i="7" s="1"/>
  <c r="O473" i="7" s="1"/>
  <c r="O474" i="7" s="1"/>
  <c r="O475" i="7" s="1"/>
  <c r="O476" i="7" s="1"/>
  <c r="O477" i="7" s="1"/>
  <c r="O478" i="7" s="1"/>
  <c r="O479" i="7" s="1"/>
  <c r="O480" i="7" s="1"/>
  <c r="O481" i="7" s="1"/>
  <c r="O482" i="7" s="1"/>
  <c r="O483" i="7" s="1"/>
  <c r="O484" i="7" s="1"/>
  <c r="O485" i="7" s="1"/>
  <c r="O486" i="7" s="1"/>
  <c r="O487" i="7" s="1"/>
  <c r="O488" i="7" s="1"/>
  <c r="O489" i="7" s="1"/>
  <c r="O490" i="7" s="1"/>
  <c r="O491" i="7" s="1"/>
  <c r="O492" i="7" s="1"/>
  <c r="O493" i="7" s="1"/>
  <c r="O494" i="7" s="1"/>
  <c r="O495" i="7" s="1"/>
  <c r="O496" i="7" s="1"/>
  <c r="O497" i="7" s="1"/>
  <c r="O498" i="7" s="1"/>
  <c r="O499" i="7" s="1"/>
  <c r="O500" i="7" s="1"/>
  <c r="O501" i="7" s="1"/>
  <c r="O502" i="7" s="1"/>
  <c r="O503" i="7" s="1"/>
  <c r="O504" i="7" s="1"/>
  <c r="O505" i="7" s="1"/>
  <c r="O506" i="7" s="1"/>
  <c r="O507" i="7" s="1"/>
  <c r="O508" i="7" s="1"/>
  <c r="O509" i="7" s="1"/>
  <c r="O510" i="7" s="1"/>
  <c r="O511" i="7" s="1"/>
  <c r="O512" i="7" s="1"/>
  <c r="O513" i="7" s="1"/>
  <c r="O514" i="7" s="1"/>
  <c r="O515" i="7" s="1"/>
  <c r="O516" i="7" s="1"/>
  <c r="O517" i="7" s="1"/>
  <c r="O518" i="7" s="1"/>
  <c r="O519" i="7" s="1"/>
  <c r="O520" i="7" s="1"/>
  <c r="O521" i="7" s="1"/>
  <c r="O522" i="7" s="1"/>
  <c r="O523" i="7" s="1"/>
  <c r="O524" i="7" s="1"/>
  <c r="O525" i="7" s="1"/>
  <c r="O782" i="8"/>
  <c r="O783" i="8" s="1"/>
  <c r="O784" i="8" s="1"/>
  <c r="O785" i="8" l="1"/>
  <c r="O786" i="8" s="1"/>
  <c r="O787" i="8" s="1"/>
  <c r="O788" i="8" s="1"/>
  <c r="O789" i="8" s="1"/>
  <c r="O790" i="8" s="1"/>
  <c r="O791" i="8" s="1"/>
  <c r="O792" i="8" s="1"/>
  <c r="O793" i="8" s="1"/>
  <c r="O794" i="8" s="1"/>
  <c r="O795" i="8" s="1"/>
  <c r="O796" i="8" s="1"/>
  <c r="O797" i="8" s="1"/>
  <c r="O798" i="8" s="1"/>
  <c r="O799" i="8" s="1"/>
  <c r="O800" i="8" s="1"/>
  <c r="O801" i="8" s="1"/>
  <c r="O802" i="8" s="1"/>
  <c r="O803" i="8" s="1"/>
  <c r="O804" i="8" s="1"/>
  <c r="O805" i="8" s="1"/>
  <c r="O806" i="8" s="1"/>
  <c r="O807" i="8" s="1"/>
  <c r="O808" i="8" s="1"/>
  <c r="O809" i="8" s="1"/>
  <c r="O810" i="8" s="1"/>
  <c r="O811" i="8" s="1"/>
  <c r="O812" i="8" s="1"/>
  <c r="O813" i="8" s="1"/>
  <c r="O814" i="8" s="1"/>
  <c r="O815" i="8" s="1"/>
  <c r="O816" i="8" s="1"/>
  <c r="O817" i="8" s="1"/>
  <c r="O818" i="8" s="1"/>
  <c r="O819" i="8" s="1"/>
  <c r="O820" i="8" s="1"/>
  <c r="O821" i="8" s="1"/>
  <c r="O822" i="8" s="1"/>
  <c r="O823" i="8" s="1"/>
  <c r="O824" i="8" s="1"/>
  <c r="O825" i="8" s="1"/>
  <c r="O826" i="8" s="1"/>
  <c r="O827" i="8" s="1"/>
  <c r="O828" i="8" l="1"/>
  <c r="O829" i="8" s="1"/>
  <c r="O830" i="8" s="1"/>
  <c r="O831" i="8" s="1"/>
  <c r="O832" i="8" s="1"/>
  <c r="O833" i="8" s="1"/>
  <c r="O834" i="8" s="1"/>
  <c r="O835" i="8" s="1"/>
  <c r="O836" i="8" s="1"/>
  <c r="O837" i="8" s="1"/>
  <c r="O838" i="8" s="1"/>
  <c r="O839" i="8" s="1"/>
  <c r="O840" i="8" s="1"/>
  <c r="O841" i="8" s="1"/>
  <c r="O842" i="8" s="1"/>
  <c r="O843" i="8" s="1"/>
  <c r="O844" i="8" s="1"/>
  <c r="O845" i="8" s="1"/>
  <c r="O846" i="8" s="1"/>
  <c r="O847" i="8" s="1"/>
  <c r="O848" i="8" s="1"/>
  <c r="O849" i="8" s="1"/>
  <c r="O850" i="8" s="1"/>
  <c r="O851" i="8" s="1"/>
  <c r="O852" i="8" s="1"/>
  <c r="O853" i="8" s="1"/>
  <c r="O854" i="8" s="1"/>
  <c r="O855" i="8" s="1"/>
  <c r="O856" i="8" s="1"/>
  <c r="O857" i="8" s="1"/>
  <c r="O858" i="8" s="1"/>
  <c r="O859" i="8" s="1"/>
  <c r="O860" i="8" s="1"/>
  <c r="O861" i="8" s="1"/>
  <c r="O862" i="8" s="1"/>
  <c r="O863" i="8" s="1"/>
  <c r="O864" i="8" s="1"/>
  <c r="O865" i="8" s="1"/>
  <c r="O866" i="8" s="1"/>
  <c r="O867" i="8" s="1"/>
  <c r="O868" i="8" s="1"/>
  <c r="O869" i="8" s="1"/>
  <c r="O870" i="8" s="1"/>
  <c r="O871" i="8" s="1"/>
  <c r="O872" i="8" s="1"/>
  <c r="O873" i="8" s="1"/>
  <c r="O874" i="8" s="1"/>
  <c r="O875" i="8" s="1"/>
  <c r="O876" i="8" s="1"/>
  <c r="O877" i="8" s="1"/>
  <c r="O878" i="8" s="1"/>
  <c r="O879" i="8" s="1"/>
  <c r="O880" i="8" l="1"/>
  <c r="O881" i="8" s="1"/>
  <c r="O882" i="8" s="1"/>
  <c r="O883" i="8" s="1"/>
  <c r="O884" i="8" s="1"/>
  <c r="O885" i="8" s="1"/>
  <c r="O886" i="8" s="1"/>
  <c r="O887" i="8" s="1"/>
  <c r="O888" i="8" s="1"/>
  <c r="O889" i="8" s="1"/>
  <c r="O890" i="8" s="1"/>
  <c r="O891" i="8" s="1"/>
  <c r="O892" i="8" s="1"/>
  <c r="O893" i="8" s="1"/>
  <c r="O894" i="8" s="1"/>
  <c r="O895" i="8" s="1"/>
  <c r="O896" i="8" s="1"/>
  <c r="O897" i="8" s="1"/>
  <c r="O898" i="8" s="1"/>
  <c r="O899" i="8" s="1"/>
  <c r="O900" i="8" s="1"/>
  <c r="O901" i="8" s="1"/>
  <c r="O902" i="8" s="1"/>
  <c r="O903" i="8" s="1"/>
  <c r="O904" i="8" s="1"/>
  <c r="O905" i="8" s="1"/>
  <c r="O906" i="8" s="1"/>
  <c r="O907" i="8" s="1"/>
  <c r="O908" i="8" s="1"/>
  <c r="O909" i="8" s="1"/>
  <c r="O910" i="8" s="1"/>
  <c r="O911" i="8" s="1"/>
  <c r="O912" i="8" s="1"/>
  <c r="O913" i="8" s="1"/>
  <c r="O914" i="8" s="1"/>
  <c r="O915" i="8" s="1"/>
  <c r="O916" i="8" s="1"/>
  <c r="O917" i="8" s="1"/>
  <c r="O918" i="8" s="1"/>
  <c r="O919" i="8" s="1"/>
  <c r="O920" i="8" s="1"/>
  <c r="O921" i="8" s="1"/>
  <c r="O922" i="8" s="1"/>
  <c r="O923" i="8" s="1"/>
  <c r="O924" i="8" s="1"/>
  <c r="O925" i="8" s="1"/>
  <c r="O926" i="8" s="1"/>
  <c r="O927" i="8" s="1"/>
  <c r="O928" i="8" s="1"/>
  <c r="O929" i="8" s="1"/>
  <c r="O930" i="8" s="1"/>
  <c r="O931" i="8" s="1"/>
  <c r="O932" i="8" s="1"/>
  <c r="O933" i="8" s="1"/>
  <c r="O934" i="8" s="1"/>
  <c r="O935" i="8" s="1"/>
  <c r="O936" i="8" s="1"/>
  <c r="O937" i="8" s="1"/>
  <c r="O938" i="8" s="1"/>
  <c r="O939" i="8" s="1"/>
  <c r="O940" i="8" s="1"/>
  <c r="O941" i="8" s="1"/>
  <c r="O942" i="8" s="1"/>
  <c r="O943" i="8" s="1"/>
  <c r="O944" i="8" s="1"/>
  <c r="O945" i="8" s="1"/>
  <c r="O946" i="8" s="1"/>
  <c r="O947" i="8" s="1"/>
  <c r="O948" i="8" s="1"/>
  <c r="O949" i="8" s="1"/>
  <c r="O950" i="8" s="1"/>
  <c r="O951" i="8" s="1"/>
  <c r="O952" i="8" s="1"/>
  <c r="O953" i="8" s="1"/>
  <c r="O954" i="8" s="1"/>
  <c r="O955" i="8" s="1"/>
  <c r="O956" i="8" s="1"/>
  <c r="O957" i="8" s="1"/>
  <c r="O958" i="8" s="1"/>
  <c r="O959" i="8" s="1"/>
  <c r="O960" i="8" s="1"/>
  <c r="O961" i="8" s="1"/>
  <c r="O962" i="8" s="1"/>
  <c r="O963" i="8" s="1"/>
  <c r="O964" i="8" s="1"/>
  <c r="O965" i="8" s="1"/>
  <c r="O966" i="8" s="1"/>
  <c r="O967" i="8" s="1"/>
  <c r="O968" i="8" s="1"/>
  <c r="O969" i="8" s="1"/>
  <c r="O970" i="8" s="1"/>
  <c r="O971" i="8" s="1"/>
  <c r="O972" i="8" s="1"/>
  <c r="O973" i="8" s="1"/>
  <c r="O974" i="8" s="1"/>
  <c r="O975" i="8" l="1"/>
  <c r="O976" i="8" s="1"/>
  <c r="O977" i="8" s="1"/>
  <c r="O978" i="8" s="1"/>
  <c r="O979" i="8" s="1"/>
  <c r="O980" i="8" s="1"/>
  <c r="O981" i="8" s="1"/>
  <c r="O982" i="8" s="1"/>
  <c r="O983" i="8" s="1"/>
  <c r="O984" i="8" s="1"/>
  <c r="O985" i="8" s="1"/>
  <c r="O986" i="8" s="1"/>
  <c r="O987" i="8" s="1"/>
  <c r="O988" i="8" s="1"/>
  <c r="O989" i="8" s="1"/>
  <c r="O990" i="8" s="1"/>
  <c r="O991" i="8" s="1"/>
  <c r="O992" i="8" s="1"/>
  <c r="O993" i="8" s="1"/>
  <c r="O994" i="8" s="1"/>
  <c r="O995" i="8" s="1"/>
  <c r="O996" i="8" s="1"/>
  <c r="O997" i="8" s="1"/>
  <c r="O998" i="8" s="1"/>
  <c r="O999" i="8" s="1"/>
  <c r="O1000" i="8" s="1"/>
  <c r="O1001" i="8" s="1"/>
  <c r="O1002" i="8" s="1"/>
  <c r="O1003" i="8" s="1"/>
  <c r="O1004" i="8" s="1"/>
  <c r="O1005" i="8" s="1"/>
  <c r="O1006" i="8" s="1"/>
  <c r="O1007" i="8" s="1"/>
  <c r="O1008" i="8" s="1"/>
  <c r="O1009" i="8" s="1"/>
  <c r="O1010" i="8" s="1"/>
  <c r="O1011" i="8" s="1"/>
  <c r="O1012" i="8" s="1"/>
  <c r="O1013" i="8" s="1"/>
  <c r="O1014" i="8" s="1"/>
  <c r="O1015" i="8" s="1"/>
  <c r="O1016" i="8" s="1"/>
  <c r="O1017" i="8" s="1"/>
  <c r="O1018" i="8" s="1"/>
  <c r="O1019" i="8" s="1"/>
  <c r="O1020" i="8" s="1"/>
  <c r="O1021" i="8" s="1"/>
  <c r="O1022" i="8" s="1"/>
  <c r="O1023" i="8" s="1"/>
  <c r="O1024" i="8" s="1"/>
  <c r="O1025" i="8" s="1"/>
  <c r="O1026" i="8" s="1"/>
  <c r="O1027" i="8" s="1"/>
  <c r="O1028" i="8" s="1"/>
  <c r="O1029" i="8" s="1"/>
  <c r="O1030" i="8" s="1"/>
  <c r="O1031" i="8" s="1"/>
  <c r="O1032" i="8" s="1"/>
  <c r="O1033" i="8" s="1"/>
  <c r="O1034" i="8" s="1"/>
  <c r="O1035" i="8" s="1"/>
  <c r="O1036" i="8" s="1"/>
  <c r="O1037" i="8" s="1"/>
  <c r="O1038" i="8" s="1"/>
  <c r="O1039" i="8" s="1"/>
  <c r="O1040" i="8" s="1"/>
  <c r="O1041" i="8" s="1"/>
  <c r="O1042" i="8" s="1"/>
  <c r="O1043" i="8" s="1"/>
  <c r="O1044" i="8" s="1"/>
  <c r="O1045" i="8" s="1"/>
  <c r="O1046" i="8" s="1"/>
  <c r="O1047" i="8" s="1"/>
  <c r="O1048" i="8" s="1"/>
  <c r="O1049" i="8" s="1"/>
  <c r="O1050" i="8" s="1"/>
  <c r="O1051" i="8" s="1"/>
  <c r="O1052" i="8" s="1"/>
  <c r="O1053" i="8" s="1"/>
  <c r="O1054" i="8" s="1"/>
  <c r="O1055" i="8" s="1"/>
  <c r="O1056" i="8" s="1"/>
  <c r="O1057" i="8" s="1"/>
  <c r="O1058" i="8" s="1"/>
  <c r="O1059" i="8" s="1"/>
  <c r="O1060" i="8" s="1"/>
  <c r="O1061" i="8" s="1"/>
  <c r="O1062" i="8" s="1"/>
  <c r="O1063" i="8" s="1"/>
  <c r="O1064" i="8" s="1"/>
  <c r="O1065" i="8" s="1"/>
  <c r="O1066" i="8" s="1"/>
  <c r="O1067" i="8" s="1"/>
  <c r="O1068" i="8" s="1"/>
  <c r="O1069" i="8" s="1"/>
  <c r="O1070" i="8" s="1"/>
  <c r="O1071" i="8" s="1"/>
  <c r="O1072" i="8" s="1"/>
  <c r="O1073" i="8" s="1"/>
  <c r="O1074" i="8" s="1"/>
  <c r="O1075" i="8" s="1"/>
  <c r="O1076" i="8" s="1"/>
  <c r="O1077" i="8" s="1"/>
  <c r="O1078" i="8" s="1"/>
  <c r="O1079" i="8" s="1"/>
  <c r="O1080" i="8" s="1"/>
  <c r="O1081" i="8" s="1"/>
  <c r="O1082" i="8" s="1"/>
  <c r="O1083" i="8" s="1"/>
  <c r="O1084" i="8" s="1"/>
  <c r="O1085" i="8" s="1"/>
  <c r="O1086" i="8" s="1"/>
  <c r="O1087" i="8" s="1"/>
  <c r="O1088" i="8" s="1"/>
  <c r="O1089" i="8" s="1"/>
  <c r="O1090" i="8" s="1"/>
  <c r="O1091" i="8" s="1"/>
  <c r="O1092" i="8" s="1"/>
  <c r="O1093" i="8" s="1"/>
  <c r="O1094" i="8" s="1"/>
  <c r="O1095" i="8" s="1"/>
  <c r="O1096" i="8" s="1"/>
  <c r="O1097" i="8" s="1"/>
  <c r="O1098" i="8" s="1"/>
  <c r="O1099" i="8" s="1"/>
  <c r="O1100" i="8" s="1"/>
  <c r="O1101" i="8" s="1"/>
  <c r="O1102" i="8" s="1"/>
  <c r="O1103" i="8" s="1"/>
  <c r="O1104" i="8" s="1"/>
  <c r="O1105" i="8" s="1"/>
  <c r="O1106" i="8" s="1"/>
  <c r="O1107" i="8" s="1"/>
  <c r="O1108" i="8" s="1"/>
  <c r="O1109" i="8" s="1"/>
  <c r="O1110" i="8" s="1"/>
  <c r="O1111" i="8" s="1"/>
  <c r="O1112" i="8" s="1"/>
  <c r="O1113" i="8" s="1"/>
  <c r="O1114" i="8" s="1"/>
  <c r="O1115" i="8" s="1"/>
  <c r="O1116" i="8" s="1"/>
  <c r="O1117" i="8" s="1"/>
  <c r="O1118" i="8" s="1"/>
  <c r="O1119" i="8" s="1"/>
  <c r="O1120" i="8" s="1"/>
  <c r="O1121" i="8" s="1"/>
  <c r="O1122" i="8" s="1"/>
  <c r="O1123" i="8" s="1"/>
  <c r="O1124" i="8" s="1"/>
  <c r="O1125" i="8" s="1"/>
  <c r="O1126" i="8" s="1"/>
  <c r="O1127" i="8" s="1"/>
  <c r="O1128" i="8" s="1"/>
  <c r="O1129" i="8" s="1"/>
  <c r="O1130" i="8" s="1"/>
  <c r="O1131" i="8" s="1"/>
  <c r="O1132" i="8" s="1"/>
  <c r="O1133" i="8" s="1"/>
  <c r="O1134" i="8" s="1"/>
  <c r="O1135" i="8" s="1"/>
  <c r="O1136" i="8" s="1"/>
  <c r="O1137" i="8" s="1"/>
  <c r="O1138" i="8" s="1"/>
  <c r="O1139" i="8" s="1"/>
  <c r="O1140" i="8" s="1"/>
  <c r="O1141" i="8" s="1"/>
  <c r="O1142" i="8" s="1"/>
  <c r="O1143" i="8" s="1"/>
  <c r="O1144" i="8" s="1"/>
  <c r="O1145" i="8" s="1"/>
  <c r="O1146" i="8" s="1"/>
  <c r="O1147" i="8" s="1"/>
  <c r="O1148" i="8" s="1"/>
  <c r="O1149" i="8" s="1"/>
  <c r="O1150" i="8" s="1"/>
  <c r="O1151" i="8" s="1"/>
  <c r="O1152" i="8" s="1"/>
  <c r="O1153" i="8" s="1"/>
  <c r="O1154" i="8" s="1"/>
  <c r="O1155" i="8" s="1"/>
  <c r="O1156" i="8" s="1"/>
  <c r="O1157" i="8" s="1"/>
  <c r="O1158" i="8" s="1"/>
  <c r="O1159" i="8" s="1"/>
  <c r="O1160" i="8" s="1"/>
  <c r="O1161" i="8" s="1"/>
  <c r="O1162" i="8" s="1"/>
  <c r="O1163" i="8" s="1"/>
  <c r="O1164" i="8" s="1"/>
  <c r="O1165" i="8" s="1"/>
  <c r="O1166" i="8" s="1"/>
  <c r="O1167" i="8" s="1"/>
  <c r="O1168" i="8" s="1"/>
  <c r="O1169" i="8" s="1"/>
  <c r="O1170" i="8" s="1"/>
  <c r="O1171" i="8" s="1"/>
  <c r="O1172" i="8" s="1"/>
  <c r="O1173" i="8" s="1"/>
  <c r="O1174" i="8" s="1"/>
  <c r="O1175" i="8" s="1"/>
  <c r="O1176" i="8" s="1"/>
  <c r="O1177" i="8" s="1"/>
  <c r="O1178" i="8" s="1"/>
  <c r="O1179" i="8" s="1"/>
  <c r="O1180" i="8" s="1"/>
  <c r="O1181" i="8" s="1"/>
  <c r="O1182" i="8" s="1"/>
  <c r="O1183" i="8" s="1"/>
  <c r="O1184" i="8" s="1"/>
  <c r="O1185" i="8" s="1"/>
  <c r="O1186" i="8" s="1"/>
  <c r="O1187" i="8" s="1"/>
  <c r="O1188" i="8" s="1"/>
  <c r="O1189" i="8" s="1"/>
  <c r="O1190" i="8" s="1"/>
  <c r="O1191" i="8" s="1"/>
  <c r="O1192" i="8" s="1"/>
  <c r="O1193" i="8" s="1"/>
  <c r="O1194" i="8" s="1"/>
  <c r="O1195" i="8" s="1"/>
  <c r="O1196" i="8" s="1"/>
  <c r="O1197" i="8" s="1"/>
  <c r="O1198" i="8" s="1"/>
  <c r="O1199" i="8" s="1"/>
  <c r="O1200" i="8" s="1"/>
  <c r="O1201" i="8" s="1"/>
  <c r="O1202" i="8" s="1"/>
  <c r="O1203" i="8" s="1"/>
  <c r="O1204" i="8" s="1"/>
  <c r="O1205" i="8" s="1"/>
  <c r="O1206" i="8" s="1"/>
  <c r="O1207" i="8" s="1"/>
  <c r="O1208" i="8" s="1"/>
  <c r="O1209" i="8" s="1"/>
  <c r="O1210" i="8" s="1"/>
  <c r="O1211" i="8" s="1"/>
  <c r="O1212" i="8" s="1"/>
  <c r="O1213" i="8" s="1"/>
  <c r="O1214" i="8" s="1"/>
  <c r="O1215" i="8" s="1"/>
  <c r="O1216" i="8" s="1"/>
  <c r="O1217" i="8" s="1"/>
  <c r="O1218" i="8" s="1"/>
  <c r="O1219" i="8" s="1"/>
  <c r="O1220" i="8" s="1"/>
  <c r="O1221" i="8" s="1"/>
  <c r="O1222" i="8" s="1"/>
  <c r="O1223" i="8" s="1"/>
  <c r="O1224" i="8" s="1"/>
  <c r="O1225" i="8" s="1"/>
  <c r="O1226" i="8" s="1"/>
  <c r="O1227" i="8" s="1"/>
  <c r="O1228" i="8" s="1"/>
  <c r="O1229" i="8" s="1"/>
  <c r="O1230" i="8" s="1"/>
  <c r="O1231" i="8" s="1"/>
  <c r="O1232" i="8" s="1"/>
  <c r="O1233" i="8" s="1"/>
  <c r="O1234" i="8" s="1"/>
  <c r="O1235" i="8" s="1"/>
  <c r="O1236" i="8" s="1"/>
  <c r="O1237" i="8" s="1"/>
  <c r="O1238" i="8" s="1"/>
  <c r="O1239" i="8" s="1"/>
  <c r="O1240" i="8" s="1"/>
  <c r="O1241" i="8" s="1"/>
  <c r="O1242" i="8" s="1"/>
  <c r="O1243" i="8" s="1"/>
  <c r="O1244" i="8" s="1"/>
  <c r="O1245" i="8" s="1"/>
  <c r="O1246" i="8" s="1"/>
  <c r="O1247" i="8" s="1"/>
  <c r="O1248" i="8" s="1"/>
  <c r="O1249" i="8" s="1"/>
  <c r="O1250" i="8" s="1"/>
  <c r="O1251" i="8" s="1"/>
  <c r="O1252" i="8" s="1"/>
  <c r="O1253" i="8" s="1"/>
  <c r="O1254" i="8" s="1"/>
  <c r="O1255" i="8" s="1"/>
  <c r="O1256" i="8" s="1"/>
  <c r="O1257" i="8" s="1"/>
  <c r="O1258" i="8" s="1"/>
  <c r="O1259" i="8" s="1"/>
  <c r="O1260" i="8" s="1"/>
  <c r="O1261" i="8" s="1"/>
  <c r="O1262" i="8" s="1"/>
  <c r="O1263" i="8" s="1"/>
  <c r="O1264" i="8" s="1"/>
  <c r="O1265" i="8" s="1"/>
  <c r="O1266" i="8" s="1"/>
  <c r="O1267" i="8" s="1"/>
  <c r="O1268" i="8" s="1"/>
  <c r="O1269" i="8" s="1"/>
  <c r="O1270" i="8" s="1"/>
  <c r="O1271" i="8" s="1"/>
  <c r="O1272" i="8" s="1"/>
  <c r="O1273" i="8" s="1"/>
  <c r="O1274" i="8" s="1"/>
  <c r="O1275" i="8" s="1"/>
  <c r="O1276" i="8" s="1"/>
  <c r="O1277" i="8" s="1"/>
  <c r="O1278" i="8" s="1"/>
  <c r="O1279" i="8" s="1"/>
  <c r="O1280" i="8" s="1"/>
  <c r="O1281" i="8" s="1"/>
  <c r="O1282" i="8" s="1"/>
  <c r="O1283" i="8" s="1"/>
  <c r="O1284" i="8" s="1"/>
  <c r="O1285" i="8" s="1"/>
  <c r="O1286" i="8" s="1"/>
  <c r="O1287" i="8" s="1"/>
  <c r="O1288" i="8" s="1"/>
  <c r="O1289" i="8" s="1"/>
  <c r="O1290" i="8" s="1"/>
  <c r="O1291" i="8" s="1"/>
  <c r="O1292" i="8" s="1"/>
  <c r="O1293" i="8" s="1"/>
</calcChain>
</file>

<file path=xl/comments1.xml><?xml version="1.0" encoding="utf-8"?>
<comments xmlns="http://schemas.openxmlformats.org/spreadsheetml/2006/main">
  <authors>
    <author>INVERMEX</author>
    <author>invermex</author>
  </authors>
  <commentList>
    <comment ref="I866" authorId="0" shapeId="0">
      <text>
        <r>
          <rPr>
            <b/>
            <sz val="9"/>
            <color indexed="81"/>
            <rFont val="Tahoma"/>
            <family val="2"/>
          </rPr>
          <t>INVERMEX:</t>
        </r>
        <r>
          <rPr>
            <sz val="9"/>
            <color indexed="81"/>
            <rFont val="Tahoma"/>
            <family val="2"/>
          </rPr>
          <t xml:space="preserve">
FACTURA 2684 $4,814
FACTURA 2760 $68,900</t>
        </r>
      </text>
    </comment>
    <comment ref="I900" authorId="0" shapeId="0">
      <text>
        <r>
          <rPr>
            <b/>
            <sz val="9"/>
            <color indexed="81"/>
            <rFont val="Tahoma"/>
            <family val="2"/>
          </rPr>
          <t>INVERMEX:</t>
        </r>
        <r>
          <rPr>
            <sz val="9"/>
            <color indexed="81"/>
            <rFont val="Tahoma"/>
            <family val="2"/>
          </rPr>
          <t xml:space="preserve">
liquidacion de la factura 2760
</t>
        </r>
      </text>
    </comment>
    <comment ref="C1056" authorId="1" shapeId="0">
      <text>
        <r>
          <rPr>
            <b/>
            <sz val="9"/>
            <color indexed="81"/>
            <rFont val="Tahoma"/>
            <family val="2"/>
          </rPr>
          <t>invermex:</t>
        </r>
        <r>
          <rPr>
            <sz val="9"/>
            <color indexed="81"/>
            <rFont val="Tahoma"/>
            <family val="2"/>
          </rPr>
          <t xml:space="preserve">
8.70 comision
</t>
        </r>
      </text>
    </comment>
    <comment ref="C1057" authorId="1" shapeId="0">
      <text>
        <r>
          <rPr>
            <b/>
            <sz val="9"/>
            <color indexed="81"/>
            <rFont val="Tahoma"/>
            <family val="2"/>
          </rPr>
          <t>invermex:</t>
        </r>
        <r>
          <rPr>
            <sz val="9"/>
            <color indexed="81"/>
            <rFont val="Tahoma"/>
            <family val="2"/>
          </rPr>
          <t xml:space="preserve">
8.70 comision
</t>
        </r>
      </text>
    </comment>
    <comment ref="C1058" authorId="1" shapeId="0">
      <text>
        <r>
          <rPr>
            <b/>
            <sz val="9"/>
            <color indexed="81"/>
            <rFont val="Tahoma"/>
            <family val="2"/>
          </rPr>
          <t>invermex:</t>
        </r>
        <r>
          <rPr>
            <sz val="9"/>
            <color indexed="81"/>
            <rFont val="Tahoma"/>
            <family val="2"/>
          </rPr>
          <t xml:space="preserve">
174,106 mas 8.70 comision</t>
        </r>
      </text>
    </comment>
    <comment ref="C1060" authorId="1" shapeId="0">
      <text>
        <r>
          <rPr>
            <b/>
            <sz val="9"/>
            <color indexed="81"/>
            <rFont val="Tahoma"/>
            <family val="2"/>
          </rPr>
          <t>invermex:</t>
        </r>
        <r>
          <rPr>
            <sz val="9"/>
            <color indexed="81"/>
            <rFont val="Tahoma"/>
            <family val="2"/>
          </rPr>
          <t xml:space="preserve">
8.70 comision
</t>
        </r>
      </text>
    </comment>
    <comment ref="C1061" authorId="1" shapeId="0">
      <text>
        <r>
          <rPr>
            <b/>
            <sz val="9"/>
            <color indexed="81"/>
            <rFont val="Tahoma"/>
            <family val="2"/>
          </rPr>
          <t>invermex:</t>
        </r>
        <r>
          <rPr>
            <sz val="9"/>
            <color indexed="81"/>
            <rFont val="Tahoma"/>
            <family val="2"/>
          </rPr>
          <t xml:space="preserve">
1,312.40 mas 8.70 comision</t>
        </r>
      </text>
    </comment>
    <comment ref="C1062" authorId="1" shapeId="0">
      <text>
        <r>
          <rPr>
            <b/>
            <sz val="9"/>
            <color indexed="81"/>
            <rFont val="Tahoma"/>
            <family val="2"/>
          </rPr>
          <t>invermex:</t>
        </r>
        <r>
          <rPr>
            <sz val="9"/>
            <color indexed="81"/>
            <rFont val="Tahoma"/>
            <family val="2"/>
          </rPr>
          <t xml:space="preserve">
1,218.60 mas 8.70 comision</t>
        </r>
      </text>
    </comment>
  </commentList>
</comments>
</file>

<file path=xl/comments2.xml><?xml version="1.0" encoding="utf-8"?>
<comments xmlns="http://schemas.openxmlformats.org/spreadsheetml/2006/main">
  <authors>
    <author>INVERMEX</author>
  </authors>
  <commentList>
    <comment ref="C864" authorId="0" shapeId="0">
      <text>
        <r>
          <rPr>
            <b/>
            <sz val="9"/>
            <color indexed="81"/>
            <rFont val="Tahoma"/>
            <family val="2"/>
          </rPr>
          <t>INVERMEX:</t>
        </r>
        <r>
          <rPr>
            <sz val="9"/>
            <color indexed="81"/>
            <rFont val="Tahoma"/>
            <family val="2"/>
          </rPr>
          <t xml:space="preserve">
ESPERAREMOS A QUE CAIGA EL OTRO PAGO PARA HACER EL COMPROBANTE DE PAGOS.</t>
        </r>
      </text>
    </comment>
    <comment ref="F939" authorId="0" shapeId="0">
      <text>
        <r>
          <rPr>
            <b/>
            <sz val="9"/>
            <color indexed="81"/>
            <rFont val="Tahoma"/>
            <family val="2"/>
          </rPr>
          <t>INVERMEX:</t>
        </r>
        <r>
          <rPr>
            <sz val="9"/>
            <color indexed="81"/>
            <rFont val="Tahoma"/>
            <family val="2"/>
          </rPr>
          <t xml:space="preserve">
YA HABIAN PAGADO EN OCTUBRE
</t>
        </r>
      </text>
    </comment>
  </commentList>
</comments>
</file>

<file path=xl/comments3.xml><?xml version="1.0" encoding="utf-8"?>
<comments xmlns="http://schemas.openxmlformats.org/spreadsheetml/2006/main">
  <authors>
    <author>invermex</author>
  </authors>
  <commentList>
    <comment ref="I166" authorId="0" shapeId="0">
      <text>
        <r>
          <rPr>
            <b/>
            <sz val="9"/>
            <color indexed="81"/>
            <rFont val="Tahoma"/>
            <family val="2"/>
          </rPr>
          <t>invermex:</t>
        </r>
        <r>
          <rPr>
            <sz val="9"/>
            <color indexed="81"/>
            <rFont val="Tahoma"/>
            <family val="2"/>
          </rPr>
          <t xml:space="preserve">
INV2247,2248,2251,2364, 2367, 2368, 2369, 2463, 2512, 2513, 2514, 2515, 2516, 2531, 2533, 2601, 2602, 2611, 2612, 2613, 2647, 2695, 2705, 2720, 2721, 2722, 2723, 2724 Y 2725</t>
        </r>
      </text>
    </comment>
    <comment ref="I176" authorId="0" shapeId="0">
      <text>
        <r>
          <rPr>
            <b/>
            <sz val="9"/>
            <color indexed="81"/>
            <rFont val="Tahoma"/>
            <family val="2"/>
          </rPr>
          <t>invermex:</t>
        </r>
        <r>
          <rPr>
            <sz val="9"/>
            <color indexed="81"/>
            <rFont val="Tahoma"/>
            <family val="2"/>
          </rPr>
          <t xml:space="preserve">
FACTURAS: 2569,2570,2571,2572,2573,2595,2596,2597,2598
</t>
        </r>
      </text>
    </comment>
  </commentList>
</comments>
</file>

<file path=xl/comments4.xml><?xml version="1.0" encoding="utf-8"?>
<comments xmlns="http://schemas.openxmlformats.org/spreadsheetml/2006/main">
  <authors>
    <author>INVERMEX</author>
  </authors>
  <commentList>
    <comment ref="E249" authorId="0" shapeId="0">
      <text>
        <r>
          <rPr>
            <b/>
            <sz val="9"/>
            <color indexed="81"/>
            <rFont val="Tahoma"/>
            <family val="2"/>
          </rPr>
          <t>INVERMEX:</t>
        </r>
        <r>
          <rPr>
            <sz val="9"/>
            <color indexed="81"/>
            <rFont val="Tahoma"/>
            <family val="2"/>
          </rPr>
          <t xml:space="preserve">
tengo pendiente la hoja de graftech donde vienen las facturas pagadas</t>
        </r>
      </text>
    </comment>
  </commentList>
</comments>
</file>

<file path=xl/sharedStrings.xml><?xml version="1.0" encoding="utf-8"?>
<sst xmlns="http://schemas.openxmlformats.org/spreadsheetml/2006/main" count="3303" uniqueCount="1609">
  <si>
    <t>DESCRIPCION</t>
  </si>
  <si>
    <t>FECHA</t>
  </si>
  <si>
    <t>CUENTA 16643561</t>
  </si>
  <si>
    <t>CONCEPTO</t>
  </si>
  <si>
    <t>CARGO</t>
  </si>
  <si>
    <t>ABONO</t>
  </si>
  <si>
    <t>CLIENTE</t>
  </si>
  <si>
    <t>TRASPASO</t>
  </si>
  <si>
    <t>FECHA APLICACIÓN</t>
  </si>
  <si>
    <t>FOLIO</t>
  </si>
  <si>
    <t>TRASPASO A SANTANDER 030580900008531080</t>
  </si>
  <si>
    <t>AB TRANSF SPEI</t>
  </si>
  <si>
    <t>TRASPASO A BANCO SANTANDER INVERMEX 030580900008531080</t>
  </si>
  <si>
    <t>DEP S B COBRO</t>
  </si>
  <si>
    <t>Concepto</t>
  </si>
  <si>
    <t>REF EMISOR</t>
  </si>
  <si>
    <t>REF</t>
  </si>
  <si>
    <t>Descripción</t>
  </si>
  <si>
    <t>Fecha y Hora contable</t>
  </si>
  <si>
    <t>Fecha y Hora de operación</t>
  </si>
  <si>
    <t>SANTANDER</t>
  </si>
  <si>
    <t>ESTADO DE CUENTA 14350722</t>
  </si>
  <si>
    <t>F2151</t>
  </si>
  <si>
    <t>F2122,2134, 2135</t>
  </si>
  <si>
    <t>SPEI Recibido: Institución contraparte: BANORTE Ordenante: CLEBER TE MUEVE SA DE CV Cuenta Ordenante: 072580003327210002 Referencia: 89892 Hora: 18:29:14 Clave de Rastreo: 42644264202106301340877600 Concepto del Pago: 2082 Recibo # 64478838</t>
  </si>
  <si>
    <t>SPEI Recibido: Institución contraparte: BANORTE Ordenante: VALVULAS DE CALIDAD DE MONTERREY SA DE C Cuenta Ordenante: 072580002650084537 Referencia: 300621 Hora: 09:50:42 Clave de Rastreo: 8846APR2202106301339612125 Concepto del Pago: PAGO FACTURAS 2182 2191 Recibo # 64394325</t>
  </si>
  <si>
    <t>Deposito SBC de Cobro Inmediato F2140 Recibo # 31575019192</t>
  </si>
  <si>
    <t>SPEI Recibido: Institución contraparte: BBVA BANCOMER Ordenante: ROCA BATHROOM PRODUC TS MEXICO SA DE CV Cuenta Ordenante: 012580001006053791 Referencia: 1994 Hora: 13:34:02 Clave de Rastreo: 002601002106290000190693 Concepto del Pago: FACT 1994 Recibo # 64341239</t>
  </si>
  <si>
    <t>SPEI Recibido: Institución contraparte: BBVA BANCOMER Ordenante: TECNOMAIZ,SA DE CV Cuenta Ordenante: 012580004497501260 Referencia: 3332 Hora: 10:42:00 Clave de Rastreo: CIE-0100210629154022 Concepto del Pago: INV2076 Recibo # 64320459</t>
  </si>
  <si>
    <t>SPEI Recibido: Institución contraparte: BBVA BANCOMER Ordenante: ARTIGRAF SA DE CV Cuenta Ordenante: 012580004426375292 Referencia: 2806218 Hora: 16:27:34 Clave de Rastreo: 002601002106280000046080 Concepto del Pago: PAGO FACT Recibo # 64288287</t>
  </si>
  <si>
    <t>Fecha</t>
  </si>
  <si>
    <t>Monto</t>
  </si>
  <si>
    <t>F2045</t>
  </si>
  <si>
    <t>F2195</t>
  </si>
  <si>
    <t>F2173</t>
  </si>
  <si>
    <t>F2150</t>
  </si>
  <si>
    <t>F2200</t>
  </si>
  <si>
    <t>F2241</t>
  </si>
  <si>
    <t>FACTURA</t>
  </si>
  <si>
    <t>F2147</t>
  </si>
  <si>
    <t>F2190</t>
  </si>
  <si>
    <t>F2322</t>
  </si>
  <si>
    <t>F2171</t>
  </si>
  <si>
    <t>F2201</t>
  </si>
  <si>
    <t>F1817</t>
  </si>
  <si>
    <t>F2149</t>
  </si>
  <si>
    <t>F2126, F2170</t>
  </si>
  <si>
    <t>F2180</t>
  </si>
  <si>
    <t>PRESTAMO</t>
  </si>
  <si>
    <t>CAJA CHICA</t>
  </si>
  <si>
    <t>SALDO</t>
  </si>
  <si>
    <t>TOTAL</t>
  </si>
  <si>
    <t>IVA</t>
  </si>
  <si>
    <t>SUBTOTAL</t>
  </si>
  <si>
    <t>RFC</t>
  </si>
  <si>
    <t>DENOMINACION SOCIAL</t>
  </si>
  <si>
    <t>FECHA FACTURA</t>
  </si>
  <si>
    <t>FECHA BANCO</t>
  </si>
  <si>
    <t>EGRESOS</t>
  </si>
  <si>
    <t>INGRESOS</t>
  </si>
  <si>
    <t>DENOMICACION SOCIAL</t>
  </si>
  <si>
    <t>RET IVA</t>
  </si>
  <si>
    <t xml:space="preserve">SALDO </t>
  </si>
  <si>
    <t>F2155</t>
  </si>
  <si>
    <t>FOLIO CP</t>
  </si>
  <si>
    <t>FAC</t>
  </si>
  <si>
    <t>CGO PAG NOM AP</t>
  </si>
  <si>
    <t>PAGO DE NOMINA</t>
  </si>
  <si>
    <t>DEP EN EFECTIV</t>
  </si>
  <si>
    <t>PAG DOM COMEPA</t>
  </si>
  <si>
    <t>AB X DEV P NOM</t>
  </si>
  <si>
    <t>CGO TRANS ELEC</t>
  </si>
  <si>
    <t>PRESTAMO GRAL</t>
  </si>
  <si>
    <t>PAGO TRAN SPEI</t>
  </si>
  <si>
    <t>NOMINA 15 JULIO REF 0000000</t>
  </si>
  <si>
    <t>PRESTAMO GRAL REF 0000000</t>
  </si>
  <si>
    <t>CONSTRUCTORA INVERMEX 002580427000320056</t>
  </si>
  <si>
    <t>INTERNACIONAL DE CONTENEDORES DE VERACRUZ</t>
  </si>
  <si>
    <t>F2217</t>
  </si>
  <si>
    <t>F1837</t>
  </si>
  <si>
    <t>F2258, F2276, F2335</t>
  </si>
  <si>
    <t>F2041, F2169</t>
  </si>
  <si>
    <t>F2102</t>
  </si>
  <si>
    <t>F2211, F2226</t>
  </si>
  <si>
    <t>F2152, F2165</t>
  </si>
  <si>
    <t>F2216</t>
  </si>
  <si>
    <t>F2166, F2192, F2206, F2243</t>
  </si>
  <si>
    <t>F2142</t>
  </si>
  <si>
    <t>F2145</t>
  </si>
  <si>
    <t>F2098</t>
  </si>
  <si>
    <t>F1997</t>
  </si>
  <si>
    <t>F2137</t>
  </si>
  <si>
    <t>F1990</t>
  </si>
  <si>
    <t>F1733, F1758</t>
  </si>
  <si>
    <t>F2068</t>
  </si>
  <si>
    <t>F2120</t>
  </si>
  <si>
    <t>F2158 A 2244</t>
  </si>
  <si>
    <t>F2146</t>
  </si>
  <si>
    <t xml:space="preserve">                  </t>
  </si>
  <si>
    <t xml:space="preserve">     </t>
  </si>
  <si>
    <t xml:space="preserve">          </t>
  </si>
  <si>
    <t xml:space="preserve">GASOLINERA LAS PALMAS SA DE CV LIQUIDACION DE FACTURA </t>
  </si>
  <si>
    <t xml:space="preserve">VOPAK MEXICO SA DE CV </t>
  </si>
  <si>
    <t xml:space="preserve">CENTRO LLANTERO RAGA SA DE CV  LIQUIDACI </t>
  </si>
  <si>
    <t xml:space="preserve">EMPACADORA SUPREMO DE MTY SIGMA                     </t>
  </si>
  <si>
    <t xml:space="preserve">RADIO FRECUENCIAS CONCESIONADA FACTURA 0 </t>
  </si>
  <si>
    <t xml:space="preserve">ROSA ELVA MONTEMAYOR QUIROGA  30246 Rec </t>
  </si>
  <si>
    <t xml:space="preserve">CIZENA GUERRERO EDSON Nomina JULIO          </t>
  </si>
  <si>
    <t xml:space="preserve">GUTIERREZ GARCIA GUILLERMO A Nomina JULIO     </t>
  </si>
  <si>
    <t xml:space="preserve">ERIK MICHAEL MUNGUIA MARTINEZ PRESTAMO GENERAL </t>
  </si>
  <si>
    <t xml:space="preserve">SERVICIOS DE AGUA Y DRENAJE DE 90002740 Recibo  </t>
  </si>
  <si>
    <t xml:space="preserve">ZAMUDIO CELIS ALBERTO PRESTAMO GENERAL </t>
  </si>
  <si>
    <t xml:space="preserve">CREATIFY comunicacion Visual S QTN04975          </t>
  </si>
  <si>
    <t xml:space="preserve">ESPACIOS LEDMEX S.A.P.I LIQUIDACION DE FACTURA logotipos calcas Recib </t>
  </si>
  <si>
    <t>ERIK MICHAEL MUNGUIA MARTINEZ GASTOS POR COMPROBAR</t>
  </si>
  <si>
    <t>LIQ. FAC</t>
  </si>
  <si>
    <t>NOMINA</t>
  </si>
  <si>
    <t>RECIBO</t>
  </si>
  <si>
    <t>PRESTAMO PER</t>
  </si>
  <si>
    <t>CV-16524</t>
  </si>
  <si>
    <t>QTN04975</t>
  </si>
  <si>
    <t xml:space="preserve">Retiro por domiciliacion VW Leasing  RefB[5173297]                                                                                                                                                                                                                       </t>
  </si>
  <si>
    <t>GTOS X COMP</t>
  </si>
  <si>
    <t xml:space="preserve">Nomina GPO LOURDES ANABEL  REF. Y Beneficiario JULIAN GARCIA GONZALEZ                                                                                </t>
  </si>
  <si>
    <t>ZONE COMPRA S DE R L DE C V</t>
  </si>
  <si>
    <t>ZAMUDIO CELIS ALBERTO PRESTAMO GENERAL</t>
  </si>
  <si>
    <t>Ryder Capital S  de R L  de C V 12844</t>
  </si>
  <si>
    <t xml:space="preserve">SERV GASOLINEROS DE MEXICO SA  59114 </t>
  </si>
  <si>
    <t>CIZENA GUERRERO EDSON Nomina</t>
  </si>
  <si>
    <t>GUTIERREZ GARCIA GUILLERMO A Nomina</t>
  </si>
  <si>
    <t>FLORES SAN VICENTE KARINA PAGO</t>
  </si>
  <si>
    <t>PACCAR FINANCIAL MEXICO SA DE 3170740025</t>
  </si>
  <si>
    <t>ERIK MICHAEL MUNGUIA MARTINEZ PRESTAMO GENERAL</t>
  </si>
  <si>
    <t>PACCAR FINANCIAL MEXICO SA DE 3170740025 Recibo</t>
  </si>
  <si>
    <t>Tupy Mexico Saltillo SA de CV FACT PAGADAS:222 REF:INV1809;INV1904</t>
  </si>
  <si>
    <t>BACHOCO SA DE CV 1500417976</t>
  </si>
  <si>
    <t>VALVULAS DE CALIDAD DE MONTERREY SA DE C PAGO FACTURAS INV2274 2284</t>
  </si>
  <si>
    <t>fact 2330 SOLUCIONES EN DISTRI BUCION</t>
  </si>
  <si>
    <t>MEGA ALIMENTOS SA DE  CV</t>
  </si>
  <si>
    <t>ATRIO PLANOS Y PROYECTOS SA CV LIQUIDACION DE FACTURA</t>
  </si>
  <si>
    <t>INTEGRADORA DE INSUMOS DEL NORESTE S.A.</t>
  </si>
  <si>
    <t>VIGUE RELLENO SANITA RIO SA DE CV</t>
  </si>
  <si>
    <t>ARTIGRAF SA DE CV PAGO FACT</t>
  </si>
  <si>
    <t>INFRA SA DE CV</t>
  </si>
  <si>
    <t>GASOLINERA LAS PALMAS SA DE CVLIQUIDACION DE FACTURA</t>
  </si>
  <si>
    <t>SOTO GAYTAN HECTOR MANUEL Nomina JULIO</t>
  </si>
  <si>
    <t>VALVULAS DE CALIDAD DE MONTERREY SA DE C PAGO FACTURA 2241</t>
  </si>
  <si>
    <t>PENSKE TRUCK ARRENDA DORA DE MEXICO SA D</t>
  </si>
  <si>
    <t>GRUPO MAPUCHE SA DE CV F 2195</t>
  </si>
  <si>
    <t>ALANIS MARTINEZ GERARDO PRESTAMO GENERAL</t>
  </si>
  <si>
    <t>ATRIO PLANOS Y PROYECTOS SA CV LIQ DE FACTURA</t>
  </si>
  <si>
    <t>KANDELIUM MEXICO S D E RL D</t>
  </si>
  <si>
    <t>SERV GASOLINEROS DE MEXICO SA 59114</t>
  </si>
  <si>
    <t>QUALTIA ALIMENTOS OP ERACIO</t>
  </si>
  <si>
    <t>BACHOCO SA DE CV</t>
  </si>
  <si>
    <t>OPERADORA MERCO SAPI DE CV Cheque Electronico   C291133</t>
  </si>
  <si>
    <t>VALVULAS DE CALIDAD DE MONTERREY SA DE C  INV2211 2226</t>
  </si>
  <si>
    <t>GASOLINERA LAS PALMAS SA DE CV LIQUIDACION DE FACTURA</t>
  </si>
  <si>
    <t>TECHNOCAST SA DE INV1837</t>
  </si>
  <si>
    <t xml:space="preserve"> ZAMUDIO CELIS ALBERTO FACTURA</t>
  </si>
  <si>
    <t>PROMAQUINA SA DE CV</t>
  </si>
  <si>
    <t>SEGURIDAD AMBIENTAL Y CAPACITA PAGO 2</t>
  </si>
  <si>
    <t>TELCEL  CONSTRUCTORA INVERMEX SA DE CV</t>
  </si>
  <si>
    <t>BOTANAS Y DERIVADOS S A  DE</t>
  </si>
  <si>
    <t>PRODUCTORA DE BOCADOS CARNICOS SA DE CV PBC PAGO A INVERMEX</t>
  </si>
  <si>
    <t>SERVICIOS DE AGUA Y DRENAJE DE NIS 6059770</t>
  </si>
  <si>
    <t>ATRIO PLANOS Y PROYECTOS SA CV  LIQUIDACION DE FACTURA</t>
  </si>
  <si>
    <t>PROCESADORA DE RESIDUOS VERACR LIQUIDACION DE FACTURA</t>
  </si>
  <si>
    <t>PROCESADORA DE RESIDUOS VERACR ANTICIPO A FACTURA</t>
  </si>
  <si>
    <t>QUALITAS CIA DE SEGURO POLIZA 7050035803</t>
  </si>
  <si>
    <t>TAMPICO IDEALEASE SA DE CV</t>
  </si>
  <si>
    <t>AEROMEX CALL CEN H2H 1 Tarjeta</t>
  </si>
  <si>
    <t>MARIA GUADALUPE CRUZ USCANGA PRESTAMO GENERAL</t>
  </si>
  <si>
    <t>OPERADORA DE RELLENOS SANITARI FACT 2002</t>
  </si>
  <si>
    <t>MANGUERAS Y ARTS  30jun2021 Tarjeta</t>
  </si>
  <si>
    <t>Compra YOMAR  01jul2021 Tarjeta</t>
  </si>
  <si>
    <t>JM FERRETERA  01jul2021 Tarjeta</t>
  </si>
  <si>
    <t>DESEL MARIMAR  01jul2021 Tarjeta</t>
  </si>
  <si>
    <t xml:space="preserve">GPO VAZANTO  01jul2021 Tarjeta                 </t>
  </si>
  <si>
    <t>HARZ MEXICANOS SA DE CV F 2146</t>
  </si>
  <si>
    <t>ROSA ELVA MONTEMAYOR QUIROGA  LIQUIDACIO</t>
  </si>
  <si>
    <t>BALDEMAR GARCIA TRUJILLO LIQUIDACION DE</t>
  </si>
  <si>
    <t>DELFINA CANTU CANTU PAGO</t>
  </si>
  <si>
    <t>OXXO AEROPUERTO  02jul2021 Tarjeta</t>
  </si>
  <si>
    <t>IZZI IVR Tarjeta</t>
  </si>
  <si>
    <t>FERRETERIA EL TIBURON  02jul2021 Tarjeta</t>
  </si>
  <si>
    <t>MACRIM  02jul2021 Tarjeta</t>
  </si>
  <si>
    <t>HOTEL SAFI CENTRO C1  02jul2021 Tarjeta</t>
  </si>
  <si>
    <t>OES ENCLOSURES MANUFACTURING MEXIC  2158 TO 2244</t>
  </si>
  <si>
    <t>PINEDA ESPINOZA CLARA LIQUIDACION DE FACTURA</t>
  </si>
  <si>
    <t>MANGUERAS Y ARTS  22jul2021 Tarjeta</t>
  </si>
  <si>
    <t>BEBIDAS MUNDIALES S DE RL DE CV</t>
  </si>
  <si>
    <t>CRISTALES INASTILLABLES DE MEXICO SA DE 3400165783</t>
  </si>
  <si>
    <t>SAFETY MAX  06jul2021 Tarjeta</t>
  </si>
  <si>
    <t>SAFETY MAX  07jul2021 Tarjeta</t>
  </si>
  <si>
    <t>Retiro en ATM Propios en Suc Cf Veracruz Ii Veracruz Ver E00897 Tarjeta</t>
  </si>
  <si>
    <t>BRIDGESTONE NEUMATICOS DE MONTERRE</t>
  </si>
  <si>
    <t>F-2161-2166-2192-2206 LM TRANSPORTACIONES SA DE C</t>
  </si>
  <si>
    <t>F.2216 HELADOS SULTANA DE MONTERRE</t>
  </si>
  <si>
    <t>5161020001670530 GEN INDUSTRIAL Tarjeta</t>
  </si>
  <si>
    <t>SAFETY MAX  08jul2021 Tarjeta</t>
  </si>
  <si>
    <t>SAFETY MAX  09jul2021 Tarjeta</t>
  </si>
  <si>
    <t>DESEL MARIMAR  10jul2021 Tarjeta</t>
  </si>
  <si>
    <t>SERVIPROF DIGITAL S.A DE C.V. LIQUIDA</t>
  </si>
  <si>
    <t>PALMA MONTEJO JOSE LUI PRESTAMO GENERAL</t>
  </si>
  <si>
    <t>AUTOP JOMAR SUC GP2  12jul2021 Tarjeta</t>
  </si>
  <si>
    <t>NACIONAL DE ALIMENTOS Y HELADOS SA DE CV</t>
  </si>
  <si>
    <t>RECICLAJES Y DESTILADOS MONTER  LIQ DE F</t>
  </si>
  <si>
    <t>SECRETARIA DE FIANZAS Y TESORE</t>
  </si>
  <si>
    <t>SIPARE RPatronal:Y7815312108</t>
  </si>
  <si>
    <t>ALANIS MARTINEZ GERARDO Nomina</t>
  </si>
  <si>
    <t>FUENTES SAGAZ JUAN FERNANDO Nomina 15 JUL</t>
  </si>
  <si>
    <t>FLEX AUST DE MEXICO SA DE CV ANTICIPO A FACTURA</t>
  </si>
  <si>
    <t>TAMPICO IDEALEASE SA DE CV  RefB[7216676]</t>
  </si>
  <si>
    <t>AUTOELECTRICA FIRO  15jul2021 Tarjeta</t>
  </si>
  <si>
    <t>PROMOTORA PLATINIUM  15jul2021 Tarjeta</t>
  </si>
  <si>
    <t>Pago de impuestos</t>
  </si>
  <si>
    <t>ACERO PRIME S  DE R L  DE C V</t>
  </si>
  <si>
    <t>Devolución de SPEI SOTO GAYTAN HECTOR MANUEL CUENTA BLOQUEADA Nomina JULIO</t>
  </si>
  <si>
    <t>AGRONUTRIENTES DEL NORTE S.A. DE C.V. FAC 2322</t>
  </si>
  <si>
    <t>JOSE LUIS GONZALEZ CORREA LIQUIDA</t>
  </si>
  <si>
    <t>OES ENCLOSURES MANUFACTURING MEXIC  2258 2276 2335</t>
  </si>
  <si>
    <t>APYMSA VER 2PP  19jul2021 Tarjeta</t>
  </si>
  <si>
    <t>DESEL MARIMAR  20jul2021 Tarjeta</t>
  </si>
  <si>
    <t>OPERADORA DE RELLENOS SANITARI LIQUIDACION</t>
  </si>
  <si>
    <t>COFERMEX  21jul2021 Tarjeta</t>
  </si>
  <si>
    <t>ALEN DEL NORTE SA DE  CV</t>
  </si>
  <si>
    <t>CLIP MX*CASHERN COMERC  22jul2021 Tarjeta</t>
  </si>
  <si>
    <t>FERRETERIA SALAS  22jul2021 Tarjeta</t>
  </si>
  <si>
    <t>Recibo # 162710008323</t>
  </si>
  <si>
    <t>Ryder Capital S  de R L  de C V 14943</t>
  </si>
  <si>
    <t>Recibo # 163823007864</t>
  </si>
  <si>
    <t>F2002 OPRESA</t>
  </si>
  <si>
    <t>PACCAR</t>
  </si>
  <si>
    <t>TARJETA</t>
  </si>
  <si>
    <t>PAGO</t>
  </si>
  <si>
    <t>LIQ FACTURA</t>
  </si>
  <si>
    <t>CONTADORA</t>
  </si>
  <si>
    <t>PAGO DELFINA</t>
  </si>
  <si>
    <t>IZZI-TARJETA</t>
  </si>
  <si>
    <t>GASOLINA</t>
  </si>
  <si>
    <t>PAGO 2</t>
  </si>
  <si>
    <t>TELCEL</t>
  </si>
  <si>
    <t>AYD</t>
  </si>
  <si>
    <t>SAT</t>
  </si>
  <si>
    <t>SIPARE</t>
  </si>
  <si>
    <t>ANT FACTURA</t>
  </si>
  <si>
    <t>SEGUROS</t>
  </si>
  <si>
    <t>IMPUESTOS</t>
  </si>
  <si>
    <t>ADOSA CIB Tarjeta</t>
  </si>
  <si>
    <t>DEV HECTOR SOTO</t>
  </si>
  <si>
    <t>DEV</t>
  </si>
  <si>
    <t>F1992, F2043</t>
  </si>
  <si>
    <t>F2277</t>
  </si>
  <si>
    <t>F2355</t>
  </si>
  <si>
    <t>F2268, F2269</t>
  </si>
  <si>
    <t>F2044</t>
  </si>
  <si>
    <t>F2225</t>
  </si>
  <si>
    <t>F2330</t>
  </si>
  <si>
    <t>F2178, F2196</t>
  </si>
  <si>
    <t>F2274, F2284</t>
  </si>
  <si>
    <t>F2207, F2214</t>
  </si>
  <si>
    <t>F2107</t>
  </si>
  <si>
    <t>F1809, F1904</t>
  </si>
  <si>
    <t>ASPEL</t>
  </si>
  <si>
    <t>DEV NOMINA</t>
  </si>
  <si>
    <t>F2272</t>
  </si>
  <si>
    <t>Importe</t>
  </si>
  <si>
    <t>F2321</t>
  </si>
  <si>
    <t>JAITER</t>
  </si>
  <si>
    <t>F2234</t>
  </si>
  <si>
    <t>CASTILLO ZAPATA LUIS ALBERTO PRESTAMO</t>
  </si>
  <si>
    <t xml:space="preserve">Recibo # 159234008337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</si>
  <si>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SERVICIOS DE AGUA Y DRENAJE DE MONTERREY PAGO SADM FACT 1929</t>
  </si>
  <si>
    <t>CIAJSA SA DE CV LIQUIDACION DE FACTURA</t>
  </si>
  <si>
    <t>VW</t>
  </si>
  <si>
    <t>J G FERRETERA  23jul2021 RFC JFE 1410016R4 Tarjeta</t>
  </si>
  <si>
    <t>AUTO PINTURAS EL CHINO  23jul2021 RFC CIMG6407075H0 Tarjeta</t>
  </si>
  <si>
    <t>TONY VERACRUZ NORTE  23jul2021 RFC TTI 961202IM1 Tarjeta</t>
  </si>
  <si>
    <t>SAFETY MAX  23jul2021 RFC SMA 151016EI8 Tarjeta</t>
  </si>
  <si>
    <t>IZZI DOM Tarjeta</t>
  </si>
  <si>
    <t>QUALITAS CIA DE SEGURO 7050035396</t>
  </si>
  <si>
    <t>QUALITAS CIA DE SEGURO 7050035397</t>
  </si>
  <si>
    <t>SISTEMAS HORMIGA;SA  DE CV</t>
  </si>
  <si>
    <t>DURON RAMIREZ MARIO ALBERTO LIQUIDACION DE FACTURA</t>
  </si>
  <si>
    <t xml:space="preserve"> Recibo # 151228013525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</si>
  <si>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Recibo # 154341013008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</si>
  <si>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Recibo # 153267013533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</si>
  <si>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Recibo # 153276013533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</si>
  <si>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F1929</t>
  </si>
  <si>
    <t>F2221</t>
  </si>
  <si>
    <t>F2212</t>
  </si>
  <si>
    <t>F1849</t>
  </si>
  <si>
    <t>invermex 2</t>
  </si>
  <si>
    <t>Sucursal</t>
  </si>
  <si>
    <t>Saldo</t>
  </si>
  <si>
    <t>Referencia</t>
  </si>
  <si>
    <t>Referencia numérica del Emisor</t>
  </si>
  <si>
    <t>AB TRANSF TEF</t>
  </si>
  <si>
    <t>PAGO HG 00058580090433900123</t>
  </si>
  <si>
    <t>MAQRO  27jul2021 RFC MAQ 840621I76 Tarjeta</t>
  </si>
  <si>
    <t>SAINAR MEDICA  27jul2021 RFC SME 100521K58 Tarjeta</t>
  </si>
  <si>
    <t>PAYU LA*OCCMUNDIAL NGB Tarjeta</t>
  </si>
  <si>
    <t>Retiro de ATM en Banca Afirme S A Monterrey Nl M Tarjeta</t>
  </si>
  <si>
    <t>F2092</t>
  </si>
  <si>
    <t>F2085</t>
  </si>
  <si>
    <t>ARRENDADORA Y FACTOR BANORTE SA DE CV SO-GRAFTECH</t>
  </si>
  <si>
    <t>BEZARES MEXICO SA DE CV LIQUIDACION DE FACTURA</t>
  </si>
  <si>
    <t>PROMOTORA DE MADERAS MONTERREY; S.A. DE factura 2242</t>
  </si>
  <si>
    <t>PRELOSA PREFABRICADOS DISENO Y CONS INV2387</t>
  </si>
  <si>
    <t>LM TRANSPORTACIONES SA DE C</t>
  </si>
  <si>
    <t>NAVISTAR MEXICO S DE R L DE CV 1701</t>
  </si>
  <si>
    <t>SUTORSA COMERCIAL  28jul2021 RFC SCO 090722UN3 Tarjeta</t>
  </si>
  <si>
    <t>J G FERRETERA  28jul2021 RFC JFE 1410016R4 Tarjeta</t>
  </si>
  <si>
    <t>DHL LINDAVISTA  28jul2021 RFC DEM 8801152E9 Tarjeta</t>
  </si>
  <si>
    <t>SELLOS LA CAPITAL 2  28jul2021 RFC CSM 030620TJ2 Tarjeta</t>
  </si>
  <si>
    <t>CENTRAL MANGUERAS ACC  28jul2021 RFC CMA 991026JYA Tarjeta</t>
  </si>
  <si>
    <t xml:space="preserve">BACHOCO SA DE CV </t>
  </si>
  <si>
    <t xml:space="preserve">TEKSID HIERRO DE MEXICO SA DE CV </t>
  </si>
  <si>
    <t>F2242</t>
  </si>
  <si>
    <t>FECHA VENCE</t>
  </si>
  <si>
    <t>F2387</t>
  </si>
  <si>
    <t>F2260, F2312</t>
  </si>
  <si>
    <t>2-8, 12-8</t>
  </si>
  <si>
    <t>F2123</t>
  </si>
  <si>
    <t>F2084</t>
  </si>
  <si>
    <t>F2209/2210/2249/2263/2265/2266/2291/2292/2342</t>
  </si>
  <si>
    <t>19-09,28-09,01-10,07-10,15-10</t>
  </si>
  <si>
    <t>CONTADO</t>
  </si>
  <si>
    <t>S/N</t>
  </si>
  <si>
    <t>RELEVANCIA MOTRIZ SA DE CV INV 2119</t>
  </si>
  <si>
    <t>HERNANDEZ LOPEZ MA CONCEPCION ANTICIPO A FACTURA</t>
  </si>
  <si>
    <t>J G FERRETERA  29jul2021 RFC JFE 1410016R4 Tarjeta</t>
  </si>
  <si>
    <t>VALVULAS DE CALIDAD DE MONTERREY SA DE C PAGO FACTURAS INV2313 2339</t>
  </si>
  <si>
    <t>ARMANDO LOZANO PAULIN  29jul2021 RFC CMA 991026JYA Tarjeta</t>
  </si>
  <si>
    <t>AUTOP JOMAR SUC GP2  29jul2021 RFC JIN 920318BL0 Tarjeta</t>
  </si>
  <si>
    <t>F2118, F2119</t>
  </si>
  <si>
    <t>F2237</t>
  </si>
  <si>
    <t>F2253</t>
  </si>
  <si>
    <t>F2313, F2339</t>
  </si>
  <si>
    <t>12-8 Y 15-8</t>
  </si>
  <si>
    <t>TRASPASO ENTRE CUENTAS  CONSTRUCTORA INVERMEX SA DE CV</t>
  </si>
  <si>
    <t>VERSUS SERVMEX SA DE CV LIQUIDACION DE FACTURA</t>
  </si>
  <si>
    <t xml:space="preserve">SERVICIOS DE AGUA Y DRENAJE DE NIS 6059770 </t>
  </si>
  <si>
    <t>JEIMYS SA DE CV LIQUIDACION DE FACTURA</t>
  </si>
  <si>
    <t>CLEBER TE MUEVE SA DE CV 2184</t>
  </si>
  <si>
    <t>FLEX AUST DE MEXICO SA DE CV LIQUIDACION</t>
  </si>
  <si>
    <t>ATRIO PLANOS Y PROYECTOS SA CV PAGO DE FACTURA</t>
  </si>
  <si>
    <t>BIOENERGIA DE NUEVO LEON SA DE CV BENLESA F 2162</t>
  </si>
  <si>
    <t>6059770 NIS</t>
  </si>
  <si>
    <t>F2184</t>
  </si>
  <si>
    <t>F2162</t>
  </si>
  <si>
    <t>FUENTES SAGAZ JUAN FERNANDO Nomina</t>
  </si>
  <si>
    <t>AGUIRRE SILVA ROBERTOARON ANTICIPO A FACTURA</t>
  </si>
  <si>
    <t>Nomina Aut. 226478  GPO LOURDES ANABEL  REF. JULIAN GARCIA GONZALEZ</t>
  </si>
  <si>
    <t>Devolución de SPEI CIZENA GUERRERO EDSON CUENTA CANCELADA Nomina</t>
  </si>
  <si>
    <t>GPO LOURDES ANABEL  REF. CONSTRUCTORA INVERMEX SA DE CV</t>
  </si>
  <si>
    <t>ANT. FAC</t>
  </si>
  <si>
    <t>GPO LOURDES</t>
  </si>
  <si>
    <t>DEV NOM</t>
  </si>
  <si>
    <t>ARMANDO LOZANO PAULIN  30jul2021 RFC CMA 991026JYA Tarjeta</t>
  </si>
  <si>
    <t>OXXO AV D  31jul2021 RFC CCO 8605231N4 Tarjeta</t>
  </si>
  <si>
    <t>COMASA  31jul2021 RFC CMA 010426KU0 Tarjeta</t>
  </si>
  <si>
    <t xml:space="preserve"> KANDELIUM MEXICO S D E RL D</t>
  </si>
  <si>
    <t>F2202</t>
  </si>
  <si>
    <t xml:space="preserve">ARTIGRAF SA DE CV PAGO FACT  </t>
  </si>
  <si>
    <t>INDUSTRIA DEL ALCALI SA DE CV 3400002565</t>
  </si>
  <si>
    <t>AUTO PINTURAS EL CHINO  02ago2021 RFC CIMG6407075H0 Tarjeta</t>
  </si>
  <si>
    <t>J G FERRETERA  02ago2021 RFC JFE 1410016R4 Tarjeta</t>
  </si>
  <si>
    <t>J G FERRETERA  02ago2021 RFC JFE 1410016R4 Tarjet</t>
  </si>
  <si>
    <t>AGRONUTRIENTES DEL NORTE S.A. DE C.V FAC 2252</t>
  </si>
  <si>
    <t>F2252</t>
  </si>
  <si>
    <t>F2181</t>
  </si>
  <si>
    <t>F1879</t>
  </si>
  <si>
    <t>F2012,F2013,F2033,F2065,F2091</t>
  </si>
  <si>
    <t>29jul,29jul,5ago,12ago,19ago</t>
  </si>
  <si>
    <t>F2223</t>
  </si>
  <si>
    <t>Deposito SBC de Cobro Inmediato  Recibo # 53697015699 PRESAJET</t>
  </si>
  <si>
    <t>CONSUMO LOC AJ</t>
  </si>
  <si>
    <t>SEG AFIRME E CO MONTERREY NL 000000007442762280720218701SAF 980202D99</t>
  </si>
  <si>
    <t>NOMINA DE JULIO 31 REF 0000000</t>
  </si>
  <si>
    <t>LIQUIDACION DE FACTURA REF 0000000</t>
  </si>
  <si>
    <t>NIS 6059770 REF 0000000</t>
  </si>
  <si>
    <t>SEG AFIRME</t>
  </si>
  <si>
    <t>1152/1211</t>
  </si>
  <si>
    <t>F-2187, F2188, F2193/ F2188, F2189, F2193</t>
  </si>
  <si>
    <t xml:space="preserve"> Recibo # 168608002317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</si>
  <si>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GEMTRON DE MEXICO SA DE CV</t>
  </si>
  <si>
    <t>F2259</t>
  </si>
  <si>
    <t>EMPACADORA SUPREMO DE MTY</t>
  </si>
  <si>
    <t>F2240</t>
  </si>
  <si>
    <t>TRASPASO ENTRE CUENTAS</t>
  </si>
  <si>
    <t>ARRENDADORA Y FACTOR BANORTE SA DE CV SO, GRAFTECH</t>
  </si>
  <si>
    <t>QUALITAS CIA DE SEGURO</t>
  </si>
  <si>
    <t xml:space="preserve">CENTRO DE RADIODIAGNOSTICO LIN </t>
  </si>
  <si>
    <t>REFAC AUTO ELEC DELFIN  05ago2021 RFC AUHA610207GR6 Tarjet</t>
  </si>
  <si>
    <t>VALVULAS DE CALIDAD DE MONTERREY SA DE C PAGO FACT 2354 2373</t>
  </si>
  <si>
    <t>FERRE ALFA Y OMEGA  05ago2021 RFC EILG880110A61 Tarjeta</t>
  </si>
  <si>
    <t>VIVAAEROBUS Tarjeta</t>
  </si>
  <si>
    <t>PROVEEDORES DE INGENIERIA ALIMENTA</t>
  </si>
  <si>
    <t>F2275</t>
  </si>
  <si>
    <t>F2354, F2373</t>
  </si>
  <si>
    <t>F2115</t>
  </si>
  <si>
    <t>20ago, 23 ago</t>
  </si>
  <si>
    <t>FLORES SAN VICENTE KARINA pago</t>
  </si>
  <si>
    <t>DELFINA CANTU CANTU LIQUIDACION DE FACTURA</t>
  </si>
  <si>
    <t xml:space="preserve"> QUALITAS CIA DE SEGURO 7050034282</t>
  </si>
  <si>
    <t>LAB ABG  05ago2021 RFC CCA 050502SB1 Tarjeta</t>
  </si>
  <si>
    <t>OES ENCLOSURES MANUFACTURING MEXIC 2283 2315 2359 2389</t>
  </si>
  <si>
    <t>Tupy Mexico Saltillo SA de CV FACT PAGADAS:443 REF:INV1903</t>
  </si>
  <si>
    <t>RED RECOLECTOR;SA DE  CV</t>
  </si>
  <si>
    <t>HARZ MEXICANOS SA DE CV  F 2222</t>
  </si>
  <si>
    <t>F1903</t>
  </si>
  <si>
    <t>F2163</t>
  </si>
  <si>
    <t>F2254</t>
  </si>
  <si>
    <t>F2222</t>
  </si>
  <si>
    <t>JULIO-DIC 2021</t>
  </si>
  <si>
    <t>JUK-DIC 2021</t>
  </si>
  <si>
    <t>F-2283,F2315, F2359, F2389</t>
  </si>
  <si>
    <t>07AGO,12AGO, 21AGO, 28AGO</t>
  </si>
  <si>
    <t>Deposito SBC de Cobro Inmediato  Recibo # 118854019841 KHOLER</t>
  </si>
  <si>
    <t>COM MEM E-PYM</t>
  </si>
  <si>
    <t>IVA COMISION</t>
  </si>
  <si>
    <t xml:space="preserve">OPERADORA DE RELLENOS SANITARI  9989 Reci </t>
  </si>
  <si>
    <t xml:space="preserve">OPERADORA DE RELLENOS SANITARI  10029 Rec </t>
  </si>
  <si>
    <t xml:space="preserve"> MAQRO  09ago2021 RFC MAQ 840621I76 Tarjeta </t>
  </si>
  <si>
    <t>9989 Reci</t>
  </si>
  <si>
    <t>10029 Rec</t>
  </si>
  <si>
    <t>COLEGIO DE ESTUDIOS CIENTIFICOS Y TECNOL  DESAZOLVE DE FOSA SEPTICA PL ESCOBEDO</t>
  </si>
  <si>
    <t>F2430</t>
  </si>
  <si>
    <t>ARRENDADORA Y FACTOR BANORTE SA DE CV SO</t>
  </si>
  <si>
    <t>COM</t>
  </si>
  <si>
    <t>IVA COM</t>
  </si>
  <si>
    <t>F2257, F2320</t>
  </si>
  <si>
    <t>SEGUROSINBURSA SA CV POLIZA 22207 30001532</t>
  </si>
  <si>
    <t>AFIANZADORAINSURGENTES SA CV FIANZA NO 6455 078814</t>
  </si>
  <si>
    <t>SEGURIDAD AMBIENTAL Y CAPACITA LIQUIDACION MENSUAL</t>
  </si>
  <si>
    <t>VAZQUEZ VILLARREAL SAUL LIQUIDACION DE FACTURA</t>
  </si>
  <si>
    <t>LM TRANSPORTACIONES SA DE CV FACT 2312 2324 2325 2338</t>
  </si>
  <si>
    <t>TEKSID HIERRO DE MEXICO SA DE CV TRANSFERENCIA ELECTRONICA TEKSID</t>
  </si>
  <si>
    <t>F-2324, F2325, F2338, F2360</t>
  </si>
  <si>
    <t>F2154</t>
  </si>
  <si>
    <t>COMISION</t>
  </si>
  <si>
    <t>POLIZA 22207</t>
  </si>
  <si>
    <t>FIANZA NO6455</t>
  </si>
  <si>
    <t>12AGO,12AGO,15AGO,21AGO</t>
  </si>
  <si>
    <t>GASOLINERA</t>
  </si>
  <si>
    <t>KARINA FLORES</t>
  </si>
  <si>
    <t>SEGURO</t>
  </si>
  <si>
    <t>QUALITAS CIA DE SEGURO POLIZA 7050031948</t>
  </si>
  <si>
    <t xml:space="preserve">BALDEMAR GARCIA TRUJILLO LIQUIDACION FA </t>
  </si>
  <si>
    <t xml:space="preserve">RADIO FRECUENCIAS CONCESIONADA LIQUIDACI </t>
  </si>
  <si>
    <t>POLIZA</t>
  </si>
  <si>
    <t>CEMM MEX  S A  DE C V APLICACION PAGO EXTRAORDINARIO CEMM 12 A-</t>
  </si>
  <si>
    <t>AGRONUTRIENTES DEL NORTE S.A. DE C.V.  FAC 2380</t>
  </si>
  <si>
    <t>VALVULAS DE CALIDAD DE MONTERREY SA DE C PAGO FACT INV 2393</t>
  </si>
  <si>
    <t>092186L074</t>
  </si>
  <si>
    <t>F1951</t>
  </si>
  <si>
    <t>F2246, F2273, F2286, F2317</t>
  </si>
  <si>
    <t>08AGO, 14AGO, 17AGO, 22AGO</t>
  </si>
  <si>
    <t>F2285</t>
  </si>
  <si>
    <t>F2380</t>
  </si>
  <si>
    <t>F2393</t>
  </si>
  <si>
    <t>F2287</t>
  </si>
  <si>
    <t>F2383</t>
  </si>
  <si>
    <t xml:space="preserve">SERVIPROF DIGITAL S.A DE C.V. FACT  A </t>
  </si>
  <si>
    <t xml:space="preserve"> JULIAN GARCIA GONZALEZ </t>
  </si>
  <si>
    <t>SERV GASOLINEROS DE MEXICO SA</t>
  </si>
  <si>
    <t>ROSA ELVA MONTEMAYOR QUIROGA</t>
  </si>
  <si>
    <t xml:space="preserve"> IMPORT  EXPORT AIII SA DE CV FACT 1283 </t>
  </si>
  <si>
    <t>PALACIOS USCANGA ALFREDO PRESTAMO GENERAL</t>
  </si>
  <si>
    <t xml:space="preserve">ALANIS MARTINEZ GERARDO Nomina </t>
  </si>
  <si>
    <t>PALACIOS USCANGA ALFREDO Nomina</t>
  </si>
  <si>
    <t xml:space="preserve">UNIFORMES DE TAMPICO SA DE CV CV000000000016524 </t>
  </si>
  <si>
    <t>VARIAS FAC</t>
  </si>
  <si>
    <t>FAC-1283</t>
  </si>
  <si>
    <t>TELCEL  CONSTRUCTORA INVERMEX SA DE CV 0404448582558</t>
  </si>
  <si>
    <t>HELADOS SULTANA DE MONTERREY S.A DE C.V. F.2374</t>
  </si>
  <si>
    <t>IMPORT  EXPORT AIII SA DE CV FACT 1251</t>
  </si>
  <si>
    <t>PROFESIONALIZA MIX SC FACT 1662</t>
  </si>
  <si>
    <t>PACCAR FINANCIAL MEXICO SA DE</t>
  </si>
  <si>
    <t>REFACC CADECO APODA CP  13ago2021 RFC CAD 850514L17 Tarjeta</t>
  </si>
  <si>
    <t>FACT 1251</t>
  </si>
  <si>
    <t>FAC 1662</t>
  </si>
  <si>
    <t>F2374</t>
  </si>
  <si>
    <t>F2179</t>
  </si>
  <si>
    <t>J G FERRETERA  13ago2021 RFC JFE 1410016R4 Tarjeta</t>
  </si>
  <si>
    <t xml:space="preserve"> TONY VERACRUZ NORTE  16ago2021 RFC TTI 961202IM1 Tarjeta</t>
  </si>
  <si>
    <t>SOCIEDAD MEXICANA DE PROMOCION SA DE CV FAC 2382 DESAZOLVE DE FOSA SEPTICA</t>
  </si>
  <si>
    <t>F2382</t>
  </si>
  <si>
    <t xml:space="preserve">Nomina-1 PRESTAMO GRAL GPO LOURDES ANABEL-JULIAN GARCIA GONZALEZ                                    </t>
  </si>
  <si>
    <t>F2485</t>
  </si>
  <si>
    <t>OPERADORA DE RELLENOS SANITARI 10037</t>
  </si>
  <si>
    <t>F-10037</t>
  </si>
  <si>
    <t>NACIONAL DE ALIMENTOS Y HELADOS SA</t>
  </si>
  <si>
    <t>F2336</t>
  </si>
  <si>
    <t xml:space="preserve">JOSE LUIS GONZALEZ CORREA RENTA D </t>
  </si>
  <si>
    <t>ALANIS MARTINEZ GERARDO prestamo general</t>
  </si>
  <si>
    <t>RENTA</t>
  </si>
  <si>
    <t>BACHOCO SA DE CV 1500474278</t>
  </si>
  <si>
    <t>F2213</t>
  </si>
  <si>
    <t xml:space="preserve">OPERADORA DE RELLENOS SANITARI FACTURA  </t>
  </si>
  <si>
    <t>GASOLINERA LAS PALMAS SA DE CV LIQ DE FACTURA</t>
  </si>
  <si>
    <t>MANUFACTURAS HERCULES SA CV LIQUIDACION DE FACTURA</t>
  </si>
  <si>
    <t>VALVULAS DE CALIDAD DE MONTERREY SA DE C  PAGO FACTURA INV2423</t>
  </si>
  <si>
    <t>INTEGRADORA DE INSUMOS DEL NORESTE S.A</t>
  </si>
  <si>
    <t>F2476</t>
  </si>
  <si>
    <t>F2230, F2337</t>
  </si>
  <si>
    <t>23 JUL, 15AGO</t>
  </si>
  <si>
    <t>F2423</t>
  </si>
  <si>
    <t>1144// 1244</t>
  </si>
  <si>
    <t xml:space="preserve">                           </t>
  </si>
  <si>
    <t>1231// C</t>
  </si>
  <si>
    <t>BIOENERGIA DE NUEVO LEON SA DE CV F 2288</t>
  </si>
  <si>
    <t>Ryder Capital S  de R L  de C V</t>
  </si>
  <si>
    <t>DIESEL INTERNATIONAL  20ago2021 RFC SIPR640821M37 Tarjeta</t>
  </si>
  <si>
    <t xml:space="preserve">FERRET MANGUERAS Y CON  21ago2021 RFC JANH750517GD3 Tarjeta </t>
  </si>
  <si>
    <t>OXXO APTO  21ago2021 RFC CCO 8605231N4 Tarjeta</t>
  </si>
  <si>
    <t>FACT 2360;2372;2388 LM TRANSPORTACIONES SA DE C</t>
  </si>
  <si>
    <t>F2288</t>
  </si>
  <si>
    <t>F2343</t>
  </si>
  <si>
    <t>F2229</t>
  </si>
  <si>
    <t>F2256</t>
  </si>
  <si>
    <t>F2360, F2372, F2388</t>
  </si>
  <si>
    <t xml:space="preserve"> Pago de impuestos RFC  TESOFE INGRESOS FEDERALES RECAUDADOS</t>
  </si>
  <si>
    <t>OES ENCLOSURES MANUFACTURING MEXIC  2406 2446 2451</t>
  </si>
  <si>
    <t>F2406, F2422, F2446</t>
  </si>
  <si>
    <t>F2245, F2270, F2282, F2314</t>
  </si>
  <si>
    <t>VW Leasing  RefB[5619604]</t>
  </si>
  <si>
    <t>2308, 2808, 0609</t>
  </si>
  <si>
    <t>0708, 1408, 1708, 2208</t>
  </si>
  <si>
    <t>ERIK MICHAEL MUNGUIA MARTINEZ GASTO POR COMPROBAR</t>
  </si>
  <si>
    <t>ENGINEERING EQUIPMENT   SUPP DEPOSITO</t>
  </si>
  <si>
    <t>PAISA  24ago2021 RFC PAI 760518AX5 Tarjeta</t>
  </si>
  <si>
    <t>F1963</t>
  </si>
  <si>
    <t>SISTEMAS HORMIGA;SA  DE CV PAGO A PROVEEDOR</t>
  </si>
  <si>
    <t>F2261, F2281, F2328, F2344</t>
  </si>
  <si>
    <t>1708, 2208, 2708, 0309</t>
  </si>
  <si>
    <t>ENGINEERING EQUIPMENT   SUPPLIES S.A. D Reembolso</t>
  </si>
  <si>
    <t>REEM DEPOSITO</t>
  </si>
  <si>
    <t>DEP EN GARANTIA</t>
  </si>
  <si>
    <t>ONE PLUS INDUSTRIAL</t>
  </si>
  <si>
    <t>F2539</t>
  </si>
  <si>
    <t>F2235</t>
  </si>
  <si>
    <t>F2326, F2448</t>
  </si>
  <si>
    <t>CALIDAD TOTAL</t>
  </si>
  <si>
    <t>HERNANDEZ LOPEZ MA CONCEPCION LIQUIDACION DE FACTURA</t>
  </si>
  <si>
    <t>MATA RUIZ HECTOR MICHEL LIQUIDACION DE FACTURA</t>
  </si>
  <si>
    <t>INV2404 KAYAKU SAFETY SYSTEM S DE M</t>
  </si>
  <si>
    <t>VALVULAS DE CALIDAD DE MONTERREY SA DE C PAGO FACTURAS INV2444 2445 2464</t>
  </si>
  <si>
    <t>F2334</t>
  </si>
  <si>
    <t>F2541</t>
  </si>
  <si>
    <t>F2378, F2379</t>
  </si>
  <si>
    <t>F2444, F2445, F2464</t>
  </si>
  <si>
    <t>F2362, F2397</t>
  </si>
  <si>
    <t>2108, 2808</t>
  </si>
  <si>
    <t>F2404</t>
  </si>
  <si>
    <t>1009, 1009, 1209</t>
  </si>
  <si>
    <t>F2067, F2157</t>
  </si>
  <si>
    <t xml:space="preserve">PRESAJET Deposito SBC de Cobro Inmediato  Recibo # 55418015699                                                                                                                                                                                                                                                        </t>
  </si>
  <si>
    <t>DIST BIRLO Y TOR ERGAR  28ago2021 RFC DBT 900709BL6 Tarjeta</t>
  </si>
  <si>
    <t>ARMANDO LOZANO PAULIN  28ago2021 RFC CMA 991026JYA Tarjeta</t>
  </si>
  <si>
    <t>F2437, F2438, F2441, F2473</t>
  </si>
  <si>
    <t>1009, 1009, 1009, 1509</t>
  </si>
  <si>
    <t xml:space="preserve">EMMANUEL CAZARES VIDA LIQUIDACION DE FACTURA </t>
  </si>
  <si>
    <t xml:space="preserve"> ATRIO PLANOS Y PROYECTOS SA CV LIQUIDACION DE FACTURA</t>
  </si>
  <si>
    <t xml:space="preserve"> ATRIO PLANOS Y PROYECTOS SA CV  LIQUIDACION DE FACTURA</t>
  </si>
  <si>
    <t>MANUFACTURAS HERCULES SA CV  LIQUIDACION DE FACTURA 3161</t>
  </si>
  <si>
    <t>CASHERN COMERCIALIZADORA SA DE LIQUIDACION DE FACTURA</t>
  </si>
  <si>
    <t xml:space="preserve">SERV GASOLINEROS DE MEXICO SA 59114 </t>
  </si>
  <si>
    <t>PROMOTORA DE MADERAS MONTERREY S.A. DE C factura 2386</t>
  </si>
  <si>
    <t>VALVULAS DE CALIDAD DE MONTERREY SA DE C PAGO FACTURA INV2504</t>
  </si>
  <si>
    <t>Nomina. JULIAN GARCIA GONZALEZ</t>
  </si>
  <si>
    <t>F2386</t>
  </si>
  <si>
    <t>F2345</t>
  </si>
  <si>
    <t>F2504</t>
  </si>
  <si>
    <t>F2409</t>
  </si>
  <si>
    <t xml:space="preserve"> </t>
  </si>
  <si>
    <t>ant serv destapar drenaje banos pro</t>
  </si>
  <si>
    <t>561813S179</t>
  </si>
  <si>
    <t>570628H822</t>
  </si>
  <si>
    <t>ERIK MICHAEL MUNGUIA MARTINEZ COMPROBACION DE GASTOS</t>
  </si>
  <si>
    <t xml:space="preserve"> MARIA GUADALUPE CRUZ USCANGA  PRESTAMO GENERAL</t>
  </si>
  <si>
    <t>BALLADO AGUILAR CHRISTIAN PRESTAMO GENERAL</t>
  </si>
  <si>
    <t xml:space="preserve"> ARRENDADORA Y FACTOR BANORTE SA DE CV SO             </t>
  </si>
  <si>
    <t>COMP GTOS</t>
  </si>
  <si>
    <t>JOSE RAFAEL DEVEZA MENDEZ DEVOLUCION DE PRESTAMO</t>
  </si>
  <si>
    <t xml:space="preserve"> JOSE RAFAEL DEVEZA MENDEZ DEVOLUCION DE PRESTAMO</t>
  </si>
  <si>
    <t>Recibo # 107000013034-</t>
  </si>
  <si>
    <t>DEV PRESTAMO</t>
  </si>
  <si>
    <t>AUTOELECTRICA FIRO SA DE CV LIQUIDACION DE FACTURA</t>
  </si>
  <si>
    <t>BALLADO AGUILAR CHRISTIAN Nomina</t>
  </si>
  <si>
    <t>SERVICIOS DE AGUA Y DRENAJE DE NIS  6059770</t>
  </si>
  <si>
    <t>F2327</t>
  </si>
  <si>
    <t>F2010</t>
  </si>
  <si>
    <t>SERVICIOS IND KARMET</t>
  </si>
  <si>
    <t>F2353</t>
  </si>
  <si>
    <t>F2477</t>
  </si>
  <si>
    <t>FOLIO SAT</t>
  </si>
  <si>
    <t xml:space="preserve"> ZAMUDIO CELIS ALBERTO FACTURA POR COMPROBAR</t>
  </si>
  <si>
    <t xml:space="preserve">OPERADORA DE RELLENOS SANITARI FACTURAS  </t>
  </si>
  <si>
    <t>SISVER CENTRO  01sep2021 RFC SIS 171110I68 Tarjeta</t>
  </si>
  <si>
    <t>TRANSMISIONES VER  01sep2021 RFC TVE 971103P6A Tarjeta</t>
  </si>
  <si>
    <t>JOSE RAFAEL DEVEZA MENDEZ PRESTAMO</t>
  </si>
  <si>
    <t>GRAFTECH MEXICO NAFIN</t>
  </si>
  <si>
    <t>ACEROS TREGONZA  02sep2021 RFC ATR 060915K34 Tarjeta</t>
  </si>
  <si>
    <t>CFE SUM SERV BAS MU Tarjeta</t>
  </si>
  <si>
    <t>F2443</t>
  </si>
  <si>
    <t>F2377</t>
  </si>
  <si>
    <t>F2017, F2061, 2062</t>
  </si>
  <si>
    <t xml:space="preserve">NOMINA  </t>
  </si>
  <si>
    <t>CONTROL Y OPERACIÓN DE INM</t>
  </si>
  <si>
    <t>F2483</t>
  </si>
  <si>
    <t>0108, 1108, 1108</t>
  </si>
  <si>
    <t>SANDRA CAROLINA MARTINEZ</t>
  </si>
  <si>
    <t>F2426</t>
  </si>
  <si>
    <t>JOSE ALBERTO MUÑOZ REYES</t>
  </si>
  <si>
    <t>F2620</t>
  </si>
  <si>
    <t>TOSTADAS Y BOTANAS PREMIUM</t>
  </si>
  <si>
    <t>F2617</t>
  </si>
  <si>
    <t xml:space="preserve">TRASPASO </t>
  </si>
  <si>
    <t>CATO</t>
  </si>
  <si>
    <t>ICAVE</t>
  </si>
  <si>
    <t xml:space="preserve">PAGO HG </t>
  </si>
  <si>
    <t>NIS 6059770</t>
  </si>
  <si>
    <t>LIQ DE FACTURA</t>
  </si>
  <si>
    <t>PLAYTIME MONTERREY</t>
  </si>
  <si>
    <t>DOG DAY</t>
  </si>
  <si>
    <t>HG</t>
  </si>
  <si>
    <t>PAGO HG</t>
  </si>
  <si>
    <t>LIQ F 2539</t>
  </si>
  <si>
    <t>INV 2353</t>
  </si>
  <si>
    <t>INV 2477</t>
  </si>
  <si>
    <t>inv2426</t>
  </si>
  <si>
    <t>ant399</t>
  </si>
  <si>
    <t xml:space="preserve"> VAZQUEZ VILLARREAL SAUL LIQUIDACION DE FACTURA</t>
  </si>
  <si>
    <t>CLARA MONSERRAT IBARRA FDZ FACTURAS COMPROBADAS</t>
  </si>
  <si>
    <t>SILVA PONCE MARIA DEL ROSARIO LIQUIDACION DE FACTURA</t>
  </si>
  <si>
    <t>SERVICIOS DE AGUA Y DRENAJE DE MONTERREY PAGO SADM FACT 2108</t>
  </si>
  <si>
    <t>Banca Afirme S A Guadalupe N Nl Tarjeta 5161020001670530</t>
  </si>
  <si>
    <t>SAFETY MAX  03sep2021 RFC SMA 151016EI8 Tarjeta</t>
  </si>
  <si>
    <t>ARMANDO LOZANO PAULIN  04sep2021 RFC CMA 991026JYA Tarjeta</t>
  </si>
  <si>
    <t>F2294</t>
  </si>
  <si>
    <t>F2108</t>
  </si>
  <si>
    <t>OES ENCLOSURES MANUFACTURING MEXIC 2422 TO 2522</t>
  </si>
  <si>
    <t xml:space="preserve">PRESAJET-Deposito SBC de Cobro Inmediato  Recibo # 42561016692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</si>
  <si>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YESAKI-Deposito SBC de Cobro Inmediato  Recibo # 37589018095                                                                                                                                                                                                                                                        </t>
  </si>
  <si>
    <t>CLARA MONSERRAT IBARRA FDZ PRESTAMO GENERAL</t>
  </si>
  <si>
    <t>LIQUIDACION</t>
  </si>
  <si>
    <t>F2450</t>
  </si>
  <si>
    <t>F2436</t>
  </si>
  <si>
    <t>F2422, F2481, F2482, F2490, F2491, F2492, F2493, F2507, F2508, F2522</t>
  </si>
  <si>
    <t>6SEP, 16SEP 16SEP, 16SEP, 16SEP, 17SEP, 17SEP, 19SEP, 19SEP, 22SEP</t>
  </si>
  <si>
    <t>PLAZA 801</t>
  </si>
  <si>
    <t>VOPAK MEXICO SA DE CV PNUM2101260674 2410</t>
  </si>
  <si>
    <t>TELCEL reforma-08sep2021</t>
  </si>
  <si>
    <t>F2410</t>
  </si>
  <si>
    <t>Deposito SBC de Cobro Inmediato  Recibo # 36017019192</t>
  </si>
  <si>
    <t>SUTORSA COMERCIAL  07sep2021 RFC SCO 090722UN3 Tarjeta</t>
  </si>
  <si>
    <t>OXXO GAS CAM A MILAGRO  07sep2021 RFC SGM 950714DC2 Tarjeta</t>
  </si>
  <si>
    <t>AGRONUTRIENTES DEL NORTE S.A. DE C.V. FACS 2439-2534</t>
  </si>
  <si>
    <t>F2439, F2534</t>
  </si>
  <si>
    <t>F.2443 HELADOS SULTANA DE MONTERRE</t>
  </si>
  <si>
    <t xml:space="preserve"> F.2443 HELADOS SULTANA DE MONTERRE</t>
  </si>
  <si>
    <t xml:space="preserve">INTEGRADORA DE INSUMOS DEL NORESTE S.A. </t>
  </si>
  <si>
    <t>F2208</t>
  </si>
  <si>
    <t>F2592</t>
  </si>
  <si>
    <t>SECOLAM  LIQUIDACION DE FACTURA A 5390</t>
  </si>
  <si>
    <t>MINDLINK SA DE CV OMAR LOMAS GUILLER</t>
  </si>
  <si>
    <t>F2503</t>
  </si>
  <si>
    <t>INMOBILIARIA PROTERRA</t>
  </si>
  <si>
    <t>F2638</t>
  </si>
  <si>
    <t>OPERADORA MERCO SAPI DE CV</t>
  </si>
  <si>
    <t xml:space="preserve">ATRIO PLANOS Y PROYECTOS SA CV LIQUIDACION DE FACTURA </t>
  </si>
  <si>
    <t>APYMSA VER 2PP  09sep2021 RFC APM 8805092U9 Tarjeta</t>
  </si>
  <si>
    <t>VALVULAS DE CALIDAD DE MONTERREY SA DE C PAGO FACTURA INV 2536</t>
  </si>
  <si>
    <t>Tupy Mexico Saltillo SA de CV FACT PAGADAS:641 REF:INV2561;INV2560;INV</t>
  </si>
  <si>
    <t>UNIFORMES DE TAMPICO SA DE CV COTIZACION  25051 VERACRUZ</t>
  </si>
  <si>
    <t>UNIFORMES DE TAMPICO SA DE CV COTIZACION 61290</t>
  </si>
  <si>
    <t>Devolución de SPEI: SECRETARIA DE FIANZAS Y TESORE</t>
  </si>
  <si>
    <t>ISN</t>
  </si>
  <si>
    <t>DEV ISN</t>
  </si>
  <si>
    <t>F2474, F2499</t>
  </si>
  <si>
    <t>1509, 1809</t>
  </si>
  <si>
    <t>F2466, F2467</t>
  </si>
  <si>
    <t>1209, 1209</t>
  </si>
  <si>
    <t>F2536</t>
  </si>
  <si>
    <t>VARIAS</t>
  </si>
  <si>
    <t>1009, 2309</t>
  </si>
  <si>
    <t>F2606</t>
  </si>
  <si>
    <t>FERRETERIA EL TIBURON  10sep2021 RFC FTI 1603167F5 Tarjeta</t>
  </si>
  <si>
    <t>AUTO BIEN  10sep2021 RFC APB 1008114Q4 Tarjeta.</t>
  </si>
  <si>
    <t>POSTVENTA MIGUEL ALEMA  10sep2021 RFC SRE 0602021Q6 Tarjeta</t>
  </si>
  <si>
    <t>MUELLES Y TRACTOPARTES  10sep2021 RFC MTG 990517NV0 Tarjeta</t>
  </si>
  <si>
    <t>J G FERRETERA  11sep2021 RFC JFE 1410016R4 Tarjeta</t>
  </si>
  <si>
    <t>LA CUCHILLA  11sep2021 RFC FMC 110617FCA Tarjeta</t>
  </si>
  <si>
    <t>M Y TRIPLAY CUAUHTEMOC  11sep2021 RFC MTC 8612165M8 Tarjeta</t>
  </si>
  <si>
    <t>OSRAM DE MEXICO SA DE CV</t>
  </si>
  <si>
    <t>F2099</t>
  </si>
  <si>
    <t xml:space="preserve">OPERADORA DE RELLENOS SANITARILIQUIDAC </t>
  </si>
  <si>
    <t>SEGURIDAD AMBIENTAL Y CAPACITA LIQUIDACION DE FACTURA SEPT</t>
  </si>
  <si>
    <t xml:space="preserve">SECRETARIA DE FIANZAS Y TESORE </t>
  </si>
  <si>
    <t>ASPEL.COM</t>
  </si>
  <si>
    <t>1273 // 1300</t>
  </si>
  <si>
    <t>3008 //1509</t>
  </si>
  <si>
    <t>SALDANA OROZCO BLANCA LIQUIDACION DE FACTURA</t>
  </si>
  <si>
    <t xml:space="preserve"> GPO LOURDES ANABEL  REF. JULIAN GARCIA GONZALEZ</t>
  </si>
  <si>
    <t>EMMANUEL CAZARES VIDAL LIQUIDACION DE FACTURA</t>
  </si>
  <si>
    <t xml:space="preserve"> GASOLINERA LAS PALMAS SA DE CV LIQUIDACION DE FACTURA</t>
  </si>
  <si>
    <t>fact 2628 SOLUCIONES EN DISTRI BUCION</t>
  </si>
  <si>
    <t xml:space="preserve"> G FERRETERA  13sep2021 RFC JFE 1410016R4 Tarjeta</t>
  </si>
  <si>
    <t>MUELLES Y SUSP FABIAN  13sep2021 RFC MSF 9601293Y0 Tarjeta</t>
  </si>
  <si>
    <t>PALACIOS USCANGA ALFREDO Nomina 15 SEPT</t>
  </si>
  <si>
    <t xml:space="preserve"> PALACIOS USCANGA ALFREDO PRESTAMO GENERAL</t>
  </si>
  <si>
    <t>BALLADO AGUILAR CHRISTIAN Nomina AL 15 DE SEPT</t>
  </si>
  <si>
    <t>FUENTES SAGAZ JUAN FERNANDO Nomina 15 SEPT</t>
  </si>
  <si>
    <t>ALANIS MARTINEZ GERARDO Nomina 15 SEPT</t>
  </si>
  <si>
    <t>215305I706</t>
  </si>
  <si>
    <t>PRESTAMO GENERAL</t>
  </si>
  <si>
    <t>INDUSTRIAS TUK</t>
  </si>
  <si>
    <t>PAGO TUK</t>
  </si>
  <si>
    <t>F2323</t>
  </si>
  <si>
    <t>F2581</t>
  </si>
  <si>
    <t xml:space="preserve"> Recibo # 174617003885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</si>
  <si>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Recibo # 186417003982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</si>
  <si>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BIOENERGIA DE NUEVO LEON SA DE CV BENLESA F 2434</t>
  </si>
  <si>
    <t>CLEBER TE MUEVE SA DE CV 2358</t>
  </si>
  <si>
    <t>AUTOELECTRICA FIRO  14sep2021 RFC AFI 921214PM5 Tarjeta</t>
  </si>
  <si>
    <t>TAMPICO IDEALEASE SA DE CV  RefB[255211]</t>
  </si>
  <si>
    <t>SAFETY MAX  14sep2021 RFC SMA 151016EI8 Tarjeta</t>
  </si>
  <si>
    <t>COFERMEX  15sep2021 RFC CARL900111P19 Tarjeta</t>
  </si>
  <si>
    <t>J G FERRETERA  15sep2021 RFC JFE 1410016R4 Tarjeta</t>
  </si>
  <si>
    <t>REFACC CADECO APODA CP  15sep2021 RFC CAD 850514L17 Tarjeta</t>
  </si>
  <si>
    <t>VALVULAS DE CALIDAD DE MONTERREY SA DE C PAGO FACTURAS 2577 2605</t>
  </si>
  <si>
    <t>F2060</t>
  </si>
  <si>
    <t>F2628</t>
  </si>
  <si>
    <t>F2381</t>
  </si>
  <si>
    <t>F2442</t>
  </si>
  <si>
    <t>F2434</t>
  </si>
  <si>
    <t>F2220, F2358</t>
  </si>
  <si>
    <t>3108, 2909</t>
  </si>
  <si>
    <t xml:space="preserve">TAMPICO IDEALEASE SA DE CV </t>
  </si>
  <si>
    <t>F2488</t>
  </si>
  <si>
    <t>F2577, F2605</t>
  </si>
  <si>
    <t>2709, 2605</t>
  </si>
  <si>
    <t>HG TRANSPORTACIONES</t>
  </si>
  <si>
    <t>f2385</t>
  </si>
  <si>
    <t xml:space="preserve"> Recibo # 167582008316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</si>
  <si>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Recibo # 173126005175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</si>
  <si>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Recibo # 193475003877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</si>
  <si>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Recibo # 175431002316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</si>
  <si>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Deposito en Efectivo  Recibo # 17567025551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</si>
  <si>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Deposito en Efectivo  Recibo # 17568025551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</si>
  <si>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AUTOZONE 7160  16sep2021 RFC AME 970109GW0 Tarjeta</t>
  </si>
  <si>
    <t>ARTIGRAF SA DE CV</t>
  </si>
  <si>
    <t xml:space="preserve"> MARIA GUADALUPE CRUZ USCANGA PRESTAMO GRAL</t>
  </si>
  <si>
    <t>Nomina PRESTAMO GENERAL GPO LOURDES ANABEL  REF. JULIAN GARCIA GONZALEZ</t>
  </si>
  <si>
    <t>TRASPASO  CONSTRUCTORA INVERMEX SA DE CV</t>
  </si>
  <si>
    <t xml:space="preserve"> Recibo # 173184007865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</si>
  <si>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OES ENCLOSURES MANUFACTURING MEXIC 2522 TO 2615</t>
  </si>
  <si>
    <t xml:space="preserve">OPERADORA DE RELLENOS SANITARI LIQUIDAC </t>
  </si>
  <si>
    <t>ZAMUDIO CELIS ALBERTO comprobacion de gastos</t>
  </si>
  <si>
    <t>QUALITAS CIA DE SEGURO POLIZA 705003597</t>
  </si>
  <si>
    <t>QUALITAS CIA DE SEGURO POLIZA 7050035396</t>
  </si>
  <si>
    <t xml:space="preserve"> Pago de impuestos TESOFE INGRESOS FEDERALES RECAUDADOS</t>
  </si>
  <si>
    <t>LIVERPOOL MTRREY LA FE  21sep2021 RFC DLI 931201MI9 Tarjeta</t>
  </si>
  <si>
    <t>CF SAN JUAN LA FE  21sep2021 RFC CFS 051213DG5 Tarjeta</t>
  </si>
  <si>
    <t>HELADOS SULTANA DE MONTERRE</t>
  </si>
  <si>
    <t>F2456, F2472, F2487</t>
  </si>
  <si>
    <t>2109, 2509, 2609</t>
  </si>
  <si>
    <t>F2427</t>
  </si>
  <si>
    <t>F2522, F2544, F2545, F2566, F2567, F2568, F2582, F2599, F2615</t>
  </si>
  <si>
    <t>2209, 2409, 2409, 2609, 2609, 2609, 2909, 0110, 0310</t>
  </si>
  <si>
    <t>F2500, F2501</t>
  </si>
  <si>
    <t>2809, 2809</t>
  </si>
  <si>
    <t>F2502</t>
  </si>
  <si>
    <t>F2517</t>
  </si>
  <si>
    <t>F2394</t>
  </si>
  <si>
    <t>PENDIENTE</t>
  </si>
  <si>
    <t>POLIZA SEGURO</t>
  </si>
  <si>
    <t xml:space="preserve">Deposito SBC de Cobro Inmediato  Recibo # 25749025075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</si>
  <si>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Recibo # 103214013037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</si>
  <si>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BALDEMAR GARCIA TRUJILLO FACT DE SEPRI </t>
  </si>
  <si>
    <t xml:space="preserve">SERVIPROF DIGITAL S.A DE C.V. FACT 83 </t>
  </si>
  <si>
    <t>CHRISTUS MUGUERZA SI STEMAS</t>
  </si>
  <si>
    <t>PAPE ADOSA RUIZ C CP  22sep2021 RFC AOF 870529IU7 Tarjeta</t>
  </si>
  <si>
    <t>LIVETT CONSTRUCCIONES Y SUMINI LIQUIDACION DE FACTURA</t>
  </si>
  <si>
    <t>FACT SEPRI</t>
  </si>
  <si>
    <t>FACT 83</t>
  </si>
  <si>
    <t>F2349</t>
  </si>
  <si>
    <t>F2688</t>
  </si>
  <si>
    <t>F2525, F2526, F2540</t>
  </si>
  <si>
    <t>0210, 0210, 0310</t>
  </si>
  <si>
    <t>F2361</t>
  </si>
  <si>
    <t>VW Leasing</t>
  </si>
  <si>
    <t>F2594</t>
  </si>
  <si>
    <t>F2654</t>
  </si>
  <si>
    <t>MOSTR</t>
  </si>
  <si>
    <t>F2715</t>
  </si>
  <si>
    <t>F2523, F2543, F2580, F2604, F2618, F2636, F2653</t>
  </si>
  <si>
    <t>2209, 2409, 2709, 0110, 0410, 0810, 1310</t>
  </si>
  <si>
    <t>F2519</t>
  </si>
  <si>
    <t>VALVULAS DE CALIDAD DE MONTERREY SA DE C PAGO FACTURA INV2633</t>
  </si>
  <si>
    <t>QUALITAS CIA DE SEGURO POLIZA 7050034058 ENDOSO</t>
  </si>
  <si>
    <t>REFA SUMINISTROS COMAI  24sep2021 RFC STC 161025KH7 Tarjeta</t>
  </si>
  <si>
    <t>F2633</t>
  </si>
  <si>
    <t>F2506</t>
  </si>
  <si>
    <t>TAR AEROLINEAS Tarjeta</t>
  </si>
  <si>
    <t>SAFETY MAX  26sep2021 RFC SMA 151016EI8 Tarjeta</t>
  </si>
  <si>
    <t xml:space="preserve"> Recibo # 166828008108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</si>
  <si>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TRACTOCAMIONES KENWORTH DE MONTERREY S.A FOSA SEPTICA TRP CADEREYTA KWM</t>
  </si>
  <si>
    <t xml:space="preserve">EXCELLENCE SEA   LAN D LOGISTICS SA DE C </t>
  </si>
  <si>
    <t xml:space="preserve">2683 2658 </t>
  </si>
  <si>
    <t>F2384, F2435</t>
  </si>
  <si>
    <t>1109, 2509</t>
  </si>
  <si>
    <t>F2351</t>
  </si>
  <si>
    <t>F2658, F2683</t>
  </si>
  <si>
    <t>1409, 2009</t>
  </si>
  <si>
    <t>F2347, F2588</t>
  </si>
  <si>
    <t>1908, 3009</t>
  </si>
  <si>
    <t xml:space="preserve">KANDELIUM MEXICO S D E RL D                                                                                                                                                                             </t>
  </si>
  <si>
    <t xml:space="preserve"> J G FERRETERA  27sep2021 RFC JFE 1410016R4 Tarjeta                                                                                                                                                                         </t>
  </si>
  <si>
    <t>BOTANAS Y DERIVADOS S A  DE C V Leyenda al Abono y Concepto de Pago</t>
  </si>
  <si>
    <t>CPROBISE DE MEXICO S DE RL DE CV</t>
  </si>
  <si>
    <t>PROMOTORA DE MADERAS MONTERREY; S.A. 2520</t>
  </si>
  <si>
    <t>CENTRO DE RADIODIAGNOSTICO LIN LIQUIDACION DE FACTURA</t>
  </si>
  <si>
    <t xml:space="preserve">OPERADORA DE RELLENOS SANITARI FACT 101 </t>
  </si>
  <si>
    <t xml:space="preserve">F-2653-2671 LM TRANSPORTACIONES SA DE C                                                                                                  </t>
  </si>
  <si>
    <t xml:space="preserve">2664 HELADOS SULTANA DE MONTERRE                                                                                           </t>
  </si>
  <si>
    <t>VALVULAS DE CALIDAD DE MONTERREY SA DE C PAGO FACTURA INV2468</t>
  </si>
  <si>
    <t>CHUBB SEGUROS POLIZA CY41002873</t>
  </si>
  <si>
    <t>PROCESADORA DE RESIDUOS VERACR DEPOSITO</t>
  </si>
  <si>
    <t xml:space="preserve">OPERADORA DE RELLENOS SANITARI  LIQUIDAC </t>
  </si>
  <si>
    <t>DEPOSITO</t>
  </si>
  <si>
    <t>F2405, F2447, F2479</t>
  </si>
  <si>
    <t>1109, 2009, 2609</t>
  </si>
  <si>
    <t>F2255</t>
  </si>
  <si>
    <t>F2535, F2548</t>
  </si>
  <si>
    <t>2309, 2409</t>
  </si>
  <si>
    <t>F2136</t>
  </si>
  <si>
    <t>F2520</t>
  </si>
  <si>
    <t>1710, 2010</t>
  </si>
  <si>
    <t>F2671, F2681</t>
  </si>
  <si>
    <t>F2664</t>
  </si>
  <si>
    <t>GPO LOURDES ANABEL  REF. JULIAN GARCIA GONZALEZ JULIAN GARCIA GONZALEZ</t>
  </si>
  <si>
    <t>CARBOGRAF INDUSTRIAL  SA DE CV PAGO F2739</t>
  </si>
  <si>
    <t>AUTOTRANSPORTES ESPECIALIZADOS ALFA SA D PAGO DE FACTURA INV2495</t>
  </si>
  <si>
    <t xml:space="preserve">Recibo # 172445007852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</si>
  <si>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F2329, F2407</t>
  </si>
  <si>
    <t>1109, 0110</t>
  </si>
  <si>
    <t>F2739</t>
  </si>
  <si>
    <t>1337SAT</t>
  </si>
  <si>
    <t>COMERCIALIZADORA DE POLLOS YESAKI</t>
  </si>
  <si>
    <t>F2652</t>
  </si>
  <si>
    <t>F2648, F2669</t>
  </si>
  <si>
    <t>1010, 1710</t>
  </si>
  <si>
    <t>F2758</t>
  </si>
  <si>
    <t>491051O368</t>
  </si>
  <si>
    <t>COMPENSA SPEI</t>
  </si>
  <si>
    <t>COMPENSACION</t>
  </si>
  <si>
    <t xml:space="preserve">PENSKE TRUCK ARRENDA DORA DE MEXICO SA D </t>
  </si>
  <si>
    <t>SERVYGRU ALLROADS S. DE R.L. DE C.V. FACTURA</t>
  </si>
  <si>
    <t>HYUNDAI GLOVIS MEXIC O S DE RL DE CV</t>
  </si>
  <si>
    <t>CPROBISE DE MEXICO S DE RL DE CV Fact INV2758</t>
  </si>
  <si>
    <t>F2440, F2449</t>
  </si>
  <si>
    <t>1009, 1109</t>
  </si>
  <si>
    <t>F2319, F2584</t>
  </si>
  <si>
    <t>1908, 0610</t>
  </si>
  <si>
    <t>F2616</t>
  </si>
  <si>
    <t>F2758, F2759</t>
  </si>
  <si>
    <t>3009, 3009</t>
  </si>
  <si>
    <t>1347SAT</t>
  </si>
  <si>
    <t xml:space="preserve">ZONE COMPRA S DE R L DE C V                           </t>
  </si>
  <si>
    <t>HOTEL SAFI CENTRO C1  30sep2021 RFC DOP 091111C81 Tarjeta</t>
  </si>
  <si>
    <t>F2470, F2551</t>
  </si>
  <si>
    <t>2309, 0510</t>
  </si>
  <si>
    <t>F2538, F2587</t>
  </si>
  <si>
    <t>2309, 3009</t>
  </si>
  <si>
    <t>BALLADO AGUILAR CHRISTIAN Nomina AL 30 SEP</t>
  </si>
  <si>
    <t>PALACIOS USCANGA ALFREDO Nomina AL 30 SEP</t>
  </si>
  <si>
    <t>HERSMEX S DE RL DE CV INV2238</t>
  </si>
  <si>
    <t>SAFETY MAX  01oct2021 RFC SMA 151016EI8 Tarjeta</t>
  </si>
  <si>
    <t>F2238</t>
  </si>
  <si>
    <t>TECNOMAIZ;SA DE CV INV2530</t>
  </si>
  <si>
    <t>F2231, F2462, F2530</t>
  </si>
  <si>
    <t>2408, 1210, 2310</t>
  </si>
  <si>
    <t>F2495</t>
  </si>
  <si>
    <t>RECICLAJES Y DESTILADOS MTY FACT 12258 12261 12262 12451 12452 12453</t>
  </si>
  <si>
    <t>DESARROLLO Y CONSTRU CCIONES URBANAS PAGO DESTAPAR DRENAJE DYCUSA</t>
  </si>
  <si>
    <t>SUTORSA COMERCIAL  04oct2021 RFC SCO 090722UN3 Tarjeta</t>
  </si>
  <si>
    <t>M Y TRIPLAY CUAUHTEMOC  04oct2021 RFC MTC 8612165M8 Tarjeta</t>
  </si>
  <si>
    <t>POINTMP*TODOEMPAQUES  04oct2021 RFC MER 991006JMA Tarjeta</t>
  </si>
  <si>
    <t>REDMTY</t>
  </si>
  <si>
    <t>F2785</t>
  </si>
  <si>
    <t>ZAMUDIO CELIS ALBERTO COMPROBAR GASTO</t>
  </si>
  <si>
    <t>ABASTECIMIENTOS IND REYMO LIQUIDACION DE FACTURA</t>
  </si>
  <si>
    <t>AUTOELECTRICA FIRO  05oct2021 RFC AFI 921214PM5 Tarjeta</t>
  </si>
  <si>
    <t>F2521</t>
  </si>
  <si>
    <t>OFFICE DEPOT TAMPICO  06oct2021 RFC ODM 950324V2A Tarjeta</t>
  </si>
  <si>
    <t xml:space="preserve">INTEGRADORA DE INSUMOS DEL NORESTE S.A.  </t>
  </si>
  <si>
    <t>F2766</t>
  </si>
  <si>
    <t>1353 Y 1354</t>
  </si>
  <si>
    <t xml:space="preserve">LM TRANSPORTACIONES SA DE C                     </t>
  </si>
  <si>
    <t xml:space="preserve">GRAFTECH MEXICO B                                                                                                </t>
  </si>
  <si>
    <t>VALVULAS DE CALIDAD DE MONTERREY SA DE C PAGO FACTURA INV2693</t>
  </si>
  <si>
    <t>J G FERRETERA  07oct2021 RFC JFE 1410016R4 Tarjeta</t>
  </si>
  <si>
    <t>OES ENCLOSURES MANUFACTURING MEXIC 2621 TO 2727</t>
  </si>
  <si>
    <t>F2607, F2624, F2640</t>
  </si>
  <si>
    <t>1210, 1610, 1910</t>
  </si>
  <si>
    <t>F2708, F2718, F2775</t>
  </si>
  <si>
    <t>2210, 2510, 0311</t>
  </si>
  <si>
    <t>F2131</t>
  </si>
  <si>
    <t>F2639</t>
  </si>
  <si>
    <t>F2635</t>
  </si>
  <si>
    <t>F2693</t>
  </si>
  <si>
    <t>F2621, F2622, F2634, F2643, F2654, F2655, F2661, F2678, F2679, F2710, F2711, F2712, F2713, F2726, F2727</t>
  </si>
  <si>
    <t>0610, 0610, 0810, 1010, 1310, 1310, 1510, 2010, 2010, 2210, 2210, 2410, 2410, 2710, 2710</t>
  </si>
  <si>
    <t>EDNA ALMAZAN RMZ LIQUIDACION DE FACTURA</t>
  </si>
  <si>
    <t>HOTEL SAFI CENTRO C1  08oct2021 RFC DOP 091111C81 Tarjeta</t>
  </si>
  <si>
    <t>IMPORT  EXPORT AIII SA DE CV FACT 1283</t>
  </si>
  <si>
    <t xml:space="preserve">OPERADORA DE RELLENOS SANITARI FACT 1017 </t>
  </si>
  <si>
    <t>RECICLAJES Y DESTILADOS MTY</t>
  </si>
  <si>
    <t>INV2348</t>
  </si>
  <si>
    <t>MOSTRADOR</t>
  </si>
  <si>
    <t>INV2819</t>
  </si>
  <si>
    <t>MARIA GUADALUPE CRUZ USCANGA  PRESTAMO GENERAL</t>
  </si>
  <si>
    <t>TAPIA HERANDEZ MIGUEL PRESTAMO GENERAL</t>
  </si>
  <si>
    <t>SERV GASOLINEROS DE MEXICO SA  59114</t>
  </si>
  <si>
    <t>J G FERRETERA  11oct2021 RFC JFE 1410016R4 Tarjeta-0548</t>
  </si>
  <si>
    <t>BOTANAS Y DERIVADOS S A  DE C V</t>
  </si>
  <si>
    <t>POINTMP*PRUEBA  11oct2021 RFC MER 991006JMA Tarjeta 0548</t>
  </si>
  <si>
    <t>F2356, F2469, F1471, F2603</t>
  </si>
  <si>
    <t>3008, 2309, 2509, 1110</t>
  </si>
  <si>
    <t xml:space="preserve"> ZAMUDIO CELIS ALBERTO PRESTAMO GENERAL</t>
  </si>
  <si>
    <t>IDEALEASE ORIENTE LIQUIDACION DE FACTURA</t>
  </si>
  <si>
    <t xml:space="preserve">ROSA ELVA MONTEMAYOR QUIROGA  FACT 31082 </t>
  </si>
  <si>
    <t>ZAMUDIO CELIS ALBERTO GASTO COMPROBADO</t>
  </si>
  <si>
    <t xml:space="preserve">AUTOP JOMAR SUC GP2  12oct2021 RFC JIN 920318BL0 Tarjeta 0548                                                                                                                                               </t>
  </si>
  <si>
    <t>GASTO COMP</t>
  </si>
  <si>
    <t>ENGINEERING; EQUIPMENT   SUPPLIES S.A. D Devoluci n</t>
  </si>
  <si>
    <t>DEV DEPOSITO</t>
  </si>
  <si>
    <t>UNIFORMES DE TAMPICO SA DE CV CV  30344</t>
  </si>
  <si>
    <t>SEGURIDAD AMBIENTAL Y CAPACITA MENSUALIDAD DE OCTUBRE</t>
  </si>
  <si>
    <t>TECNIQUIMIA MEXICANA SA DE CV F 2668  2674</t>
  </si>
  <si>
    <t>F2429</t>
  </si>
  <si>
    <t>F2668, F2674</t>
  </si>
  <si>
    <t>F2831</t>
  </si>
  <si>
    <t>F2665</t>
  </si>
  <si>
    <t>CLEBER TE MUEVE SA DE CV 2549</t>
  </si>
  <si>
    <t>F2549</t>
  </si>
  <si>
    <t>Pago inv2579</t>
  </si>
  <si>
    <t>VALVULAS DE CALIDAD DE MONTERREY SA DE C PAGO FACTURAS 2719 2741</t>
  </si>
  <si>
    <t xml:space="preserve">Pago SIPARE  PerPago:202109  REF. RPatronal:Y7815312108  Beneficiario BANCO DEL BAJIO; S.A.  Hora: 09:37:58                                                                                  </t>
  </si>
  <si>
    <t>F2740</t>
  </si>
  <si>
    <t>INV2670</t>
  </si>
  <si>
    <t>F2719, F2741</t>
  </si>
  <si>
    <t>PAGO SIPARE</t>
  </si>
  <si>
    <t>DEV SAT</t>
  </si>
  <si>
    <t>1303SA/CP1501</t>
  </si>
  <si>
    <t>1291 SEP / 1510-1</t>
  </si>
  <si>
    <t>1299PUE/ 1510-2</t>
  </si>
  <si>
    <t>522788Q045</t>
  </si>
  <si>
    <t>014357Q644</t>
  </si>
  <si>
    <t>NOMINA AL 15 OCT</t>
  </si>
  <si>
    <t>SAT/ 1510-3</t>
  </si>
  <si>
    <t>1304SAT/1510-4</t>
  </si>
  <si>
    <t>1318SAT/ 1510-5</t>
  </si>
  <si>
    <t>1333SAT/ 1510-6</t>
  </si>
  <si>
    <t>1340SAT/ 1510-7</t>
  </si>
  <si>
    <t>INV2707</t>
  </si>
  <si>
    <t>DEVOLUCION</t>
  </si>
  <si>
    <t>Devolución de SPEI SECRETARIA DE FIANZAS Y TESORE</t>
  </si>
  <si>
    <t>J G FERRETERA  14oct2021 RFC JFE 1410016R4 Tarjeta 0548</t>
  </si>
  <si>
    <t>BALLADO AGUILAR CHRISTIAN Nomina 15 OCT</t>
  </si>
  <si>
    <t xml:space="preserve">ALANIS MARTINEZ GERARDO Nomina 15 OCT </t>
  </si>
  <si>
    <t>Nomina-1 GPO LOURDES ANABEL  REF. JULIAN GARCIA GONZALEZ</t>
  </si>
  <si>
    <t>TRASPASO A CTA BAJIO INVERMEX</t>
  </si>
  <si>
    <t>AGUIRRE SILVA ROBERTOARON LIQUIADCION DE FACTURA</t>
  </si>
  <si>
    <t>DALART SA DE CV ANTICIPO 50 PORCTO MANT TUB DRENAJE</t>
  </si>
  <si>
    <t>BIOENERGIA DE NUEVO LEON SA DE CV BENLESA F 2660</t>
  </si>
  <si>
    <t>AUTOELECTRICA FIRO  17oct2021 RFC AFI 921214PM5 Tarjeta 0548</t>
  </si>
  <si>
    <t xml:space="preserve">TAR AEROLINEAS Tarjeta                                                                                               </t>
  </si>
  <si>
    <t>Deposito SBC de Cobro Inmediato  Recibo # 49163016282</t>
  </si>
  <si>
    <t>SUTORSA COMERCIAL  18oct2021 RFC SCO 090722UN3 Tarjeta 0548</t>
  </si>
  <si>
    <t>POINTMP*PRUEBA  18oct2021 RFC MER 991006JMA Tarjeta 0548</t>
  </si>
  <si>
    <t>MALDONADO AUTOPARTES  18oct2021 RFC MACA771102R23 Tarjeta 0548</t>
  </si>
  <si>
    <t>M Y TRIPLAY CUAUHTEMOC  18oct2021 RFC MTC 8612165M8 Tarjeta 0548</t>
  </si>
  <si>
    <t>REFA SUMINISTROS COMAI  18oct2021 RFC STC 161025KH7 Tarjeta 7265</t>
  </si>
  <si>
    <t>MINDLINK SA DE CV CONST INVERMEX</t>
  </si>
  <si>
    <t>TESOFE INGRESOS FEDERALES RECAUDADOS</t>
  </si>
  <si>
    <t>IBERDROLA ENERGIA ES COBEDO SA DE CV</t>
  </si>
  <si>
    <t>BEST WESTERN PREMIER  19oct2021 RFC HVI 050803593 Tarjeta 7257</t>
  </si>
  <si>
    <t>POINTMP*PRUEBA  19oct2021 RFC MER 991006JMA Tarjeta 0548</t>
  </si>
  <si>
    <t>MUELLES Y SUSP FABIAN  19oct2021 RFC MSF 9601293Y0 Tarjeta 0548</t>
  </si>
  <si>
    <t>TRASPASO ENTRE  CTAS BAJIO INVERMEX</t>
  </si>
  <si>
    <t>F2867</t>
  </si>
  <si>
    <t>F2660</t>
  </si>
  <si>
    <t>F2662</t>
  </si>
  <si>
    <t>F2537</t>
  </si>
  <si>
    <t>F2629</t>
  </si>
  <si>
    <t>F2232, F2236, F2279, F2375, F2376, F2496</t>
  </si>
  <si>
    <t>2310, 2310, 0411, 2411, 2411, 1612</t>
  </si>
  <si>
    <t>F2295, F2590</t>
  </si>
  <si>
    <t>1108, 3009</t>
  </si>
  <si>
    <t>UNIFORMES DE TAMPICO SA DE CV CV17349</t>
  </si>
  <si>
    <t>RODRIGO ORTEGA CESENA ANTICIPO A FACTURA</t>
  </si>
  <si>
    <t>SERVICIOS DE AGUA Y DRENAJE DE PAGO DE AGUA RESIDUAL TRATADA</t>
  </si>
  <si>
    <t xml:space="preserve">RADIO FRECUENCIAS CONCESIONAD LIQUIDAC </t>
  </si>
  <si>
    <t xml:space="preserve">SERVIPROF DIGITAL S.A DE C.V.  LIQUIDA </t>
  </si>
  <si>
    <t>F2650</t>
  </si>
  <si>
    <t>AMERICA LEAL CARDENAS FOSA</t>
  </si>
  <si>
    <t>BARRY CALLEBAUT MEXICO S DE RL DE CV</t>
  </si>
  <si>
    <t>HELADOS SULTANA DE MONTERREY DEVOLUCION DE DEPOSITO ERRONEO</t>
  </si>
  <si>
    <t>GASOLINERA LAS PALMAS SA DE CV</t>
  </si>
  <si>
    <t>LIVETT CONSTRUCCIONES Y SUMINI</t>
  </si>
  <si>
    <t>SEC FINANZAS</t>
  </si>
  <si>
    <t>RENTA D</t>
  </si>
  <si>
    <t>TESOFE</t>
  </si>
  <si>
    <t>F2412, F2413, F2428</t>
  </si>
  <si>
    <t>DEV HELADOS</t>
  </si>
  <si>
    <t>F2845</t>
  </si>
  <si>
    <t>INV2764</t>
  </si>
  <si>
    <t>INV2632, INV2689</t>
  </si>
  <si>
    <t>0310, 0310, 0810</t>
  </si>
  <si>
    <t>TRASPASO ENTRE CUENTAS INVERMEX</t>
  </si>
  <si>
    <t xml:space="preserve">ALEN DEL NORTE SA DE  CV    </t>
  </si>
  <si>
    <t>AGRONUTRIENTES DEL NORTE S.A. DE C.V. FACS 2687-2780</t>
  </si>
  <si>
    <t>LM TRANSPORTACIONES SA DE</t>
  </si>
  <si>
    <t>VALVULAS DE CALIDAD DE MONTERREY SA DE C INV2772</t>
  </si>
  <si>
    <t>HERSMEX S DE RL DE CV INV2494</t>
  </si>
  <si>
    <t>F2424</t>
  </si>
  <si>
    <t>F2687, F2780</t>
  </si>
  <si>
    <t>2010, 0311</t>
  </si>
  <si>
    <t>F2692</t>
  </si>
  <si>
    <t>F2787, F2820, F2829, F2855</t>
  </si>
  <si>
    <t>0511, 0811, 1211, 1511</t>
  </si>
  <si>
    <t>F2772, F2799</t>
  </si>
  <si>
    <t>0311, 0611</t>
  </si>
  <si>
    <t>F2494</t>
  </si>
  <si>
    <t>F2685</t>
  </si>
  <si>
    <t>VW Leasing  RefB[6352509]</t>
  </si>
  <si>
    <t>RODRIGUEZ MARTINEZ SANDRA DEVOLUCION DE DEPOSITO ERRONEO</t>
  </si>
  <si>
    <t>Tupy Mexico Saltillo SA de CV FACT PAGADAS:283 REF:INV2564;INV2563;INV</t>
  </si>
  <si>
    <t>F2300, F2301, F2302, F2306, F2547, F2562, F2563, F2564</t>
  </si>
  <si>
    <t>1384C/ 1395</t>
  </si>
  <si>
    <t>F2475C/ F2524</t>
  </si>
  <si>
    <t>CENTRAL MANGUERAS ACC  22oct2021 RFC CMA 991026JYA 0548</t>
  </si>
  <si>
    <t>SAFETY MAX  23oct2021 RFC SMA 151016EI8 0530</t>
  </si>
  <si>
    <t>LA CUCHILLA  23oct2021 RFC FMC 110617FCA 0548</t>
  </si>
  <si>
    <t>VOPAK MEXICO SA DE CV 2627 2630</t>
  </si>
  <si>
    <t>F2627, F2630</t>
  </si>
  <si>
    <t>OES ENCLOSURES MANUFACTURING MEXIC</t>
  </si>
  <si>
    <t>F2742, F2762, F2770, F2771, F2788, F2789, F2790, F2813, F2814, F2822, F2830, F2847</t>
  </si>
  <si>
    <t>2910, 3110, 0311, 0311, 0511, 0511, 0511, 0711, 0711, 1011, 1211, 1411</t>
  </si>
  <si>
    <t>AUTOP JOMAR SUC GP2  25oct2021 RFC JIN 920318BL0 Tarjeta 0548</t>
  </si>
  <si>
    <t>ACEROS TREGONZA  25oct2021 RFC ATR 060915K34 Tarjeta 0548</t>
  </si>
  <si>
    <t xml:space="preserve">ROSA ELVA MONTEMAYOR QUIROGA LIQUIDACI </t>
  </si>
  <si>
    <t>GAMEZ JIMENEZ JAIME ELEAZAR LIQUIDACION DE FACTURA</t>
  </si>
  <si>
    <t xml:space="preserve">BALDEMAR GARCIA TRUJILLO LIQUIDACION D </t>
  </si>
  <si>
    <t>HIDROTECNICA NACIONAL DE MTY LIQUIDACION DE FACTURA</t>
  </si>
  <si>
    <t>RECICLAJES Y DESTILADOS MTY LIQUIDACION DE FACTURA</t>
  </si>
  <si>
    <t>F2591</t>
  </si>
  <si>
    <t>F2578</t>
  </si>
  <si>
    <t>TERMOLITA SAPI DE CV 002888</t>
  </si>
  <si>
    <t>F2888</t>
  </si>
  <si>
    <t>F2637, F2667, F2691</t>
  </si>
  <si>
    <t>0810, 1710, 2010</t>
  </si>
  <si>
    <t>F2650, F2768, F2833</t>
  </si>
  <si>
    <t>002580427000320056</t>
  </si>
  <si>
    <t>INFRA</t>
  </si>
  <si>
    <t>RODRIGO ORTEGA CESENA  ANTICIPO A FACTURA</t>
  </si>
  <si>
    <t>F2659, F2773</t>
  </si>
  <si>
    <t>2510, 1311</t>
  </si>
  <si>
    <t>F2576</t>
  </si>
  <si>
    <t>F2383, F2714</t>
  </si>
  <si>
    <t>CAROLINA RODRIGUEZ SOTO Pago fact2690</t>
  </si>
  <si>
    <t>ACEROS TREGONZA  27oct2021 RFC ATR 060915K34 Tarjeta 0548</t>
  </si>
  <si>
    <t>HOTEL PLAZA SOL VER  27oct2021 RFC ABF 19072326A Tarjeta 7265</t>
  </si>
  <si>
    <t>RECUPERACIONES IND AGUIRRE ANTICIPO A FACTURA</t>
  </si>
  <si>
    <t>F2690</t>
  </si>
  <si>
    <t>F2886, F2887</t>
  </si>
  <si>
    <t>F2475, F2546</t>
  </si>
  <si>
    <t>1510, 2410</t>
  </si>
  <si>
    <t>TORRES ZUIGA ALMA DELIA LIQUIDACION DE FACTURA</t>
  </si>
  <si>
    <t>VAZQUEZ VILLARREAL SAUL LIQUIDACION DE FACTURA DE OCT</t>
  </si>
  <si>
    <t>F2876</t>
  </si>
  <si>
    <t>F2579</t>
  </si>
  <si>
    <t>JUAN PEREZ PRESTAMO GENERAL</t>
  </si>
  <si>
    <t>TRASPASO A CUENTA DE BAJIO INVERMEX</t>
  </si>
  <si>
    <t>LIVETT CONSTRUCCIONES Y SUMINI Devolución LIQUIDACION DE FACTURA</t>
  </si>
  <si>
    <t>TERRA4 CONST. Y SUMINISTROS SA LIQUIDACION DE FACTURA</t>
  </si>
  <si>
    <t>SUTORSA COMERCIAL  28oct2021 RFC SCO 090722UN3 Tarjeta 0548</t>
  </si>
  <si>
    <t>VALVULAS DE CALIDAD DE MONTERREY SA DE C PAGO FACTURA INV2824</t>
  </si>
  <si>
    <t>TRASPASO A CUENTA DE INVERMEX BAJIO</t>
  </si>
  <si>
    <t>CMC INFRAESTRUCTURA SA CV LIQUIDACION DE FACTURA</t>
  </si>
  <si>
    <t>OLEO ALIMENTOS</t>
  </si>
  <si>
    <t>F2716</t>
  </si>
  <si>
    <t>F2686</t>
  </si>
  <si>
    <t>F2824</t>
  </si>
  <si>
    <t>DEV LIQ FAC</t>
  </si>
  <si>
    <t>cheque</t>
  </si>
  <si>
    <t>271021s</t>
  </si>
  <si>
    <t>F2893</t>
  </si>
  <si>
    <t>PAGO CONTADO</t>
  </si>
  <si>
    <t>CHEQUE</t>
  </si>
  <si>
    <t>1363/ 1412</t>
  </si>
  <si>
    <t>LM TRANSPORTACIONES SA DE CV F 2855</t>
  </si>
  <si>
    <t>TRASPASO A INVERMEX BANCO DEL BAJIO</t>
  </si>
  <si>
    <t>BIOENERGIA DE NUEVO LEON SA DE CV BENLESA F 2732</t>
  </si>
  <si>
    <t xml:space="preserve">SERV GASOLINEROS DE MEXICO SA </t>
  </si>
  <si>
    <t>JULIAN GARCIA GONZALEZ</t>
  </si>
  <si>
    <t>PLANOS Y PROYECTOS GEOTERRA SA LIQUIDACION DE FACTURA</t>
  </si>
  <si>
    <t>F2875</t>
  </si>
  <si>
    <t>F2396, F2586</t>
  </si>
  <si>
    <t>2710, 2811</t>
  </si>
  <si>
    <t>F2395</t>
  </si>
  <si>
    <t>F2732</t>
  </si>
  <si>
    <t>J G FERRETERA  29oct2021 RFC JFE 1410016R4 Tarjeta 0548</t>
  </si>
  <si>
    <t xml:space="preserve">CHUBB SEG 16 Tarjeta </t>
  </si>
  <si>
    <t>SAFETY MAX  30oct2021 RFC SMA 151016EI8 Tarjeta 0530</t>
  </si>
  <si>
    <t>RICARDO PENA GARZA FOSE SEPTICA</t>
  </si>
  <si>
    <t xml:space="preserve">CRISTALES INASTILLABLES DE MEXICO SA DE </t>
  </si>
  <si>
    <t>CFEDD11B1B1920  01nov2021 RFC CSS 160330CP7 Tarjeta 0530</t>
  </si>
  <si>
    <t>F2682</t>
  </si>
  <si>
    <t>OFIX TDAS  01nov2021 RFC OFI 920113KZ8 Tarjeta 7257</t>
  </si>
  <si>
    <t>F2666</t>
  </si>
  <si>
    <t>F2938</t>
  </si>
  <si>
    <t>00058580090433900123</t>
  </si>
  <si>
    <t>072580002067840212</t>
  </si>
  <si>
    <t>072580004183919876</t>
  </si>
  <si>
    <t>F2949</t>
  </si>
  <si>
    <t>OFFICE DEPOT LINDA MTY Tarjeta 0530</t>
  </si>
  <si>
    <t>TECNOMAIZ;SA DE CV</t>
  </si>
  <si>
    <t>F2675</t>
  </si>
  <si>
    <t>472936X400</t>
  </si>
  <si>
    <t>472936X401</t>
  </si>
  <si>
    <t>COM OP AD PAQ</t>
  </si>
  <si>
    <t>RIGA</t>
  </si>
  <si>
    <t>F2936</t>
  </si>
  <si>
    <t>F2947</t>
  </si>
  <si>
    <t xml:space="preserve">INFRA SA DE CV </t>
  </si>
  <si>
    <t xml:space="preserve">AGRONUTRIENTES DEL NORTE S.A. DE C.V. FAC 2862 </t>
  </si>
  <si>
    <t>SELLOS LA CAPITAL 2  03nov2021 RFC CSM 030620TJ2 Tarjeta 0548</t>
  </si>
  <si>
    <t xml:space="preserve">MANGUERAS Y ARTS  03nov2021 RFC OOMG640426L91 Tarjeta 0548                                                                   </t>
  </si>
  <si>
    <t>F2745</t>
  </si>
  <si>
    <t>F2862</t>
  </si>
  <si>
    <t>F2619, F2656, F2677, 2728</t>
  </si>
  <si>
    <t>1410, 2310, 3010, 0611</t>
  </si>
  <si>
    <t>F2518</t>
  </si>
  <si>
    <t>QUALITAS CIA DE SEGURO POLIZA 7050031784 ENDOSO</t>
  </si>
  <si>
    <t>OPERADORA DE RELLENOS SANITARI FACT 1020</t>
  </si>
  <si>
    <t>QUALITAS CIA DE SEGURO POLIZA 7050034282</t>
  </si>
  <si>
    <t>QUALITAS CIA DE SEGURO POLIZA 7050034039</t>
  </si>
  <si>
    <t>AUTOP JOMAR SUC GP2  03nov2021 RFC JIN 920318BL0 Tarjeta 0548</t>
  </si>
  <si>
    <t>FLORES SAN VICENTE KARINA</t>
  </si>
  <si>
    <t>PALMA MONTEJO JOSE LUIS PRESTAMO GENERAL</t>
  </si>
  <si>
    <t>J G FERRETERA  04nov2021 RFC JFE 1410016R4 Tarjeta 0548</t>
  </si>
  <si>
    <t>VALVULAS DE CALIDAD DE MONTERREY SA DE C</t>
  </si>
  <si>
    <t>ARMANDO LOZANO PAULIN  04nov2021 RFC CMA 991026JYA Tarjeta 0548</t>
  </si>
  <si>
    <t>CARPER SEED SA DE CV DEVOLUCION</t>
  </si>
  <si>
    <t>F2763</t>
  </si>
  <si>
    <t>F2857, F2872</t>
  </si>
  <si>
    <t>1511, 1911</t>
  </si>
  <si>
    <t>F2767</t>
  </si>
  <si>
    <t>F2757</t>
  </si>
  <si>
    <t xml:space="preserve">DALART SA DE CV </t>
  </si>
  <si>
    <t>ESPACIOS LEDMEX S.A.P.I liquidacion de cotizacion no 41</t>
  </si>
  <si>
    <t>BEST WESTERN PREMIER  05nov2021 RFC HVI 050803593 Tarjeta 7257</t>
  </si>
  <si>
    <t>P051121</t>
  </si>
  <si>
    <t>F2881</t>
  </si>
  <si>
    <t xml:space="preserve">UNIFORMES DE TAMPICO SA DE CV </t>
  </si>
  <si>
    <t>VOPAK MEXICO SA DE CV</t>
  </si>
  <si>
    <t>CARPER SEED SA DE CV</t>
  </si>
  <si>
    <t>F2803</t>
  </si>
  <si>
    <t>AUTOELECTRICA FIRO  06nov2021 RFC AFI 921214PM5 Tarjeta 0548</t>
  </si>
  <si>
    <t>COSTCO MONTERREY III  06nov2021 RFC CME 910715UB9 Tarjeta 7257</t>
  </si>
  <si>
    <t>AUTOZONE 7160  07nov2021 RFC AME 970109GW0 Tarjeta 0548</t>
  </si>
  <si>
    <t>OES ENCLOSURES MANUFACTURING MEXIC 2860 TO 2921</t>
  </si>
  <si>
    <t>TECHNOCAST SA DE CV FACT PAGADAS:8 REF:INV2332;INV2333</t>
  </si>
  <si>
    <t>F2860, F2861, F2873, F2874, F2896, F2897, F2904, F2914, F2821</t>
  </si>
  <si>
    <t>1711, 1711, 1911, 1911, 2111, 2111, 2411, 2611, 2811</t>
  </si>
  <si>
    <t>F2332, F2333</t>
  </si>
  <si>
    <t>0211, 0211</t>
  </si>
  <si>
    <t xml:space="preserve">OPERADORA DE RELLENOS SANITARI FACT 1021 </t>
  </si>
  <si>
    <t>F2576, F2641</t>
  </si>
  <si>
    <t>MATA RUIZ HECTOR MICHEL</t>
  </si>
  <si>
    <t>PALMA MONTEJO JOSE LUIS</t>
  </si>
  <si>
    <t xml:space="preserve"> ALANIS MARTINEZ GERARDO</t>
  </si>
  <si>
    <t>2710, 0811</t>
  </si>
  <si>
    <t>RODRIGO ORTEGA CESENA</t>
  </si>
  <si>
    <t xml:space="preserve">TERRA4 CONST. Y SUMINISTROS SA </t>
  </si>
  <si>
    <t>NC CGL PROTEIN SERVICIOS S</t>
  </si>
  <si>
    <t>PRESTAMO ENTRE CUENTAS DE INVER</t>
  </si>
  <si>
    <t>ZAMUDIO CELIS ALBERTO PRESTAMOS GENERAL</t>
  </si>
  <si>
    <t>SERVICIOS GASOLINEROS DE MEXICO SA</t>
  </si>
  <si>
    <t>SUTEGUI</t>
  </si>
  <si>
    <t xml:space="preserve">BACHOCO </t>
  </si>
  <si>
    <t>HOME DEPOT</t>
  </si>
  <si>
    <t>PRESTAMO A CUENTA SANTANDER INVERMEX</t>
  </si>
  <si>
    <t>Deposito SBC de Cobro Inmediato  Recibo # 58595015699</t>
  </si>
  <si>
    <t>SOLUCIONES EN DISTRIBUCION</t>
  </si>
  <si>
    <t>VALVULAS DE CALIDAD DE MONTERREY</t>
  </si>
  <si>
    <t>CERMA VERACRUZ</t>
  </si>
  <si>
    <t>OPERADORA DE RELLENO SANITARIO</t>
  </si>
  <si>
    <t>SEGURIDAD AMBIENTAL Y CAPACITA MENSUALIDAD DE NOVIEMRE</t>
  </si>
  <si>
    <t>PALACIOS USCANGA ALFREDO</t>
  </si>
  <si>
    <t>WALMART TAMPICO</t>
  </si>
  <si>
    <t>BALLADO AGUILAR CHRISTIAN Nomina 12 NOV</t>
  </si>
  <si>
    <t>ALANIS MARTINEZ GERARDO</t>
  </si>
  <si>
    <t>DISTRIBUIDORA DE COMBUSTIBLES MEXICANOS</t>
  </si>
  <si>
    <t>Recibo # 308316008258</t>
  </si>
  <si>
    <t xml:space="preserve">TONY VERACRUZ NORTE   </t>
  </si>
  <si>
    <t>BODEGA TAMPICO</t>
  </si>
  <si>
    <t>AUTO ZONE</t>
  </si>
  <si>
    <t>Recibo # 343900005178</t>
  </si>
  <si>
    <t>SAMS TAMPICO</t>
  </si>
  <si>
    <t>PRESTAMO A CUENTAS INVER CONSTRUCTORA INVERMEX SA DE CV</t>
  </si>
  <si>
    <t>F2642, F2651</t>
  </si>
  <si>
    <t>F2943, F2974</t>
  </si>
  <si>
    <t>F2729, F2730, F2783, F2798</t>
  </si>
  <si>
    <t>F2810, F2826</t>
  </si>
  <si>
    <t>F2894, F2918</t>
  </si>
  <si>
    <t>F2825</t>
  </si>
  <si>
    <t>F2784, F2809</t>
  </si>
  <si>
    <t>F2812</t>
  </si>
  <si>
    <t>F2834</t>
  </si>
  <si>
    <t>F2978</t>
  </si>
  <si>
    <t>1711, 2111</t>
  </si>
  <si>
    <t>2710, 2710, 0411, 0611</t>
  </si>
  <si>
    <t>0212, 0512</t>
  </si>
  <si>
    <t>0811, 0911</t>
  </si>
  <si>
    <t>2111, 2111</t>
  </si>
  <si>
    <t>0911, 1211</t>
  </si>
  <si>
    <t>F2979</t>
  </si>
  <si>
    <t>453913E512</t>
  </si>
  <si>
    <t xml:space="preserve">MUELLES Y TRACTO REFACCIONES M </t>
  </si>
  <si>
    <t xml:space="preserve">PLANOS Y PROYECTOS GEOTERRA SA </t>
  </si>
  <si>
    <t xml:space="preserve">NETPAY *RIGIDOS </t>
  </si>
  <si>
    <t xml:space="preserve">GASOL LAS PALMAS GEO 3 </t>
  </si>
  <si>
    <t xml:space="preserve">ARTIGRAF SA DE CV </t>
  </si>
  <si>
    <t>F2781</t>
  </si>
  <si>
    <t>F2885</t>
  </si>
  <si>
    <t xml:space="preserve">ARRENDADORA Y FACTOR BANORTE SA DE CV </t>
  </si>
  <si>
    <t xml:space="preserve">TAPIA RODRIGUEZ MARTIN </t>
  </si>
  <si>
    <t xml:space="preserve">JOSE LUIS GONZALEZ CORREA </t>
  </si>
  <si>
    <t xml:space="preserve">EMMANUEL CAZARES VIDAL </t>
  </si>
  <si>
    <t xml:space="preserve">QUALITAS CIA DE SEGURO </t>
  </si>
  <si>
    <t xml:space="preserve">OPENPAY*OCC MUNDIAL E </t>
  </si>
  <si>
    <t xml:space="preserve">GASOLINERA LAS PALMAS SA DE CV </t>
  </si>
  <si>
    <t xml:space="preserve">Disposicion por POS en SERIA </t>
  </si>
  <si>
    <t xml:space="preserve">ALEN DEL NORTE SA DE CV </t>
  </si>
  <si>
    <t xml:space="preserve">HYUNDAI GLOVIS MEXIC O S DE RL DE CV </t>
  </si>
  <si>
    <t xml:space="preserve">WALMART </t>
  </si>
  <si>
    <t>SERVICIOS ASPEL.COM</t>
  </si>
  <si>
    <t xml:space="preserve">MEGA ALIMENTOS SA DE CV </t>
  </si>
  <si>
    <t xml:space="preserve">ZONE COMPRA S DE R L DE C V </t>
  </si>
  <si>
    <t xml:space="preserve">LM TRANSPORTACIONES SA DE C </t>
  </si>
  <si>
    <t>F2986</t>
  </si>
  <si>
    <t>F2631</t>
  </si>
  <si>
    <t>F2890</t>
  </si>
  <si>
    <t>F2846, F2849</t>
  </si>
  <si>
    <t>2311, 2411</t>
  </si>
  <si>
    <t>F2733</t>
  </si>
  <si>
    <t>F2895, F2901, F2915, F2946, F2959, F2983, F3002</t>
  </si>
  <si>
    <t>2111.2211.2611.0212.0312. 0612.1012</t>
  </si>
  <si>
    <t>F2672</t>
  </si>
  <si>
    <t>F2898</t>
  </si>
  <si>
    <t xml:space="preserve">VALLE ALTO </t>
  </si>
  <si>
    <t>F3039</t>
  </si>
  <si>
    <t>Recibo # 359036003880</t>
  </si>
  <si>
    <t xml:space="preserve">HOME DEPOT </t>
  </si>
  <si>
    <t xml:space="preserve">GAS LAS PALMAS AEROPUE </t>
  </si>
  <si>
    <t xml:space="preserve">WAL MART TAMPICO </t>
  </si>
  <si>
    <t xml:space="preserve">REFACC ROGELIO </t>
  </si>
  <si>
    <t xml:space="preserve">FERRETERIA EL TIBURON </t>
  </si>
  <si>
    <t xml:space="preserve">BODEGA TAMPICO </t>
  </si>
  <si>
    <t xml:space="preserve">DESEL MARIMAR </t>
  </si>
  <si>
    <t>VALVULAS DE CALIDAD DE MONTER</t>
  </si>
  <si>
    <t xml:space="preserve">AM LLANTAS ALLENDE </t>
  </si>
  <si>
    <t xml:space="preserve">REFACC DIRESA </t>
  </si>
  <si>
    <t>UNIFORMES DE TAMPICO SA DE CV</t>
  </si>
  <si>
    <t xml:space="preserve">SERVIPROF DIGITAL S.A DE C.V. </t>
  </si>
  <si>
    <t>KANDELIUM MEXICO</t>
  </si>
  <si>
    <t xml:space="preserve">PRESTAMO GENERAL </t>
  </si>
  <si>
    <t xml:space="preserve">OXXO CUATRO CAMINOS </t>
  </si>
  <si>
    <t xml:space="preserve">OES ENCLOSURES MANUFACTURING </t>
  </si>
  <si>
    <t xml:space="preserve">OPERADORA DE RELLENOS SANITARI </t>
  </si>
  <si>
    <t>ZAMUDIO CELIS ALBERTO</t>
  </si>
  <si>
    <t xml:space="preserve">RECOLECCIONES ECOLOGICAS IND </t>
  </si>
  <si>
    <t xml:space="preserve">IMPORT EXPORT AIII SA DE CV </t>
  </si>
  <si>
    <t>F2856, F2889</t>
  </si>
  <si>
    <t>2511, 3011</t>
  </si>
  <si>
    <t>DICIEMBRE</t>
  </si>
  <si>
    <t>BANCO BAJIO INV 1</t>
  </si>
  <si>
    <t>VW Leasing RefB</t>
  </si>
  <si>
    <t xml:space="preserve">Disposicion por POS en EL DORADO </t>
  </si>
  <si>
    <t xml:space="preserve">INST DE SEGURIDAD Y SERVICIOS SOCIALES </t>
  </si>
  <si>
    <t>F2944, F2980</t>
  </si>
  <si>
    <t>F2782, F2823, F2848</t>
  </si>
  <si>
    <t>1011.1411.0411</t>
  </si>
  <si>
    <t>F3001</t>
  </si>
  <si>
    <t xml:space="preserve">J G FERRETERA </t>
  </si>
  <si>
    <t xml:space="preserve">SPRAYLAB SA DE CV </t>
  </si>
  <si>
    <t xml:space="preserve">LAS MISIONES CLUB CAMPESTRE </t>
  </si>
  <si>
    <t xml:space="preserve">CLIP MX*CONSORCIO DE A </t>
  </si>
  <si>
    <t xml:space="preserve">FERRE CALZ APODACA </t>
  </si>
  <si>
    <t>F2937</t>
  </si>
  <si>
    <t>F2965</t>
  </si>
  <si>
    <t xml:space="preserve">SISTEMAS HORMIGA,SA DE CV </t>
  </si>
  <si>
    <t>F2080, F2801</t>
  </si>
  <si>
    <t>BANCO BAJIO</t>
  </si>
  <si>
    <t xml:space="preserve">TEYAR,SA DE CV </t>
  </si>
  <si>
    <t>F2786, F2843</t>
  </si>
  <si>
    <t>BOTANAS Y DERIVADOS</t>
  </si>
  <si>
    <t xml:space="preserve">VALVULAS DE CALIDAD DE MONTERREY </t>
  </si>
  <si>
    <t xml:space="preserve">CENTRAL MANGUERAS ACC </t>
  </si>
  <si>
    <t>PENSKE TRUCK ARRENDA DORA DE MEXICO</t>
  </si>
  <si>
    <t xml:space="preserve">VIGUE RELLENO SANITA RIO SA DE CV </t>
  </si>
  <si>
    <t xml:space="preserve">Ryder Capital S de R L de C V </t>
  </si>
  <si>
    <t>F2960</t>
  </si>
  <si>
    <t>F3023</t>
  </si>
  <si>
    <t>F2892</t>
  </si>
  <si>
    <t>F2998, F3012</t>
  </si>
  <si>
    <t>F2910</t>
  </si>
  <si>
    <t>F2865, F2866</t>
  </si>
  <si>
    <t>F2883, F2884</t>
  </si>
  <si>
    <t>PAGO ADELANTADO</t>
  </si>
  <si>
    <t xml:space="preserve">RED RECOLECTORSA DE CV </t>
  </si>
  <si>
    <t>F2821</t>
  </si>
  <si>
    <t xml:space="preserve">LAMINA Y PLACA COMERCIAL S A DE C V </t>
  </si>
  <si>
    <t xml:space="preserve">SERVYGRU ALLROADS S DE RL DE CV </t>
  </si>
  <si>
    <t xml:space="preserve">TECNIQUIMIA MEXICANA SA DE CV </t>
  </si>
  <si>
    <t xml:space="preserve">LAPESA TELEFAR SA DE CV </t>
  </si>
  <si>
    <t>F2902</t>
  </si>
  <si>
    <t>F2924</t>
  </si>
  <si>
    <t>F2842, F2853</t>
  </si>
  <si>
    <t>PAGO ADELANTAD</t>
  </si>
  <si>
    <t xml:space="preserve">CMC INFRAESTRUCTURA SA CV </t>
  </si>
  <si>
    <t xml:space="preserve">AUTOELECTRICA FIRO </t>
  </si>
  <si>
    <t xml:space="preserve">OXXO MULTIPARK MTY </t>
  </si>
  <si>
    <t xml:space="preserve">TAR AEROLINEAS </t>
  </si>
  <si>
    <t>SERGIO CARDENAS</t>
  </si>
  <si>
    <t xml:space="preserve">JUAN MARTIN CRUZ MERINO </t>
  </si>
  <si>
    <t>KANDELIUM MEXICO S D E RL</t>
  </si>
  <si>
    <t xml:space="preserve">VIVA AEROBUS CIB </t>
  </si>
  <si>
    <t xml:space="preserve">TECNOMAIZ,SA DE CV </t>
  </si>
  <si>
    <t xml:space="preserve">SERVICIOS DE AGUA Y DRENAJE DE </t>
  </si>
  <si>
    <t>GAMEZ JIMENEZ JAIME ELEAZAR</t>
  </si>
  <si>
    <t xml:space="preserve">ZARATE RAMIREZ JUAN JERONIMO </t>
  </si>
  <si>
    <t xml:space="preserve">SUTORSA COMERCIAL </t>
  </si>
  <si>
    <t xml:space="preserve">VALVULAS DE CALIDAD DE MONTERREY SA DE C </t>
  </si>
  <si>
    <t xml:space="preserve">LM TRANSPORTACIONES SA DE CV </t>
  </si>
  <si>
    <t xml:space="preserve">CONSTRUCTORA INVERMEX SA DE CV </t>
  </si>
  <si>
    <t xml:space="preserve">GPO LOURDES ANABEL REF. JULIAN GARCIA GONZALEZ </t>
  </si>
  <si>
    <t xml:space="preserve">AGRONUTRIENTES DEL NORTE S.A. DE C.V. </t>
  </si>
  <si>
    <t xml:space="preserve">RECUPERACIONES IND AGUIRRE </t>
  </si>
  <si>
    <t xml:space="preserve">ISN SOFTWARE MEXICO S DE RL CV </t>
  </si>
  <si>
    <t xml:space="preserve">BARRY CALLEBAUT MEXICO S DE RL DE CV </t>
  </si>
  <si>
    <t xml:space="preserve">IZZI DOM </t>
  </si>
  <si>
    <t>F2929, F3021</t>
  </si>
  <si>
    <t>F3030</t>
  </si>
  <si>
    <t>F2903</t>
  </si>
  <si>
    <t>F3031</t>
  </si>
  <si>
    <t>F3040, F3056</t>
  </si>
  <si>
    <t>F2922</t>
  </si>
  <si>
    <t>F3081</t>
  </si>
  <si>
    <t xml:space="preserve">Retiro de ATM en Banca Afirme S A Monterrey </t>
  </si>
  <si>
    <t xml:space="preserve">CLEBER TE MUEVE SA DE CV </t>
  </si>
  <si>
    <t>Recibo # 196154013071</t>
  </si>
  <si>
    <t>F2765</t>
  </si>
  <si>
    <t>F2877</t>
  </si>
  <si>
    <t>F2818</t>
  </si>
  <si>
    <t>F2827</t>
  </si>
  <si>
    <t xml:space="preserve">PRESTAMO A CUENTA DE INVERMEX CONSTRUCTORA INVERMEX SA </t>
  </si>
  <si>
    <t>SERVICIOS DE AGUA Y DRENAJE DE MONTERREY</t>
  </si>
  <si>
    <t>F2912/F2925</t>
  </si>
  <si>
    <t xml:space="preserve">PRESTAMO A CUENTA DE INVERMEX </t>
  </si>
  <si>
    <t>CENTRO DE RADIODIAGNOSTICO LIN</t>
  </si>
  <si>
    <t xml:space="preserve">RECICLAJES Y DESTILADOS MONTER </t>
  </si>
  <si>
    <t xml:space="preserve">RADIO FRECUENCIAS CONCESIONADA </t>
  </si>
  <si>
    <t xml:space="preserve">BEST WESTERN PREMIER </t>
  </si>
  <si>
    <t xml:space="preserve">AUTOPART CS LTH CUAUHT </t>
  </si>
  <si>
    <t xml:space="preserve">REFA SUMINISTROS COMAI </t>
  </si>
  <si>
    <t>Recibo # 202224013032</t>
  </si>
  <si>
    <t xml:space="preserve">SAMS MTY ALEMAN </t>
  </si>
  <si>
    <t>Recibo # 332268003870</t>
  </si>
  <si>
    <t xml:space="preserve">KANDELIUM MEXICO S D E RL </t>
  </si>
  <si>
    <t>IMPORT EXPORT AIII SA DE CV</t>
  </si>
  <si>
    <t>DELFINA CANTU CANTU</t>
  </si>
  <si>
    <t xml:space="preserve">PRESTAMO A CUENTA DE INVERMEX BAJIO </t>
  </si>
  <si>
    <t xml:space="preserve">CENTRO LLANTERO RAGA SA DE CV </t>
  </si>
  <si>
    <t xml:space="preserve">MARIA GUADALUPE CRUZ USCANGA </t>
  </si>
  <si>
    <t>F2930</t>
  </si>
  <si>
    <t>PRESTAMO A CUENTA DE INVERMEX BAJIO REF 0000000</t>
  </si>
  <si>
    <t>TERRA4 CONST. Y SUMINISTROS SA</t>
  </si>
  <si>
    <t xml:space="preserve">ALANIS MARTINEZ GERARDO </t>
  </si>
  <si>
    <t xml:space="preserve">PRESTAMO A CTA INVERMEX </t>
  </si>
  <si>
    <t>ARRENDADORA Y FACTOR BANORTE SA DE CV</t>
  </si>
  <si>
    <t>Recibo # 384053002321</t>
  </si>
  <si>
    <t xml:space="preserve">ATM en Banca Afirme S A Cienega De F N </t>
  </si>
  <si>
    <t xml:space="preserve">ARMANDO LOZANO PAULIN </t>
  </si>
  <si>
    <t xml:space="preserve">GEMTRON DE MEXICO SA DE CV </t>
  </si>
  <si>
    <t>OPERADORA DE RELLENOS SANITARI</t>
  </si>
  <si>
    <t>RECICLAJES Y DESTILADOS MONTER</t>
  </si>
  <si>
    <t>TORRES ZUIGA ALMA DELIA</t>
  </si>
  <si>
    <t xml:space="preserve">FUMIGACIONES FITOSANITARIAS ES </t>
  </si>
  <si>
    <t xml:space="preserve">PRESTAMO A CTA INVERMEX CONSTRUCTORA INVERMEX SA DE CV </t>
  </si>
  <si>
    <t xml:space="preserve">QUALTIA ALIMENTOS OP ERACIO </t>
  </si>
  <si>
    <t xml:space="preserve">MANGUERAS Y ARTS </t>
  </si>
  <si>
    <t xml:space="preserve">CASA HECTOR PALACIOS </t>
  </si>
  <si>
    <t xml:space="preserve">GRUPO MAPUCHE SA DE CV </t>
  </si>
  <si>
    <t>Recibo # 352814003888</t>
  </si>
  <si>
    <t xml:space="preserve">DISPERSION EPO GRAFTECH MEXICO BEmisor.NAFIN </t>
  </si>
  <si>
    <t xml:space="preserve">PACCAR FINANCIAL MEXICO SA DE </t>
  </si>
  <si>
    <t>TELCEL CONSTRUCTORA INVERMEX SA DE  CV</t>
  </si>
  <si>
    <t>VALVULAS DE CALIDAD DE MONTERREY SA DE CV</t>
  </si>
  <si>
    <t>LM TRANSPORTACIONES SA DE CV</t>
  </si>
  <si>
    <t>RED RECOLECTOR,SA DE CV</t>
  </si>
  <si>
    <t>UNIVERSIDAD DE MONTERREY</t>
  </si>
  <si>
    <t xml:space="preserve">SECOUNE DE MEXICO SA DE CV </t>
  </si>
  <si>
    <t xml:space="preserve">FLEX AUST DE MEXICO SA DE CV </t>
  </si>
  <si>
    <t>VALLE ALTO,A. C</t>
  </si>
  <si>
    <t xml:space="preserve">KANDELIUM MEXICO S D E RL D </t>
  </si>
  <si>
    <t>F2684, F2760</t>
  </si>
  <si>
    <t>F2931</t>
  </si>
  <si>
    <t>F2800</t>
  </si>
  <si>
    <t>F3011</t>
  </si>
  <si>
    <t>F3054</t>
  </si>
  <si>
    <t>F3069, F3096</t>
  </si>
  <si>
    <t>F2991</t>
  </si>
  <si>
    <t>F3046, F3064</t>
  </si>
  <si>
    <t>F2923</t>
  </si>
  <si>
    <t>F2777, F2778, F2779</t>
  </si>
  <si>
    <t>DEPOSITO SALVO BUEN COBRO</t>
  </si>
  <si>
    <t>CARGO TRANSFERENCIA ENLACE LIQUIDACION DE FACTURA</t>
  </si>
  <si>
    <t>CARGO PAGO NOMINA</t>
  </si>
  <si>
    <t>CARGO TRANSFERENCIA ENLACE PRESTAMO GAL</t>
  </si>
  <si>
    <t>PAGO TRANSF SPEI</t>
  </si>
  <si>
    <t>PRESTAMO A CTA DE INVERMEX BANCO BAJIO</t>
  </si>
  <si>
    <t>SEGURIDAD AMBIENTAL Y CAPACITA</t>
  </si>
  <si>
    <t xml:space="preserve">CLIP MX*DULCERIA MIGUE </t>
  </si>
  <si>
    <t>SOLUCIONES EN DISTRIBUCION DE MERCANCIA</t>
  </si>
  <si>
    <t xml:space="preserve">SIKPRO MIT MAURER SA DE CV </t>
  </si>
  <si>
    <t xml:space="preserve">GUILLERMO GUTIERREZ AGUIRRE </t>
  </si>
  <si>
    <t xml:space="preserve">IBERDROLA ENERGIA ES COBEDO SA DE CV </t>
  </si>
  <si>
    <t>BALLADO AGUILAR CHRISTIAN</t>
  </si>
  <si>
    <t>SIFUENTES FRAIRE ROBERTO</t>
  </si>
  <si>
    <t>ENGINEERING EQUIPMENT SUPP</t>
  </si>
  <si>
    <t xml:space="preserve">OPERADORA MERCO SAPI DE CV </t>
  </si>
  <si>
    <t>AGRONUTRIENTES DEL NORTE S.A. DE C.V</t>
  </si>
  <si>
    <t>RICARDO PENA GARZA</t>
  </si>
  <si>
    <t>PUE</t>
  </si>
  <si>
    <t>F2509</t>
  </si>
  <si>
    <t>F3145</t>
  </si>
  <si>
    <t>F2981</t>
  </si>
  <si>
    <t>F3122</t>
  </si>
  <si>
    <t>F3166</t>
  </si>
  <si>
    <t>F2900, F2920</t>
  </si>
  <si>
    <t>F3181</t>
  </si>
  <si>
    <t>?</t>
  </si>
  <si>
    <t>MEXTILE</t>
  </si>
  <si>
    <t>F2999</t>
  </si>
  <si>
    <t>F3157</t>
  </si>
  <si>
    <t>F3083, F3162</t>
  </si>
  <si>
    <t>30/12, 12/01</t>
  </si>
  <si>
    <t>F3180</t>
  </si>
  <si>
    <t>F2486</t>
  </si>
  <si>
    <t>PAGO FACTURA INV3139 TRASNPORTES MIGMAR</t>
  </si>
  <si>
    <t>JAITER INV3129</t>
  </si>
  <si>
    <t>NOMINA REF 0000000</t>
  </si>
  <si>
    <t>IVACE 3141</t>
  </si>
  <si>
    <t>REF 0000000</t>
  </si>
  <si>
    <t>PAGO DE FACTURA 044905055091658784</t>
  </si>
  <si>
    <t>F3141</t>
  </si>
  <si>
    <r>
      <t xml:space="preserve">BAÑOS PORTATILES 012580004471013172 </t>
    </r>
    <r>
      <rPr>
        <b/>
        <sz val="8"/>
        <color theme="1"/>
        <rFont val="Arial Narrow"/>
        <family val="2"/>
      </rPr>
      <t>AUTOZONE</t>
    </r>
  </si>
  <si>
    <t>PLANOS Y PROYECTOS GEOTERRA SA</t>
  </si>
  <si>
    <t xml:space="preserve">PRESTAMO A CUENTA DE INVERMEX CONSTRUCTORA INVERMEX SA DE CV </t>
  </si>
  <si>
    <t>PRESTAMO ENTRE CUENTAS INVERMEX</t>
  </si>
  <si>
    <t>F2811</t>
  </si>
  <si>
    <t>F3007</t>
  </si>
  <si>
    <t xml:space="preserve">AR SERVICIOS INTEGRALES </t>
  </si>
  <si>
    <t>F3003, F3027</t>
  </si>
  <si>
    <t>21/12, 26/12</t>
  </si>
  <si>
    <t>F2899, F2977</t>
  </si>
  <si>
    <t>21/11, 05/12</t>
  </si>
  <si>
    <t xml:space="preserve">Pago SIPARE </t>
  </si>
  <si>
    <t>F3082</t>
  </si>
  <si>
    <t>ALANIS DE LA CRUZ JOSE GPE</t>
  </si>
  <si>
    <t xml:space="preserve">HERSMEX S DE RL DE CV </t>
  </si>
  <si>
    <t>F2832</t>
  </si>
  <si>
    <t>SANIVAC DEL NORTE SA DE CV</t>
  </si>
  <si>
    <t xml:space="preserve">CARBOGRAF INDUSTRIAL SA DE CV </t>
  </si>
  <si>
    <t>F3107</t>
  </si>
  <si>
    <t>VALLE ALTO,A</t>
  </si>
  <si>
    <t>F3169</t>
  </si>
  <si>
    <t xml:space="preserve">BIOENERGIA DE NUEVO LEON SA DE CV </t>
  </si>
  <si>
    <t>F2911</t>
  </si>
  <si>
    <t>F2952</t>
  </si>
  <si>
    <t>JOSE LUIS GONZALEZ CORREA</t>
  </si>
  <si>
    <t>Recibo # 342162002312</t>
  </si>
  <si>
    <t xml:space="preserve">HOTEL SAFI CENTRO </t>
  </si>
  <si>
    <t>OPENPAY*OCC MUNDIAL E</t>
  </si>
  <si>
    <t>EMMANUEL CAZARES VIDAL</t>
  </si>
  <si>
    <t xml:space="preserve">PRESTAMO ENTRE CUENTAS INVERMEX CONSTRUCTORA </t>
  </si>
  <si>
    <t>F3017, F3041, F3062, F3070</t>
  </si>
  <si>
    <t>26,30/12 Y 05,08/01</t>
  </si>
  <si>
    <t>MIGMAR</t>
  </si>
  <si>
    <t xml:space="preserve"> F2760</t>
  </si>
  <si>
    <t>F2927, F2928, F2950, 2951, 2975, 2976, 2984, 2996, 2997, 3005, 3006</t>
  </si>
  <si>
    <t xml:space="preserve">CARGILL DE MEXICO SA DE CV </t>
  </si>
  <si>
    <t xml:space="preserve">CONSTRUCTORA INVERMEX SA DE </t>
  </si>
  <si>
    <t>Retiro por domiciliacion VW Leasing RefB</t>
  </si>
  <si>
    <t>ENGINEERING, EQUIPMENT</t>
  </si>
  <si>
    <t xml:space="preserve">MALDONADO AUTOPARTES </t>
  </si>
  <si>
    <t xml:space="preserve">MUELLES Y SUSP FABIAN </t>
  </si>
  <si>
    <t xml:space="preserve">POS en J G FERRETERA </t>
  </si>
  <si>
    <t xml:space="preserve">LIQUIDACION DE FACTURA Aut. 223628 GPO LOURDES ANABEL REF. SOLUCIONES QUIMICAS BIODEGRADA </t>
  </si>
  <si>
    <t>VAZQUEZ VILLARREAL SAUL</t>
  </si>
  <si>
    <t xml:space="preserve">BALDEMAR GARCIA TRUJILLO </t>
  </si>
  <si>
    <t xml:space="preserve">VAZQUEZ VILLARREAL SAUL </t>
  </si>
  <si>
    <t xml:space="preserve">UNIF DE TAMPICO VER </t>
  </si>
  <si>
    <t xml:space="preserve">en LIVERPOOL MTRREY LA FE </t>
  </si>
  <si>
    <t xml:space="preserve">DIESEL INTERNATIONAL </t>
  </si>
  <si>
    <t xml:space="preserve">PRESTAMO A CUENTA INVERMEX BANCO BAJIO </t>
  </si>
  <si>
    <t xml:space="preserve">GPO LOURDES ANABEL REF. CONSTRUCTORA INVERMEX SA DE CV </t>
  </si>
  <si>
    <t>RUIZ ALBA JORGE</t>
  </si>
  <si>
    <t xml:space="preserve">CHRISTUS MUGUERZA SI STEMAS </t>
  </si>
  <si>
    <t>F2844</t>
  </si>
  <si>
    <t>CLARA MONSERRAT IBARRA FDZ</t>
  </si>
  <si>
    <t xml:space="preserve">PRESTAMO A INVERMEX BANCO DEL BAJIO </t>
  </si>
  <si>
    <t xml:space="preserve">BRIDGESTONE NEUMATICOS DE MONTERRE </t>
  </si>
  <si>
    <t>ACERO PRIME S DE R L DE C V</t>
  </si>
  <si>
    <t>RECUPERACIONES IND AGUIRRE</t>
  </si>
  <si>
    <t>F3121, F3148</t>
  </si>
  <si>
    <t>05/01, 08/01</t>
  </si>
  <si>
    <t>F2863</t>
  </si>
  <si>
    <t>F2973, F3104</t>
  </si>
  <si>
    <t>11/01, 08/02</t>
  </si>
  <si>
    <t>F3175</t>
  </si>
  <si>
    <t>F3110, F3151, F3161</t>
  </si>
  <si>
    <t>03,09,12/01</t>
  </si>
  <si>
    <t>F3045</t>
  </si>
  <si>
    <t>CGO IMP FEDTRA</t>
  </si>
  <si>
    <t>EN EL SISTEMA REPITE LA FACTURA 2782 AL HACER EL CP</t>
  </si>
  <si>
    <t>EN EL SISTEMA REPITE LA FACTURA 2998 AL HACER EL CP</t>
  </si>
  <si>
    <t>NO HAY FACATURA AUN</t>
  </si>
  <si>
    <t xml:space="preserve">TORRES ZUIGA ALMA DELIA </t>
  </si>
  <si>
    <t xml:space="preserve">SIFUENTES FRAIRE ROBERTO </t>
  </si>
  <si>
    <t>F3019-F3020-F3028-F3036-F3037-F3044-F3051</t>
  </si>
  <si>
    <t xml:space="preserve">LM TRANSPORTACIONES SA DE C  TEF Recibido f-3096-3167 </t>
  </si>
  <si>
    <t>PTE</t>
  </si>
  <si>
    <t>F3096-F3167</t>
  </si>
  <si>
    <t>MONSERRAT IBARRA</t>
  </si>
  <si>
    <t>CAROLINA RODRIGUEZ SOTO </t>
  </si>
  <si>
    <t>F2926</t>
  </si>
  <si>
    <t>ANA GABRIELA GONZALEZ Deposito SBC de Cobro Inmediato INV 3207 Recibo # 42944019192</t>
  </si>
  <si>
    <t>F3207</t>
  </si>
  <si>
    <t>ANA GABRIELA GONZALEZ Deposito SBC de Cobro Inmediato INV 3187 Recibo # 42945019192</t>
  </si>
  <si>
    <t>F3187</t>
  </si>
  <si>
    <t>ANA GABRIELA GONZALEZ Deposito SBC de Cobro Inmediato INV 3156 Recibo # 42946019192</t>
  </si>
  <si>
    <t>F3156</t>
  </si>
  <si>
    <t>RECOLECCIONES ECOLOGICAS IND D   Concepto del Pago: ANTICIPO A FACTURA Recibo # 334208007872</t>
  </si>
  <si>
    <t>CONSTRUCTORA INVERMEX SA DE CV Concepto del Pago: PRESTAMO A CUENTA DE INVERMEX BAJIO</t>
  </si>
  <si>
    <t xml:space="preserve">al 11/01 </t>
  </si>
  <si>
    <t xml:space="preserve">VALVULAS DE CALIDAD DE MONTERREY SA DE C  Concepto del Pago: PAGO FACTURAS 3168 3190 </t>
  </si>
  <si>
    <t>F3168-F3190</t>
  </si>
  <si>
    <t>14Y19/01/22</t>
  </si>
  <si>
    <t xml:space="preserve">JOSE RAFAEL DEVEZA MENDEZ Concepto del Pago: PRESTAMO A CUENTA DE INVERMEX </t>
  </si>
  <si>
    <t xml:space="preserve">JOSE RAFAEL DEVEZA MENDEZ  PRESTAMO A CTA DE INVERMEX </t>
  </si>
  <si>
    <t xml:space="preserve">TERRA4 CONST. Y SUMINISTROS SA Concepto del Pago: LIQUIDACION DE FACTURA </t>
  </si>
  <si>
    <t xml:space="preserve">CONSTRUCTORA INVERMEX SA DE CV Concepto del Pago: DEVOLUCION DE PRESTAMO </t>
  </si>
  <si>
    <t xml:space="preserve">AUTOS HENI SA CV Concepto del Pago: FACTURA </t>
  </si>
  <si>
    <t xml:space="preserve">RECUPERACIONES IND AGUIRRE Concepto del Pago: LIQUIDACION DE FACTURA </t>
  </si>
  <si>
    <t xml:space="preserve">MINDLINK SA DE CV  Concepto del Pago: GUTIERREZ VILLARREAL GUSTAVO </t>
  </si>
  <si>
    <t xml:space="preserve">ARTIGRAF SA DE CV Concepto del Pago: PAGO FACT </t>
  </si>
  <si>
    <t>F3022</t>
  </si>
  <si>
    <t xml:space="preserve">MINDLINK SA DE CV Concepto del Pago: ELIZONDO DAVILA OSCAR ALEJANDRO </t>
  </si>
  <si>
    <t xml:space="preserve">BRIDGESTONE NEUMATICOS DE MONTERREY Concepto del Pago: BRIDGESTONE NEUMATICOS DE MONTERREY SA D </t>
  </si>
  <si>
    <t>F3201-3202-3203-3204</t>
  </si>
  <si>
    <t xml:space="preserve">JOSE RAFAEL DEVEZA MENDEZ Concepto del Pago: DEVOLUCION DE PRESTAMO </t>
  </si>
  <si>
    <t xml:space="preserve">CONSTRUCTORA INVERMEX SA DE CV Concepto del Pago: DEVOLUCION DE PRESTAMO DE INVERMEX SANTA </t>
  </si>
  <si>
    <t>VERSUS SERVMEX SA DE CV Concepto del Pago: LIQUIDACION DE FACTURA</t>
  </si>
  <si>
    <t xml:space="preserve">FRADECORP SA DE CV Concepto del Pago: LIQUIDACION DE FACTURA </t>
  </si>
  <si>
    <t xml:space="preserve">SERVICIOS DE AGUA Y DRENAJE DE Concepto del Pago: 6059770 </t>
  </si>
  <si>
    <t xml:space="preserve">PRESTAMOS ENTRE CUENTA DE INVER CONSTRUCTORA INVERMEX SA DE CV </t>
  </si>
  <si>
    <t>ALANIS MARTINEZ GERARDO Concepto del Pago: NOMINA AL 31 DIC</t>
  </si>
  <si>
    <t>SIFUENTES FRAIRE ROBERTO Concepto del Pago: NOMINA AL 31 DIC</t>
  </si>
  <si>
    <t xml:space="preserve">JULIAN GARCIA GONZALEZ NOMINA AL 31 DIC </t>
  </si>
  <si>
    <t xml:space="preserve">JULIAN GARCIA GONZALEZ PRESTAMO GENERAL </t>
  </si>
  <si>
    <t>LM TRANSPORTACIONES SA DE C  F-3199</t>
  </si>
  <si>
    <t>F3199</t>
  </si>
  <si>
    <t>Compra - Disposicion por POS en 5161020001670530 CFE CONTIGO MU Tarjeta </t>
  </si>
  <si>
    <t>Compra - Disposicion por POS en DESEL MARIMAR</t>
  </si>
  <si>
    <t>TERRA4 CONST. Y SUMINISTROS SA  Concepto del Pago: LIQUIDACION DE FACTURA</t>
  </si>
  <si>
    <t>ALANIS MARTINEZ GERARDO  Concepto del Pago: PRESTAMO GENERAL</t>
  </si>
  <si>
    <t xml:space="preserve">ARRENDADORA Y FACTOR BANORTE SA DE CV  Referencia: 58071 </t>
  </si>
  <si>
    <t>DEL F2942 A F2994</t>
  </si>
  <si>
    <t xml:space="preserve"> PLANOS Y PROYECTOS GEOTERRA SA  Concepto del Pago: LIQUIDACION DE FACTURA</t>
  </si>
  <si>
    <t>PRESTAMOS ENTRE CUENTA DE INVER CONSTRUCTORA INVERMEX SA DE CV</t>
  </si>
  <si>
    <t xml:space="preserve">CGO PAG NOM AP  </t>
  </si>
  <si>
    <t>AB TRANSF SPEI / DEYANIRA GUILLEN TORRES</t>
  </si>
  <si>
    <t>F3260</t>
  </si>
  <si>
    <t>PAGO DE RETIRO DE ESCOMBRO 044905055091658784</t>
  </si>
  <si>
    <t>LUPITA VERACRUZ</t>
  </si>
  <si>
    <t>DEVOLUCION DE PRESTAMO 030580900008531080</t>
  </si>
  <si>
    <t>DEVOLUCION DE PRESTAMO DE INVERMEX SANTA 030580900008531080</t>
  </si>
  <si>
    <t>NOMINA 31 DIC REF 0000000</t>
  </si>
  <si>
    <t>NOMINA AL 31 DIC REF 0000000</t>
  </si>
  <si>
    <t>OPER ADIC BASIC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</si>
</sst>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[$$-80A]#,##0.00"/>
  </numFmts>
  <fonts count="4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Tahoma"/>
      <family val="2"/>
    </font>
    <font>
      <b/>
      <sz val="11"/>
      <color theme="1"/>
      <name val="Tahoma"/>
      <family val="2"/>
    </font>
    <font>
      <sz val="12"/>
      <color theme="1"/>
      <name val="Times New Roman"/>
      <family val="1"/>
    </font>
    <font>
      <b/>
      <sz val="12"/>
      <color rgb="FFFFFFFF"/>
      <name val="Times New Roman"/>
      <family val="1"/>
    </font>
    <font>
      <b/>
      <sz val="12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11"/>
      <color rgb="FFFF0000"/>
      <name val="Tahoma"/>
      <family val="2"/>
    </font>
    <font>
      <sz val="10"/>
      <color theme="1"/>
      <name val="Times New Roman"/>
      <family val="1"/>
    </font>
    <font>
      <b/>
      <sz val="12"/>
      <color theme="1"/>
      <name val="Arial Narrow"/>
      <family val="2"/>
    </font>
    <font>
      <sz val="11"/>
      <color theme="1"/>
      <name val="Arial Narrow"/>
      <family val="2"/>
    </font>
    <font>
      <sz val="12"/>
      <color theme="1"/>
      <name val="Arial Narrow"/>
      <family val="2"/>
    </font>
    <font>
      <sz val="10"/>
      <color theme="1"/>
      <name val="Arial Narrow"/>
      <family val="2"/>
    </font>
    <font>
      <b/>
      <sz val="10"/>
      <color rgb="FF000000"/>
      <name val="Arial Narrow"/>
      <family val="2"/>
    </font>
    <font>
      <b/>
      <sz val="10"/>
      <color theme="1"/>
      <name val="Arial Narrow"/>
      <family val="2"/>
    </font>
    <font>
      <b/>
      <sz val="10"/>
      <color rgb="FFFF0000"/>
      <name val="Arial Narrow"/>
      <family val="2"/>
    </font>
    <font>
      <sz val="10"/>
      <color rgb="FFFF0000"/>
      <name val="Arial Narrow"/>
      <family val="2"/>
    </font>
    <font>
      <sz val="8"/>
      <color theme="1"/>
      <name val="Arial Narrow"/>
      <family val="2"/>
    </font>
    <font>
      <sz val="10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"/>
      <color rgb="FFFF0000"/>
      <name val="Arial Narrow"/>
      <family val="2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1"/>
      <name val="Arial Narrow"/>
      <family val="2"/>
    </font>
  </fonts>
  <fills count="5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5A4196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rgb="FFAAAAAA"/>
      </bottom>
      <diagonal/>
    </border>
    <border>
      <left/>
      <right/>
      <top style="medium">
        <color rgb="FF555555"/>
      </top>
      <bottom style="medium">
        <color rgb="FF555555"/>
      </bottom>
      <diagonal/>
    </border>
    <border>
      <left style="thin">
        <color indexed="64"/>
      </left>
      <right style="thin">
        <color theme="2" tint="-9.9948118533890809E-2"/>
      </right>
      <top style="thin">
        <color indexed="64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theme="2" tint="-9.9948118533890809E-2"/>
      </right>
      <top style="thin">
        <color indexed="64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indexed="64"/>
      </right>
      <top style="thin">
        <color indexed="64"/>
      </top>
      <bottom style="thin">
        <color theme="2" tint="-9.9948118533890809E-2"/>
      </bottom>
      <diagonal/>
    </border>
    <border>
      <left style="thin">
        <color indexed="64"/>
      </left>
      <right style="thin">
        <color theme="2" tint="-9.9948118533890809E-2"/>
      </right>
      <top style="thin">
        <color theme="2" tint="-9.9948118533890809E-2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theme="2" tint="-9.9948118533890809E-2"/>
      </right>
      <top style="thin">
        <color theme="2" tint="-9.9948118533890809E-2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indexed="64"/>
      </right>
      <top style="thin">
        <color theme="2" tint="-9.9948118533890809E-2"/>
      </top>
      <bottom style="thin">
        <color theme="2" tint="-9.9948118533890809E-2"/>
      </bottom>
      <diagonal/>
    </border>
    <border>
      <left style="thin">
        <color indexed="64"/>
      </left>
      <right style="thin">
        <color theme="2" tint="-9.9948118533890809E-2"/>
      </right>
      <top/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theme="2" tint="-9.9948118533890809E-2"/>
      </right>
      <top/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indexed="64"/>
      </right>
      <top/>
      <bottom style="thin">
        <color theme="2" tint="-9.9948118533890809E-2"/>
      </bottom>
      <diagonal/>
    </border>
    <border>
      <left style="medium">
        <color indexed="64"/>
      </left>
      <right style="thin">
        <color theme="2" tint="-9.9948118533890809E-2"/>
      </right>
      <top style="medium">
        <color indexed="64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theme="2" tint="-9.9948118533890809E-2"/>
      </right>
      <top style="medium">
        <color indexed="64"/>
      </top>
      <bottom style="thin">
        <color theme="2" tint="-9.9948118533890809E-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theme="2" tint="-9.9948118533890809E-2"/>
      </right>
      <top style="medium">
        <color indexed="64"/>
      </top>
      <bottom style="medium">
        <color indexed="64"/>
      </bottom>
      <diagonal/>
    </border>
    <border>
      <left style="thin">
        <color theme="2" tint="-9.9948118533890809E-2"/>
      </left>
      <right style="thin">
        <color theme="2" tint="-9.9948118533890809E-2"/>
      </right>
      <top style="medium">
        <color indexed="64"/>
      </top>
      <bottom style="medium">
        <color indexed="64"/>
      </bottom>
      <diagonal/>
    </border>
    <border>
      <left style="thin">
        <color theme="2" tint="-9.9948118533890809E-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rgb="FF555555"/>
      </bottom>
      <diagonal/>
    </border>
    <border>
      <left style="thin">
        <color indexed="64"/>
      </left>
      <right style="thin">
        <color theme="2" tint="-0.24994659260841701"/>
      </right>
      <top style="thin">
        <color indexed="64"/>
      </top>
      <bottom style="thin">
        <color theme="2" tint="-0.24994659260841701"/>
      </bottom>
      <diagonal/>
    </border>
    <border>
      <left style="thin">
        <color theme="2" tint="-0.24994659260841701"/>
      </left>
      <right style="thin">
        <color theme="2" tint="-0.24994659260841701"/>
      </right>
      <top style="thin">
        <color indexed="64"/>
      </top>
      <bottom style="thin">
        <color theme="2" tint="-0.24994659260841701"/>
      </bottom>
      <diagonal/>
    </border>
    <border>
      <left style="thin">
        <color theme="2" tint="-0.24994659260841701"/>
      </left>
      <right style="thin">
        <color indexed="64"/>
      </right>
      <top style="thin">
        <color indexed="64"/>
      </top>
      <bottom style="thin">
        <color theme="2" tint="-0.24994659260841701"/>
      </bottom>
      <diagonal/>
    </border>
    <border>
      <left style="thin">
        <color indexed="64"/>
      </left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 style="thin">
        <color theme="2" tint="-0.24994659260841701"/>
      </left>
      <right style="thin">
        <color indexed="64"/>
      </right>
      <top style="thin">
        <color theme="2" tint="-0.24994659260841701"/>
      </top>
      <bottom style="thin">
        <color theme="2" tint="-0.2499465926084170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theme="2" tint="-9.9948118533890809E-2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theme="2" tint="-9.9948118533890809E-2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theme="2" tint="-9.9948118533890809E-2"/>
      </top>
      <bottom style="hair">
        <color indexed="64"/>
      </bottom>
      <diagonal/>
    </border>
    <border>
      <left style="thin">
        <color theme="2" tint="-9.9948118533890809E-2"/>
      </left>
      <right/>
      <top style="medium">
        <color indexed="64"/>
      </top>
      <bottom style="thin">
        <color theme="2" tint="-9.9948118533890809E-2"/>
      </bottom>
      <diagonal/>
    </border>
    <border>
      <left/>
      <right style="medium">
        <color indexed="64"/>
      </right>
      <top style="medium">
        <color indexed="64"/>
      </top>
      <bottom style="thin">
        <color theme="2" tint="-9.9948118533890809E-2"/>
      </bottom>
      <diagonal/>
    </border>
  </borders>
  <cellStyleXfs count="46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4" fontId="1" fillId="0" borderId="0" applyFont="0" applyFill="0" applyBorder="0" applyAlignment="0" applyProtection="0"/>
    <xf numFmtId="0" fontId="26" fillId="0" borderId="0" applyNumberFormat="0" applyFill="0" applyBorder="0" applyAlignment="0" applyProtection="0"/>
    <xf numFmtId="44" fontId="1" fillId="0" borderId="0" applyFont="0" applyFill="0" applyBorder="0" applyAlignment="0" applyProtection="0"/>
  </cellStyleXfs>
  <cellXfs count="341">
    <xf numFmtId="0" fontId="0" fillId="0" borderId="0" xfId="0"/>
    <xf numFmtId="0" fontId="0" fillId="0" borderId="0" xfId="0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0" fillId="0" borderId="0" xfId="0" applyAlignment="1">
      <alignment horizontal="left" vertical="center" wrapText="1"/>
    </xf>
    <xf numFmtId="43" fontId="0" fillId="0" borderId="0" xfId="1" applyFont="1" applyAlignment="1">
      <alignment horizontal="right" vertical="center"/>
    </xf>
    <xf numFmtId="0" fontId="18" fillId="0" borderId="0" xfId="0" applyFont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0" fillId="0" borderId="0" xfId="0" applyAlignment="1">
      <alignment vertical="center"/>
    </xf>
    <xf numFmtId="43" fontId="0" fillId="0" borderId="0" xfId="1" applyFont="1" applyAlignment="1">
      <alignment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24" fillId="33" borderId="16" xfId="0" applyFont="1" applyFill="1" applyBorder="1" applyAlignment="1">
      <alignment horizontal="center" vertical="center" wrapText="1"/>
    </xf>
    <xf numFmtId="15" fontId="23" fillId="0" borderId="15" xfId="0" applyNumberFormat="1" applyFont="1" applyFill="1" applyBorder="1" applyAlignment="1">
      <alignment horizontal="left" vertical="center" wrapText="1" indent="1"/>
    </xf>
    <xf numFmtId="0" fontId="23" fillId="0" borderId="15" xfId="0" applyFont="1" applyFill="1" applyBorder="1" applyAlignment="1">
      <alignment horizontal="left" vertical="center" wrapText="1" indent="1"/>
    </xf>
    <xf numFmtId="4" fontId="23" fillId="0" borderId="15" xfId="0" applyNumberFormat="1" applyFont="1" applyFill="1" applyBorder="1" applyAlignment="1">
      <alignment horizontal="right" vertical="center" wrapText="1" indent="1"/>
    </xf>
    <xf numFmtId="0" fontId="25" fillId="0" borderId="15" xfId="0" applyFont="1" applyFill="1" applyBorder="1" applyAlignment="1">
      <alignment horizontal="left" vertical="center" wrapText="1" indent="1"/>
    </xf>
    <xf numFmtId="4" fontId="25" fillId="0" borderId="15" xfId="0" applyNumberFormat="1" applyFont="1" applyFill="1" applyBorder="1" applyAlignment="1">
      <alignment horizontal="right" vertical="center" wrapText="1" indent="1"/>
    </xf>
    <xf numFmtId="0" fontId="0" fillId="0" borderId="0" xfId="0" applyAlignment="1">
      <alignment horizontal="center" vertical="center" wrapText="1"/>
    </xf>
    <xf numFmtId="0" fontId="0" fillId="0" borderId="0" xfId="0" applyFont="1" applyAlignment="1">
      <alignment vertical="center"/>
    </xf>
    <xf numFmtId="14" fontId="0" fillId="0" borderId="20" xfId="0" applyNumberFormat="1" applyBorder="1" applyAlignment="1">
      <alignment vertical="center"/>
    </xf>
    <xf numFmtId="0" fontId="0" fillId="0" borderId="21" xfId="0" applyBorder="1" applyAlignment="1">
      <alignment vertical="center"/>
    </xf>
    <xf numFmtId="43" fontId="0" fillId="0" borderId="21" xfId="0" applyNumberFormat="1" applyBorder="1" applyAlignment="1">
      <alignment vertical="center"/>
    </xf>
    <xf numFmtId="0" fontId="0" fillId="0" borderId="22" xfId="0" applyBorder="1" applyAlignment="1">
      <alignment vertical="center"/>
    </xf>
    <xf numFmtId="0" fontId="16" fillId="0" borderId="0" xfId="0" applyFont="1" applyAlignment="1">
      <alignment horizontal="center" vertical="center" wrapText="1"/>
    </xf>
    <xf numFmtId="0" fontId="21" fillId="0" borderId="0" xfId="0" applyFont="1" applyBorder="1"/>
    <xf numFmtId="0" fontId="21" fillId="0" borderId="0" xfId="0" applyNumberFormat="1" applyFont="1" applyBorder="1"/>
    <xf numFmtId="4" fontId="21" fillId="0" borderId="0" xfId="0" applyNumberFormat="1" applyFont="1" applyBorder="1" applyAlignment="1">
      <alignment horizontal="right"/>
    </xf>
    <xf numFmtId="0" fontId="21" fillId="0" borderId="0" xfId="0" applyFont="1" applyBorder="1" applyAlignment="1">
      <alignment horizontal="right" vertical="center"/>
    </xf>
    <xf numFmtId="0" fontId="21" fillId="0" borderId="0" xfId="0" applyFont="1" applyBorder="1" applyAlignment="1">
      <alignment horizontal="center" vertical="center"/>
    </xf>
    <xf numFmtId="0" fontId="21" fillId="0" borderId="0" xfId="0" applyNumberFormat="1" applyFont="1" applyBorder="1" applyAlignment="1">
      <alignment horizontal="left" vertical="center"/>
    </xf>
    <xf numFmtId="0" fontId="21" fillId="0" borderId="0" xfId="0" applyNumberFormat="1" applyFont="1" applyBorder="1" applyAlignment="1">
      <alignment horizontal="center" vertical="center"/>
    </xf>
    <xf numFmtId="4" fontId="21" fillId="0" borderId="0" xfId="0" applyNumberFormat="1" applyFont="1" applyBorder="1" applyAlignment="1">
      <alignment horizontal="right" vertical="center"/>
    </xf>
    <xf numFmtId="14" fontId="21" fillId="0" borderId="20" xfId="0" applyNumberFormat="1" applyFont="1" applyFill="1" applyBorder="1" applyAlignment="1">
      <alignment horizontal="center" vertical="center"/>
    </xf>
    <xf numFmtId="14" fontId="21" fillId="0" borderId="21" xfId="0" applyNumberFormat="1" applyFont="1" applyFill="1" applyBorder="1" applyAlignment="1">
      <alignment horizontal="center" vertical="center"/>
    </xf>
    <xf numFmtId="0" fontId="21" fillId="0" borderId="21" xfId="0" applyNumberFormat="1" applyFont="1" applyFill="1" applyBorder="1" applyAlignment="1">
      <alignment horizontal="left" vertical="center"/>
    </xf>
    <xf numFmtId="0" fontId="21" fillId="0" borderId="21" xfId="0" applyNumberFormat="1" applyFont="1" applyFill="1" applyBorder="1" applyAlignment="1">
      <alignment horizontal="center" vertical="center"/>
    </xf>
    <xf numFmtId="4" fontId="21" fillId="0" borderId="21" xfId="0" applyNumberFormat="1" applyFont="1" applyFill="1" applyBorder="1" applyAlignment="1">
      <alignment horizontal="right" vertical="center"/>
    </xf>
    <xf numFmtId="4" fontId="21" fillId="0" borderId="21" xfId="43" applyNumberFormat="1" applyFont="1" applyFill="1" applyBorder="1" applyAlignment="1">
      <alignment horizontal="right" vertical="center"/>
    </xf>
    <xf numFmtId="164" fontId="21" fillId="0" borderId="22" xfId="0" applyNumberFormat="1" applyFont="1" applyFill="1" applyBorder="1" applyAlignment="1">
      <alignment horizontal="center" vertical="center"/>
    </xf>
    <xf numFmtId="0" fontId="29" fillId="0" borderId="21" xfId="0" applyNumberFormat="1" applyFont="1" applyFill="1" applyBorder="1" applyAlignment="1">
      <alignment horizontal="left" vertical="center"/>
    </xf>
    <xf numFmtId="0" fontId="27" fillId="0" borderId="0" xfId="0" applyFont="1" applyAlignment="1">
      <alignment vertical="center"/>
    </xf>
    <xf numFmtId="0" fontId="27" fillId="0" borderId="23" xfId="0" applyFont="1" applyBorder="1" applyAlignment="1">
      <alignment vertical="center"/>
    </xf>
    <xf numFmtId="0" fontId="27" fillId="0" borderId="24" xfId="0" applyFont="1" applyBorder="1" applyAlignment="1">
      <alignment vertical="center"/>
    </xf>
    <xf numFmtId="0" fontId="27" fillId="38" borderId="24" xfId="0" applyFont="1" applyFill="1" applyBorder="1" applyAlignment="1">
      <alignment vertical="center"/>
    </xf>
    <xf numFmtId="0" fontId="27" fillId="39" borderId="24" xfId="0" applyFont="1" applyFill="1" applyBorder="1" applyAlignment="1">
      <alignment vertical="center"/>
    </xf>
    <xf numFmtId="0" fontId="27" fillId="0" borderId="25" xfId="0" applyFont="1" applyBorder="1" applyAlignment="1">
      <alignment vertical="center"/>
    </xf>
    <xf numFmtId="0" fontId="27" fillId="0" borderId="0" xfId="0" applyFont="1" applyBorder="1" applyAlignment="1">
      <alignment vertical="center"/>
    </xf>
    <xf numFmtId="14" fontId="27" fillId="0" borderId="20" xfId="44" applyNumberFormat="1" applyFont="1" applyBorder="1" applyAlignment="1">
      <alignment vertical="center"/>
    </xf>
    <xf numFmtId="0" fontId="27" fillId="0" borderId="21" xfId="0" applyFont="1" applyBorder="1" applyAlignment="1">
      <alignment vertical="center"/>
    </xf>
    <xf numFmtId="0" fontId="27" fillId="0" borderId="21" xfId="44" applyFont="1" applyBorder="1" applyAlignment="1">
      <alignment vertical="center" wrapText="1"/>
    </xf>
    <xf numFmtId="43" fontId="27" fillId="0" borderId="21" xfId="0" applyNumberFormat="1" applyFont="1" applyBorder="1" applyAlignment="1">
      <alignment vertical="center"/>
    </xf>
    <xf numFmtId="43" fontId="27" fillId="0" borderId="21" xfId="44" applyNumberFormat="1" applyFont="1" applyBorder="1" applyAlignment="1">
      <alignment vertical="center"/>
    </xf>
    <xf numFmtId="0" fontId="27" fillId="0" borderId="22" xfId="0" applyFont="1" applyBorder="1" applyAlignment="1">
      <alignment vertical="center"/>
    </xf>
    <xf numFmtId="0" fontId="22" fillId="36" borderId="17" xfId="0" applyFont="1" applyFill="1" applyBorder="1" applyAlignment="1">
      <alignment horizontal="center" vertical="center" wrapText="1"/>
    </xf>
    <xf numFmtId="0" fontId="22" fillId="36" borderId="18" xfId="0" applyFont="1" applyFill="1" applyBorder="1" applyAlignment="1">
      <alignment horizontal="center" vertical="center" wrapText="1"/>
    </xf>
    <xf numFmtId="0" fontId="22" fillId="36" borderId="18" xfId="0" applyNumberFormat="1" applyFont="1" applyFill="1" applyBorder="1" applyAlignment="1">
      <alignment horizontal="center" vertical="center" wrapText="1"/>
    </xf>
    <xf numFmtId="4" fontId="22" fillId="35" borderId="18" xfId="0" applyNumberFormat="1" applyFont="1" applyFill="1" applyBorder="1" applyAlignment="1">
      <alignment horizontal="center" vertical="center" wrapText="1"/>
    </xf>
    <xf numFmtId="4" fontId="22" fillId="37" borderId="18" xfId="43" applyNumberFormat="1" applyFont="1" applyFill="1" applyBorder="1" applyAlignment="1">
      <alignment horizontal="center" vertical="center" wrapText="1"/>
    </xf>
    <xf numFmtId="164" fontId="22" fillId="36" borderId="19" xfId="0" applyNumberFormat="1" applyFont="1" applyFill="1" applyBorder="1" applyAlignment="1">
      <alignment horizontal="center" vertical="center" wrapText="1"/>
    </xf>
    <xf numFmtId="4" fontId="22" fillId="36" borderId="18" xfId="0" applyNumberFormat="1" applyFont="1" applyFill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 wrapText="1"/>
    </xf>
    <xf numFmtId="0" fontId="28" fillId="0" borderId="0" xfId="0" applyFont="1" applyAlignment="1">
      <alignment vertical="center"/>
    </xf>
    <xf numFmtId="0" fontId="28" fillId="0" borderId="10" xfId="0" applyFont="1" applyBorder="1" applyAlignment="1">
      <alignment horizontal="center" vertical="center" wrapText="1"/>
    </xf>
    <xf numFmtId="0" fontId="28" fillId="38" borderId="10" xfId="0" applyFont="1" applyFill="1" applyBorder="1" applyAlignment="1">
      <alignment horizontal="center" vertical="center" wrapText="1"/>
    </xf>
    <xf numFmtId="0" fontId="28" fillId="39" borderId="10" xfId="0" applyFont="1" applyFill="1" applyBorder="1" applyAlignment="1">
      <alignment horizontal="center" vertical="center" wrapText="1"/>
    </xf>
    <xf numFmtId="0" fontId="28" fillId="0" borderId="0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0" fontId="14" fillId="0" borderId="21" xfId="0" applyFont="1" applyBorder="1" applyAlignment="1">
      <alignment vertical="center"/>
    </xf>
    <xf numFmtId="14" fontId="16" fillId="0" borderId="10" xfId="0" applyNumberFormat="1" applyFont="1" applyBorder="1" applyAlignment="1">
      <alignment vertical="center"/>
    </xf>
    <xf numFmtId="0" fontId="16" fillId="0" borderId="10" xfId="0" applyFont="1" applyBorder="1" applyAlignment="1">
      <alignment vertical="center" wrapText="1"/>
    </xf>
    <xf numFmtId="43" fontId="16" fillId="0" borderId="10" xfId="1" applyFont="1" applyBorder="1" applyAlignment="1">
      <alignment vertical="center"/>
    </xf>
    <xf numFmtId="16" fontId="16" fillId="0" borderId="11" xfId="0" applyNumberFormat="1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14" fontId="0" fillId="0" borderId="10" xfId="0" applyNumberFormat="1" applyFont="1" applyBorder="1" applyAlignment="1">
      <alignment vertical="center"/>
    </xf>
    <xf numFmtId="0" fontId="0" fillId="0" borderId="10" xfId="0" applyFont="1" applyBorder="1" applyAlignment="1">
      <alignment vertical="center" wrapText="1"/>
    </xf>
    <xf numFmtId="43" fontId="1" fillId="0" borderId="10" xfId="1" applyFont="1" applyBorder="1" applyAlignment="1">
      <alignment vertical="center"/>
    </xf>
    <xf numFmtId="43" fontId="28" fillId="0" borderId="24" xfId="0" applyNumberFormat="1" applyFont="1" applyBorder="1" applyAlignment="1">
      <alignment vertical="center"/>
    </xf>
    <xf numFmtId="43" fontId="28" fillId="0" borderId="21" xfId="0" applyNumberFormat="1" applyFont="1" applyBorder="1" applyAlignment="1">
      <alignment vertical="center"/>
    </xf>
    <xf numFmtId="0" fontId="16" fillId="40" borderId="10" xfId="0" applyFont="1" applyFill="1" applyBorder="1" applyAlignment="1">
      <alignment vertical="center"/>
    </xf>
    <xf numFmtId="43" fontId="18" fillId="40" borderId="10" xfId="1" applyFont="1" applyFill="1" applyBorder="1" applyAlignment="1">
      <alignment horizontal="right" vertical="center"/>
    </xf>
    <xf numFmtId="43" fontId="18" fillId="40" borderId="10" xfId="1" applyFont="1" applyFill="1" applyBorder="1" applyAlignment="1">
      <alignment horizontal="center" vertical="center"/>
    </xf>
    <xf numFmtId="0" fontId="18" fillId="40" borderId="10" xfId="0" applyFont="1" applyFill="1" applyBorder="1" applyAlignment="1">
      <alignment horizontal="center" vertical="center" wrapText="1"/>
    </xf>
    <xf numFmtId="0" fontId="18" fillId="40" borderId="10" xfId="0" applyFont="1" applyFill="1" applyBorder="1" applyAlignment="1">
      <alignment horizontal="center" vertical="center"/>
    </xf>
    <xf numFmtId="14" fontId="29" fillId="0" borderId="20" xfId="0" applyNumberFormat="1" applyFont="1" applyFill="1" applyBorder="1" applyAlignment="1">
      <alignment horizontal="center" vertical="center"/>
    </xf>
    <xf numFmtId="14" fontId="29" fillId="0" borderId="21" xfId="0" applyNumberFormat="1" applyFont="1" applyFill="1" applyBorder="1" applyAlignment="1">
      <alignment horizontal="center" vertical="center"/>
    </xf>
    <xf numFmtId="0" fontId="29" fillId="0" borderId="21" xfId="0" applyNumberFormat="1" applyFont="1" applyFill="1" applyBorder="1" applyAlignment="1">
      <alignment horizontal="center" vertical="center"/>
    </xf>
    <xf numFmtId="4" fontId="29" fillId="0" borderId="21" xfId="0" applyNumberFormat="1" applyFont="1" applyFill="1" applyBorder="1" applyAlignment="1">
      <alignment horizontal="right" vertical="center"/>
    </xf>
    <xf numFmtId="4" fontId="29" fillId="0" borderId="21" xfId="43" applyNumberFormat="1" applyFont="1" applyFill="1" applyBorder="1" applyAlignment="1">
      <alignment horizontal="right" vertical="center"/>
    </xf>
    <xf numFmtId="0" fontId="16" fillId="0" borderId="11" xfId="0" applyFont="1" applyBorder="1" applyAlignment="1">
      <alignment horizontal="center" vertical="center" wrapText="1"/>
    </xf>
    <xf numFmtId="43" fontId="16" fillId="0" borderId="0" xfId="1" applyFont="1" applyAlignment="1">
      <alignment horizontal="right" vertical="center"/>
    </xf>
    <xf numFmtId="0" fontId="16" fillId="0" borderId="23" xfId="0" applyFont="1" applyBorder="1" applyAlignment="1">
      <alignment vertical="center"/>
    </xf>
    <xf numFmtId="0" fontId="16" fillId="0" borderId="24" xfId="0" applyFont="1" applyBorder="1" applyAlignment="1">
      <alignment vertical="center"/>
    </xf>
    <xf numFmtId="0" fontId="16" fillId="38" borderId="24" xfId="0" applyFont="1" applyFill="1" applyBorder="1" applyAlignment="1">
      <alignment vertical="center"/>
    </xf>
    <xf numFmtId="0" fontId="16" fillId="39" borderId="24" xfId="0" applyFont="1" applyFill="1" applyBorder="1" applyAlignment="1">
      <alignment vertical="center"/>
    </xf>
    <xf numFmtId="0" fontId="16" fillId="0" borderId="25" xfId="0" applyFont="1" applyBorder="1" applyAlignment="1">
      <alignment vertical="center"/>
    </xf>
    <xf numFmtId="0" fontId="16" fillId="0" borderId="31" xfId="0" applyFont="1" applyBorder="1" applyAlignment="1">
      <alignment horizontal="center" vertical="center" wrapText="1"/>
    </xf>
    <xf numFmtId="0" fontId="16" fillId="0" borderId="32" xfId="0" applyFont="1" applyBorder="1" applyAlignment="1">
      <alignment horizontal="center" vertical="center" wrapText="1"/>
    </xf>
    <xf numFmtId="0" fontId="16" fillId="38" borderId="32" xfId="0" applyFont="1" applyFill="1" applyBorder="1" applyAlignment="1">
      <alignment horizontal="center" vertical="center" wrapText="1"/>
    </xf>
    <xf numFmtId="0" fontId="16" fillId="39" borderId="32" xfId="0" applyFont="1" applyFill="1" applyBorder="1" applyAlignment="1">
      <alignment horizontal="center" vertical="center" wrapText="1"/>
    </xf>
    <xf numFmtId="0" fontId="16" fillId="0" borderId="33" xfId="0" applyFont="1" applyBorder="1" applyAlignment="1">
      <alignment horizontal="center" vertical="center" wrapText="1"/>
    </xf>
    <xf numFmtId="0" fontId="16" fillId="0" borderId="24" xfId="0" applyFont="1" applyBorder="1" applyAlignment="1">
      <alignment horizontal="center" vertical="center" wrapText="1"/>
    </xf>
    <xf numFmtId="0" fontId="16" fillId="0" borderId="21" xfId="0" applyFont="1" applyBorder="1" applyAlignment="1">
      <alignment horizontal="center" vertical="center" wrapText="1"/>
    </xf>
    <xf numFmtId="43" fontId="16" fillId="42" borderId="24" xfId="0" applyNumberFormat="1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0" fontId="16" fillId="0" borderId="32" xfId="0" applyFont="1" applyFill="1" applyBorder="1" applyAlignment="1">
      <alignment horizontal="center" vertical="center" wrapText="1"/>
    </xf>
    <xf numFmtId="0" fontId="16" fillId="0" borderId="24" xfId="0" applyFont="1" applyFill="1" applyBorder="1" applyAlignment="1">
      <alignment vertical="center"/>
    </xf>
    <xf numFmtId="0" fontId="0" fillId="0" borderId="21" xfId="0" applyFill="1" applyBorder="1" applyAlignment="1">
      <alignment vertical="center"/>
    </xf>
    <xf numFmtId="0" fontId="14" fillId="0" borderId="21" xfId="0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23" fillId="0" borderId="0" xfId="0" applyFont="1" applyFill="1" applyBorder="1" applyAlignment="1">
      <alignment horizontal="left" vertical="center" wrapText="1" indent="1"/>
    </xf>
    <xf numFmtId="0" fontId="25" fillId="0" borderId="16" xfId="0" applyFont="1" applyBorder="1" applyAlignment="1">
      <alignment horizontal="center" vertical="center" wrapText="1"/>
    </xf>
    <xf numFmtId="22" fontId="23" fillId="0" borderId="15" xfId="0" applyNumberFormat="1" applyFont="1" applyBorder="1" applyAlignment="1">
      <alignment horizontal="left" vertical="center" wrapText="1" indent="1"/>
    </xf>
    <xf numFmtId="0" fontId="23" fillId="0" borderId="15" xfId="0" applyFont="1" applyBorder="1" applyAlignment="1">
      <alignment horizontal="left" vertical="center" wrapText="1" indent="1"/>
    </xf>
    <xf numFmtId="4" fontId="23" fillId="0" borderId="15" xfId="0" applyNumberFormat="1" applyFont="1" applyBorder="1" applyAlignment="1">
      <alignment horizontal="left" vertical="center" wrapText="1" indent="1"/>
    </xf>
    <xf numFmtId="0" fontId="30" fillId="0" borderId="15" xfId="0" applyFont="1" applyBorder="1" applyAlignment="1">
      <alignment horizontal="left" vertical="center" wrapText="1" indent="1"/>
    </xf>
    <xf numFmtId="22" fontId="23" fillId="0" borderId="34" xfId="0" applyNumberFormat="1" applyFont="1" applyBorder="1" applyAlignment="1">
      <alignment horizontal="left" vertical="center" wrapText="1" indent="1"/>
    </xf>
    <xf numFmtId="0" fontId="23" fillId="0" borderId="34" xfId="0" applyFont="1" applyBorder="1" applyAlignment="1">
      <alignment horizontal="left" vertical="center" wrapText="1" indent="1"/>
    </xf>
    <xf numFmtId="4" fontId="23" fillId="0" borderId="34" xfId="0" applyNumberFormat="1" applyFont="1" applyBorder="1" applyAlignment="1">
      <alignment horizontal="left" vertical="center" wrapText="1" indent="1"/>
    </xf>
    <xf numFmtId="0" fontId="30" fillId="0" borderId="34" xfId="0" applyFont="1" applyBorder="1" applyAlignment="1">
      <alignment horizontal="left" vertical="center" wrapText="1" indent="1"/>
    </xf>
    <xf numFmtId="4" fontId="23" fillId="39" borderId="15" xfId="0" applyNumberFormat="1" applyFont="1" applyFill="1" applyBorder="1" applyAlignment="1">
      <alignment horizontal="left" vertical="center" wrapText="1" indent="1"/>
    </xf>
    <xf numFmtId="4" fontId="23" fillId="39" borderId="34" xfId="0" applyNumberFormat="1" applyFont="1" applyFill="1" applyBorder="1" applyAlignment="1">
      <alignment horizontal="left" vertical="center" wrapText="1" indent="1"/>
    </xf>
    <xf numFmtId="14" fontId="0" fillId="43" borderId="20" xfId="0" applyNumberFormat="1" applyFill="1" applyBorder="1" applyAlignment="1">
      <alignment vertical="center"/>
    </xf>
    <xf numFmtId="0" fontId="0" fillId="43" borderId="21" xfId="0" applyFill="1" applyBorder="1" applyAlignment="1">
      <alignment vertical="center"/>
    </xf>
    <xf numFmtId="0" fontId="16" fillId="43" borderId="21" xfId="0" applyFont="1" applyFill="1" applyBorder="1" applyAlignment="1">
      <alignment horizontal="center" vertical="center" wrapText="1"/>
    </xf>
    <xf numFmtId="43" fontId="0" fillId="43" borderId="21" xfId="0" applyNumberFormat="1" applyFill="1" applyBorder="1" applyAlignment="1">
      <alignment vertical="center"/>
    </xf>
    <xf numFmtId="4" fontId="22" fillId="0" borderId="0" xfId="0" applyNumberFormat="1" applyFont="1" applyBorder="1" applyAlignment="1">
      <alignment horizontal="right" vertical="center"/>
    </xf>
    <xf numFmtId="4" fontId="22" fillId="0" borderId="21" xfId="0" applyNumberFormat="1" applyFont="1" applyFill="1" applyBorder="1" applyAlignment="1">
      <alignment horizontal="right" vertical="center"/>
    </xf>
    <xf numFmtId="4" fontId="22" fillId="0" borderId="0" xfId="0" applyNumberFormat="1" applyFont="1" applyBorder="1" applyAlignment="1">
      <alignment horizontal="right"/>
    </xf>
    <xf numFmtId="43" fontId="16" fillId="0" borderId="21" xfId="0" applyNumberFormat="1" applyFont="1" applyBorder="1" applyAlignment="1">
      <alignment vertical="center"/>
    </xf>
    <xf numFmtId="14" fontId="16" fillId="0" borderId="38" xfId="0" applyNumberFormat="1" applyFont="1" applyBorder="1" applyAlignment="1">
      <alignment horizontal="center" vertical="center"/>
    </xf>
    <xf numFmtId="0" fontId="16" fillId="0" borderId="39" xfId="0" applyFont="1" applyBorder="1" applyAlignment="1">
      <alignment horizontal="left" vertical="center" wrapText="1"/>
    </xf>
    <xf numFmtId="43" fontId="16" fillId="0" borderId="39" xfId="1" applyFont="1" applyBorder="1" applyAlignment="1">
      <alignment horizontal="right" vertical="center"/>
    </xf>
    <xf numFmtId="0" fontId="18" fillId="0" borderId="39" xfId="0" applyFont="1" applyBorder="1" applyAlignment="1">
      <alignment horizontal="center" vertical="center"/>
    </xf>
    <xf numFmtId="16" fontId="16" fillId="0" borderId="39" xfId="0" applyNumberFormat="1" applyFont="1" applyBorder="1" applyAlignment="1">
      <alignment horizontal="center" vertical="center"/>
    </xf>
    <xf numFmtId="0" fontId="16" fillId="0" borderId="39" xfId="0" applyFont="1" applyBorder="1" applyAlignment="1">
      <alignment horizontal="center" vertical="center"/>
    </xf>
    <xf numFmtId="0" fontId="16" fillId="0" borderId="39" xfId="0" applyFont="1" applyBorder="1" applyAlignment="1">
      <alignment horizontal="center" vertical="center" wrapText="1"/>
    </xf>
    <xf numFmtId="0" fontId="16" fillId="0" borderId="40" xfId="0" applyFont="1" applyBorder="1" applyAlignment="1">
      <alignment horizontal="center" vertical="center"/>
    </xf>
    <xf numFmtId="14" fontId="0" fillId="0" borderId="38" xfId="0" applyNumberFormat="1" applyBorder="1" applyAlignment="1">
      <alignment horizontal="center" vertical="center"/>
    </xf>
    <xf numFmtId="0" fontId="0" fillId="0" borderId="39" xfId="0" applyBorder="1" applyAlignment="1">
      <alignment horizontal="left" vertical="center" wrapText="1"/>
    </xf>
    <xf numFmtId="43" fontId="0" fillId="0" borderId="39" xfId="1" applyFont="1" applyBorder="1" applyAlignment="1">
      <alignment horizontal="right" vertical="center"/>
    </xf>
    <xf numFmtId="0" fontId="0" fillId="0" borderId="40" xfId="0" applyBorder="1" applyAlignment="1">
      <alignment horizontal="center" vertical="center"/>
    </xf>
    <xf numFmtId="0" fontId="0" fillId="0" borderId="39" xfId="0" applyFill="1" applyBorder="1" applyAlignment="1">
      <alignment horizontal="left" vertical="center" wrapText="1"/>
    </xf>
    <xf numFmtId="0" fontId="16" fillId="0" borderId="39" xfId="0" applyFont="1" applyFill="1" applyBorder="1" applyAlignment="1">
      <alignment horizontal="center" vertical="center" wrapText="1"/>
    </xf>
    <xf numFmtId="0" fontId="18" fillId="34" borderId="39" xfId="0" applyFont="1" applyFill="1" applyBorder="1" applyAlignment="1">
      <alignment horizontal="center" vertical="center"/>
    </xf>
    <xf numFmtId="16" fontId="16" fillId="34" borderId="39" xfId="0" applyNumberFormat="1" applyFont="1" applyFill="1" applyBorder="1" applyAlignment="1">
      <alignment horizontal="center" vertical="center"/>
    </xf>
    <xf numFmtId="0" fontId="16" fillId="34" borderId="39" xfId="0" applyFont="1" applyFill="1" applyBorder="1" applyAlignment="1">
      <alignment horizontal="center" vertical="center"/>
    </xf>
    <xf numFmtId="0" fontId="16" fillId="34" borderId="39" xfId="0" applyFont="1" applyFill="1" applyBorder="1" applyAlignment="1">
      <alignment horizontal="center" vertical="center" wrapText="1"/>
    </xf>
    <xf numFmtId="16" fontId="0" fillId="0" borderId="40" xfId="0" applyNumberFormat="1" applyBorder="1" applyAlignment="1">
      <alignment horizontal="center" vertical="center"/>
    </xf>
    <xf numFmtId="0" fontId="18" fillId="44" borderId="35" xfId="0" applyFont="1" applyFill="1" applyBorder="1" applyAlignment="1">
      <alignment horizontal="center" vertical="center"/>
    </xf>
    <xf numFmtId="0" fontId="18" fillId="44" borderId="36" xfId="0" applyFont="1" applyFill="1" applyBorder="1" applyAlignment="1">
      <alignment horizontal="left" vertical="center" wrapText="1"/>
    </xf>
    <xf numFmtId="43" fontId="18" fillId="44" borderId="36" xfId="1" applyFont="1" applyFill="1" applyBorder="1" applyAlignment="1">
      <alignment horizontal="right" vertical="center"/>
    </xf>
    <xf numFmtId="43" fontId="18" fillId="44" borderId="36" xfId="1" applyFont="1" applyFill="1" applyBorder="1" applyAlignment="1">
      <alignment horizontal="center" vertical="center"/>
    </xf>
    <xf numFmtId="0" fontId="18" fillId="44" borderId="36" xfId="0" applyFont="1" applyFill="1" applyBorder="1" applyAlignment="1">
      <alignment horizontal="center" vertical="center" wrapText="1"/>
    </xf>
    <xf numFmtId="0" fontId="18" fillId="44" borderId="36" xfId="0" applyFont="1" applyFill="1" applyBorder="1" applyAlignment="1">
      <alignment horizontal="center" vertical="center"/>
    </xf>
    <xf numFmtId="0" fontId="18" fillId="44" borderId="37" xfId="0" applyFont="1" applyFill="1" applyBorder="1" applyAlignment="1">
      <alignment horizontal="center" vertical="center"/>
    </xf>
    <xf numFmtId="14" fontId="0" fillId="0" borderId="38" xfId="0" applyNumberFormat="1" applyFill="1" applyBorder="1" applyAlignment="1">
      <alignment horizontal="center" vertical="center"/>
    </xf>
    <xf numFmtId="43" fontId="0" fillId="0" borderId="39" xfId="1" applyFont="1" applyFill="1" applyBorder="1" applyAlignment="1">
      <alignment horizontal="right" vertical="center"/>
    </xf>
    <xf numFmtId="43" fontId="16" fillId="0" borderId="39" xfId="1" applyFont="1" applyFill="1" applyBorder="1" applyAlignment="1">
      <alignment horizontal="right" vertical="center"/>
    </xf>
    <xf numFmtId="0" fontId="18" fillId="0" borderId="39" xfId="0" applyFont="1" applyFill="1" applyBorder="1" applyAlignment="1">
      <alignment horizontal="center" vertical="center"/>
    </xf>
    <xf numFmtId="16" fontId="16" fillId="0" borderId="39" xfId="0" applyNumberFormat="1" applyFont="1" applyFill="1" applyBorder="1" applyAlignment="1">
      <alignment horizontal="center" vertical="center"/>
    </xf>
    <xf numFmtId="0" fontId="16" fillId="0" borderId="39" xfId="0" applyFont="1" applyFill="1" applyBorder="1" applyAlignment="1">
      <alignment horizontal="center" vertical="center"/>
    </xf>
    <xf numFmtId="16" fontId="0" fillId="0" borderId="40" xfId="0" applyNumberForma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6" fillId="45" borderId="21" xfId="0" applyFont="1" applyFill="1" applyBorder="1" applyAlignment="1">
      <alignment horizontal="center" vertical="center" wrapText="1"/>
    </xf>
    <xf numFmtId="43" fontId="16" fillId="45" borderId="21" xfId="0" applyNumberFormat="1" applyFont="1" applyFill="1" applyBorder="1" applyAlignment="1">
      <alignment vertical="center"/>
    </xf>
    <xf numFmtId="14" fontId="16" fillId="45" borderId="20" xfId="0" applyNumberFormat="1" applyFont="1" applyFill="1" applyBorder="1" applyAlignment="1">
      <alignment vertical="center"/>
    </xf>
    <xf numFmtId="0" fontId="16" fillId="45" borderId="21" xfId="0" applyFont="1" applyFill="1" applyBorder="1" applyAlignment="1">
      <alignment vertical="center"/>
    </xf>
    <xf numFmtId="16" fontId="0" fillId="0" borderId="40" xfId="0" applyNumberFormat="1" applyFill="1" applyBorder="1" applyAlignment="1">
      <alignment horizontal="center" vertical="center" wrapText="1"/>
    </xf>
    <xf numFmtId="43" fontId="0" fillId="40" borderId="39" xfId="1" applyFont="1" applyFill="1" applyBorder="1" applyAlignment="1">
      <alignment horizontal="right" vertical="center"/>
    </xf>
    <xf numFmtId="14" fontId="0" fillId="40" borderId="38" xfId="0" applyNumberFormat="1" applyFill="1" applyBorder="1" applyAlignment="1">
      <alignment horizontal="center" vertical="center"/>
    </xf>
    <xf numFmtId="0" fontId="0" fillId="40" borderId="39" xfId="0" applyFill="1" applyBorder="1" applyAlignment="1">
      <alignment horizontal="left" vertical="center" wrapText="1"/>
    </xf>
    <xf numFmtId="43" fontId="16" fillId="40" borderId="39" xfId="1" applyFont="1" applyFill="1" applyBorder="1" applyAlignment="1">
      <alignment horizontal="right" vertical="center"/>
    </xf>
    <xf numFmtId="0" fontId="18" fillId="40" borderId="39" xfId="0" applyFont="1" applyFill="1" applyBorder="1" applyAlignment="1">
      <alignment horizontal="center" vertical="center"/>
    </xf>
    <xf numFmtId="16" fontId="16" fillId="40" borderId="39" xfId="0" applyNumberFormat="1" applyFont="1" applyFill="1" applyBorder="1" applyAlignment="1">
      <alignment horizontal="center" vertical="center"/>
    </xf>
    <xf numFmtId="0" fontId="16" fillId="40" borderId="39" xfId="0" applyFont="1" applyFill="1" applyBorder="1" applyAlignment="1">
      <alignment horizontal="center" vertical="center"/>
    </xf>
    <xf numFmtId="0" fontId="16" fillId="40" borderId="39" xfId="0" applyFont="1" applyFill="1" applyBorder="1" applyAlignment="1">
      <alignment horizontal="center" vertical="center" wrapText="1"/>
    </xf>
    <xf numFmtId="16" fontId="0" fillId="40" borderId="40" xfId="0" applyNumberFormat="1" applyFill="1" applyBorder="1" applyAlignment="1">
      <alignment horizontal="center" vertical="center"/>
    </xf>
    <xf numFmtId="0" fontId="31" fillId="0" borderId="16" xfId="0" applyFont="1" applyBorder="1" applyAlignment="1">
      <alignment horizontal="center" vertical="center" wrapText="1"/>
    </xf>
    <xf numFmtId="0" fontId="32" fillId="0" borderId="0" xfId="0" applyFont="1"/>
    <xf numFmtId="22" fontId="33" fillId="0" borderId="15" xfId="0" applyNumberFormat="1" applyFont="1" applyBorder="1" applyAlignment="1">
      <alignment horizontal="left" vertical="center" wrapText="1" indent="1"/>
    </xf>
    <xf numFmtId="0" fontId="33" fillId="0" borderId="15" xfId="0" applyFont="1" applyBorder="1" applyAlignment="1">
      <alignment horizontal="left" vertical="center" wrapText="1" indent="1"/>
    </xf>
    <xf numFmtId="4" fontId="33" fillId="0" borderId="15" xfId="0" applyNumberFormat="1" applyFont="1" applyBorder="1" applyAlignment="1">
      <alignment horizontal="left" vertical="center" wrapText="1" indent="1"/>
    </xf>
    <xf numFmtId="0" fontId="34" fillId="0" borderId="15" xfId="0" applyFont="1" applyBorder="1" applyAlignment="1">
      <alignment horizontal="left" vertical="center" wrapText="1" indent="1"/>
    </xf>
    <xf numFmtId="22" fontId="33" fillId="0" borderId="34" xfId="0" applyNumberFormat="1" applyFont="1" applyBorder="1" applyAlignment="1">
      <alignment horizontal="left" vertical="center" wrapText="1" indent="1"/>
    </xf>
    <xf numFmtId="0" fontId="33" fillId="0" borderId="34" xfId="0" applyFont="1" applyBorder="1" applyAlignment="1">
      <alignment horizontal="left" vertical="center" wrapText="1" indent="1"/>
    </xf>
    <xf numFmtId="4" fontId="33" fillId="0" borderId="34" xfId="0" applyNumberFormat="1" applyFont="1" applyBorder="1" applyAlignment="1">
      <alignment horizontal="left" vertical="center" wrapText="1" indent="1"/>
    </xf>
    <xf numFmtId="0" fontId="34" fillId="0" borderId="34" xfId="0" applyFont="1" applyBorder="1" applyAlignment="1">
      <alignment horizontal="left" vertical="center" wrapText="1" indent="1"/>
    </xf>
    <xf numFmtId="0" fontId="32" fillId="0" borderId="0" xfId="0" applyFont="1" applyAlignment="1">
      <alignment wrapText="1"/>
    </xf>
    <xf numFmtId="0" fontId="36" fillId="0" borderId="0" xfId="0" applyFont="1"/>
    <xf numFmtId="0" fontId="36" fillId="41" borderId="26" xfId="0" applyFont="1" applyFill="1" applyBorder="1" applyAlignment="1">
      <alignment horizontal="center" vertical="center" wrapText="1"/>
    </xf>
    <xf numFmtId="0" fontId="36" fillId="41" borderId="27" xfId="0" applyFont="1" applyFill="1" applyBorder="1" applyAlignment="1">
      <alignment horizontal="center" vertical="center" wrapText="1"/>
    </xf>
    <xf numFmtId="0" fontId="34" fillId="0" borderId="0" xfId="0" applyFont="1" applyAlignment="1">
      <alignment horizontal="center" vertical="center" wrapText="1"/>
    </xf>
    <xf numFmtId="0" fontId="34" fillId="0" borderId="0" xfId="0" applyFont="1" applyAlignment="1">
      <alignment horizontal="left"/>
    </xf>
    <xf numFmtId="0" fontId="34" fillId="0" borderId="0" xfId="0" applyFont="1" applyFill="1" applyAlignment="1">
      <alignment horizontal="left"/>
    </xf>
    <xf numFmtId="0" fontId="34" fillId="0" borderId="0" xfId="0" applyFont="1"/>
    <xf numFmtId="0" fontId="36" fillId="0" borderId="0" xfId="0" applyFont="1" applyAlignment="1">
      <alignment horizontal="center" vertical="center"/>
    </xf>
    <xf numFmtId="0" fontId="21" fillId="0" borderId="0" xfId="0" applyFont="1" applyFill="1" applyBorder="1"/>
    <xf numFmtId="14" fontId="0" fillId="35" borderId="10" xfId="0" applyNumberFormat="1" applyFont="1" applyFill="1" applyBorder="1" applyAlignment="1">
      <alignment vertical="center"/>
    </xf>
    <xf numFmtId="0" fontId="0" fillId="35" borderId="10" xfId="0" applyFont="1" applyFill="1" applyBorder="1" applyAlignment="1">
      <alignment vertical="center" wrapText="1"/>
    </xf>
    <xf numFmtId="43" fontId="1" fillId="35" borderId="10" xfId="1" applyFont="1" applyFill="1" applyBorder="1" applyAlignment="1">
      <alignment vertical="center"/>
    </xf>
    <xf numFmtId="43" fontId="16" fillId="35" borderId="10" xfId="1" applyFont="1" applyFill="1" applyBorder="1" applyAlignment="1">
      <alignment vertical="center"/>
    </xf>
    <xf numFmtId="0" fontId="18" fillId="35" borderId="12" xfId="0" applyFont="1" applyFill="1" applyBorder="1" applyAlignment="1">
      <alignment horizontal="center" vertical="center"/>
    </xf>
    <xf numFmtId="16" fontId="16" fillId="35" borderId="11" xfId="0" applyNumberFormat="1" applyFont="1" applyFill="1" applyBorder="1" applyAlignment="1">
      <alignment horizontal="center" vertical="center"/>
    </xf>
    <xf numFmtId="0" fontId="16" fillId="35" borderId="11" xfId="0" applyFont="1" applyFill="1" applyBorder="1" applyAlignment="1">
      <alignment horizontal="center" vertical="center"/>
    </xf>
    <xf numFmtId="14" fontId="27" fillId="35" borderId="20" xfId="44" applyNumberFormat="1" applyFont="1" applyFill="1" applyBorder="1" applyAlignment="1">
      <alignment vertical="center"/>
    </xf>
    <xf numFmtId="0" fontId="27" fillId="35" borderId="21" xfId="0" applyFont="1" applyFill="1" applyBorder="1" applyAlignment="1">
      <alignment vertical="center"/>
    </xf>
    <xf numFmtId="0" fontId="27" fillId="35" borderId="21" xfId="44" applyFont="1" applyFill="1" applyBorder="1" applyAlignment="1">
      <alignment vertical="center" wrapText="1"/>
    </xf>
    <xf numFmtId="43" fontId="27" fillId="35" borderId="21" xfId="0" applyNumberFormat="1" applyFont="1" applyFill="1" applyBorder="1" applyAlignment="1">
      <alignment vertical="center"/>
    </xf>
    <xf numFmtId="43" fontId="27" fillId="35" borderId="21" xfId="44" applyNumberFormat="1" applyFont="1" applyFill="1" applyBorder="1" applyAlignment="1">
      <alignment vertical="center"/>
    </xf>
    <xf numFmtId="0" fontId="27" fillId="35" borderId="22" xfId="0" applyFont="1" applyFill="1" applyBorder="1" applyAlignment="1">
      <alignment vertical="center"/>
    </xf>
    <xf numFmtId="0" fontId="0" fillId="0" borderId="40" xfId="0" applyNumberFormat="1" applyFill="1" applyBorder="1" applyAlignment="1">
      <alignment horizontal="center" vertical="center" wrapText="1"/>
    </xf>
    <xf numFmtId="14" fontId="27" fillId="45" borderId="20" xfId="44" applyNumberFormat="1" applyFont="1" applyFill="1" applyBorder="1" applyAlignment="1">
      <alignment vertical="center"/>
    </xf>
    <xf numFmtId="0" fontId="27" fillId="45" borderId="21" xfId="0" applyFont="1" applyFill="1" applyBorder="1" applyAlignment="1">
      <alignment vertical="center"/>
    </xf>
    <xf numFmtId="0" fontId="27" fillId="45" borderId="21" xfId="44" applyFont="1" applyFill="1" applyBorder="1" applyAlignment="1">
      <alignment vertical="center" wrapText="1"/>
    </xf>
    <xf numFmtId="43" fontId="27" fillId="45" borderId="21" xfId="0" applyNumberFormat="1" applyFont="1" applyFill="1" applyBorder="1" applyAlignment="1">
      <alignment vertical="center"/>
    </xf>
    <xf numFmtId="43" fontId="27" fillId="45" borderId="21" xfId="44" applyNumberFormat="1" applyFont="1" applyFill="1" applyBorder="1" applyAlignment="1">
      <alignment vertical="center"/>
    </xf>
    <xf numFmtId="43" fontId="28" fillId="45" borderId="21" xfId="0" applyNumberFormat="1" applyFont="1" applyFill="1" applyBorder="1" applyAlignment="1">
      <alignment vertical="center"/>
    </xf>
    <xf numFmtId="0" fontId="27" fillId="45" borderId="22" xfId="0" applyFont="1" applyFill="1" applyBorder="1" applyAlignment="1">
      <alignment vertical="center"/>
    </xf>
    <xf numFmtId="14" fontId="0" fillId="45" borderId="10" xfId="0" applyNumberFormat="1" applyFont="1" applyFill="1" applyBorder="1" applyAlignment="1">
      <alignment vertical="center"/>
    </xf>
    <xf numFmtId="0" fontId="0" fillId="45" borderId="10" xfId="0" applyFont="1" applyFill="1" applyBorder="1" applyAlignment="1">
      <alignment vertical="center" wrapText="1"/>
    </xf>
    <xf numFmtId="43" fontId="1" fillId="45" borderId="10" xfId="1" applyFont="1" applyFill="1" applyBorder="1" applyAlignment="1">
      <alignment vertical="center"/>
    </xf>
    <xf numFmtId="43" fontId="16" fillId="45" borderId="10" xfId="1" applyFont="1" applyFill="1" applyBorder="1" applyAlignment="1">
      <alignment vertical="center"/>
    </xf>
    <xf numFmtId="0" fontId="18" fillId="45" borderId="12" xfId="0" applyFont="1" applyFill="1" applyBorder="1" applyAlignment="1">
      <alignment horizontal="center" vertical="center"/>
    </xf>
    <xf numFmtId="16" fontId="16" fillId="45" borderId="11" xfId="0" applyNumberFormat="1" applyFont="1" applyFill="1" applyBorder="1" applyAlignment="1">
      <alignment horizontal="center" vertical="center"/>
    </xf>
    <xf numFmtId="0" fontId="16" fillId="45" borderId="11" xfId="0" applyFont="1" applyFill="1" applyBorder="1" applyAlignment="1">
      <alignment horizontal="center" vertical="center"/>
    </xf>
    <xf numFmtId="14" fontId="0" fillId="45" borderId="20" xfId="0" applyNumberFormat="1" applyFill="1" applyBorder="1" applyAlignment="1">
      <alignment vertical="center"/>
    </xf>
    <xf numFmtId="0" fontId="0" fillId="45" borderId="21" xfId="0" applyFill="1" applyBorder="1" applyAlignment="1">
      <alignment vertical="center"/>
    </xf>
    <xf numFmtId="43" fontId="0" fillId="45" borderId="21" xfId="0" applyNumberFormat="1" applyFill="1" applyBorder="1" applyAlignment="1">
      <alignment vertical="center"/>
    </xf>
    <xf numFmtId="14" fontId="0" fillId="45" borderId="38" xfId="0" applyNumberFormat="1" applyFill="1" applyBorder="1" applyAlignment="1">
      <alignment horizontal="center" vertical="center"/>
    </xf>
    <xf numFmtId="0" fontId="0" fillId="45" borderId="39" xfId="0" applyFill="1" applyBorder="1" applyAlignment="1">
      <alignment horizontal="left" vertical="center" wrapText="1"/>
    </xf>
    <xf numFmtId="43" fontId="0" fillId="45" borderId="39" xfId="1" applyFont="1" applyFill="1" applyBorder="1" applyAlignment="1">
      <alignment horizontal="right" vertical="center"/>
    </xf>
    <xf numFmtId="43" fontId="16" fillId="45" borderId="39" xfId="1" applyFont="1" applyFill="1" applyBorder="1" applyAlignment="1">
      <alignment horizontal="right" vertical="center"/>
    </xf>
    <xf numFmtId="0" fontId="18" fillId="45" borderId="39" xfId="0" applyFont="1" applyFill="1" applyBorder="1" applyAlignment="1">
      <alignment horizontal="center" vertical="center"/>
    </xf>
    <xf numFmtId="16" fontId="16" fillId="45" borderId="39" xfId="0" applyNumberFormat="1" applyFont="1" applyFill="1" applyBorder="1" applyAlignment="1">
      <alignment horizontal="center" vertical="center"/>
    </xf>
    <xf numFmtId="0" fontId="16" fillId="45" borderId="39" xfId="0" applyFont="1" applyFill="1" applyBorder="1" applyAlignment="1">
      <alignment horizontal="center" vertical="center"/>
    </xf>
    <xf numFmtId="0" fontId="16" fillId="45" borderId="39" xfId="0" applyFont="1" applyFill="1" applyBorder="1" applyAlignment="1">
      <alignment horizontal="center" vertical="center" wrapText="1"/>
    </xf>
    <xf numFmtId="0" fontId="0" fillId="45" borderId="40" xfId="0" applyNumberFormat="1" applyFill="1" applyBorder="1" applyAlignment="1">
      <alignment horizontal="center" vertical="center" wrapText="1"/>
    </xf>
    <xf numFmtId="14" fontId="36" fillId="0" borderId="0" xfId="0" applyNumberFormat="1" applyFont="1"/>
    <xf numFmtId="14" fontId="34" fillId="0" borderId="0" xfId="0" applyNumberFormat="1" applyFont="1"/>
    <xf numFmtId="0" fontId="16" fillId="0" borderId="39" xfId="0" quotePrefix="1" applyFont="1" applyFill="1" applyBorder="1" applyAlignment="1">
      <alignment horizontal="center" vertical="center" wrapText="1"/>
    </xf>
    <xf numFmtId="0" fontId="40" fillId="0" borderId="10" xfId="0" applyFont="1" applyBorder="1" applyAlignment="1">
      <alignment vertical="center" wrapText="1"/>
    </xf>
    <xf numFmtId="14" fontId="0" fillId="46" borderId="38" xfId="0" applyNumberFormat="1" applyFill="1" applyBorder="1" applyAlignment="1">
      <alignment horizontal="center" vertical="center"/>
    </xf>
    <xf numFmtId="0" fontId="0" fillId="46" borderId="39" xfId="0" applyFill="1" applyBorder="1" applyAlignment="1">
      <alignment horizontal="left" vertical="center" wrapText="1"/>
    </xf>
    <xf numFmtId="43" fontId="0" fillId="46" borderId="39" xfId="1" applyFont="1" applyFill="1" applyBorder="1" applyAlignment="1">
      <alignment horizontal="right" vertical="center"/>
    </xf>
    <xf numFmtId="43" fontId="16" fillId="46" borderId="39" xfId="1" applyFont="1" applyFill="1" applyBorder="1" applyAlignment="1">
      <alignment horizontal="right" vertical="center"/>
    </xf>
    <xf numFmtId="0" fontId="18" fillId="46" borderId="39" xfId="0" applyFont="1" applyFill="1" applyBorder="1" applyAlignment="1">
      <alignment horizontal="center" vertical="center"/>
    </xf>
    <xf numFmtId="16" fontId="16" fillId="46" borderId="39" xfId="0" applyNumberFormat="1" applyFont="1" applyFill="1" applyBorder="1" applyAlignment="1">
      <alignment horizontal="center" vertical="center"/>
    </xf>
    <xf numFmtId="0" fontId="16" fillId="46" borderId="39" xfId="0" applyFont="1" applyFill="1" applyBorder="1" applyAlignment="1">
      <alignment horizontal="center" vertical="center"/>
    </xf>
    <xf numFmtId="0" fontId="16" fillId="46" borderId="39" xfId="0" applyFont="1" applyFill="1" applyBorder="1" applyAlignment="1">
      <alignment horizontal="center" vertical="center" wrapText="1"/>
    </xf>
    <xf numFmtId="16" fontId="0" fillId="46" borderId="40" xfId="0" applyNumberFormat="1" applyFill="1" applyBorder="1" applyAlignment="1">
      <alignment horizontal="center" vertical="center" wrapText="1"/>
    </xf>
    <xf numFmtId="14" fontId="0" fillId="43" borderId="38" xfId="0" applyNumberFormat="1" applyFill="1" applyBorder="1" applyAlignment="1">
      <alignment horizontal="center" vertical="center"/>
    </xf>
    <xf numFmtId="0" fontId="0" fillId="43" borderId="39" xfId="0" applyFill="1" applyBorder="1" applyAlignment="1">
      <alignment horizontal="left" vertical="center" wrapText="1"/>
    </xf>
    <xf numFmtId="43" fontId="0" fillId="43" borderId="39" xfId="1" applyFont="1" applyFill="1" applyBorder="1" applyAlignment="1">
      <alignment horizontal="right" vertical="center"/>
    </xf>
    <xf numFmtId="43" fontId="16" fillId="43" borderId="39" xfId="1" applyFont="1" applyFill="1" applyBorder="1" applyAlignment="1">
      <alignment horizontal="right" vertical="center"/>
    </xf>
    <xf numFmtId="0" fontId="18" fillId="43" borderId="39" xfId="0" applyFont="1" applyFill="1" applyBorder="1" applyAlignment="1">
      <alignment horizontal="center" vertical="center"/>
    </xf>
    <xf numFmtId="16" fontId="16" fillId="43" borderId="39" xfId="0" applyNumberFormat="1" applyFont="1" applyFill="1" applyBorder="1" applyAlignment="1">
      <alignment horizontal="center" vertical="center"/>
    </xf>
    <xf numFmtId="0" fontId="16" fillId="43" borderId="39" xfId="0" applyFont="1" applyFill="1" applyBorder="1" applyAlignment="1">
      <alignment horizontal="center" vertical="center"/>
    </xf>
    <xf numFmtId="0" fontId="16" fillId="43" borderId="39" xfId="0" applyFont="1" applyFill="1" applyBorder="1" applyAlignment="1">
      <alignment horizontal="center" vertical="center" wrapText="1"/>
    </xf>
    <xf numFmtId="16" fontId="0" fillId="43" borderId="40" xfId="0" applyNumberFormat="1" applyFill="1" applyBorder="1" applyAlignment="1">
      <alignment horizontal="center" vertical="center" wrapText="1"/>
    </xf>
    <xf numFmtId="22" fontId="34" fillId="0" borderId="42" xfId="0" applyNumberFormat="1" applyFont="1" applyFill="1" applyBorder="1" applyAlignment="1">
      <alignment horizontal="left" vertical="center" wrapText="1"/>
    </xf>
    <xf numFmtId="0" fontId="34" fillId="0" borderId="43" xfId="0" applyFont="1" applyFill="1" applyBorder="1" applyAlignment="1">
      <alignment horizontal="left" vertical="center" wrapText="1"/>
    </xf>
    <xf numFmtId="0" fontId="39" fillId="0" borderId="43" xfId="0" applyFont="1" applyFill="1" applyBorder="1" applyAlignment="1">
      <alignment horizontal="left" vertical="center" wrapText="1"/>
    </xf>
    <xf numFmtId="4" fontId="34" fillId="0" borderId="43" xfId="0" applyNumberFormat="1" applyFont="1" applyFill="1" applyBorder="1" applyAlignment="1">
      <alignment horizontal="right" vertical="center"/>
    </xf>
    <xf numFmtId="4" fontId="34" fillId="0" borderId="43" xfId="1" applyNumberFormat="1" applyFont="1" applyFill="1" applyBorder="1" applyAlignment="1">
      <alignment horizontal="right" vertical="center" wrapText="1"/>
    </xf>
    <xf numFmtId="43" fontId="34" fillId="0" borderId="43" xfId="1" applyFont="1" applyFill="1" applyBorder="1" applyAlignment="1">
      <alignment horizontal="left" vertical="center" wrapText="1"/>
    </xf>
    <xf numFmtId="0" fontId="36" fillId="0" borderId="43" xfId="0" applyFont="1" applyFill="1" applyBorder="1" applyAlignment="1">
      <alignment horizontal="center" vertical="center"/>
    </xf>
    <xf numFmtId="16" fontId="36" fillId="0" borderId="43" xfId="0" applyNumberFormat="1" applyFont="1" applyFill="1" applyBorder="1" applyAlignment="1">
      <alignment horizontal="center" vertical="center"/>
    </xf>
    <xf numFmtId="22" fontId="38" fillId="34" borderId="42" xfId="0" applyNumberFormat="1" applyFont="1" applyFill="1" applyBorder="1" applyAlignment="1">
      <alignment horizontal="left" vertical="center" wrapText="1"/>
    </xf>
    <xf numFmtId="0" fontId="38" fillId="34" borderId="43" xfId="0" applyFont="1" applyFill="1" applyBorder="1" applyAlignment="1">
      <alignment horizontal="left" vertical="center" wrapText="1"/>
    </xf>
    <xf numFmtId="0" fontId="43" fillId="34" borderId="43" xfId="0" applyFont="1" applyFill="1" applyBorder="1" applyAlignment="1">
      <alignment horizontal="left" vertical="center" wrapText="1"/>
    </xf>
    <xf numFmtId="4" fontId="38" fillId="34" borderId="43" xfId="0" applyNumberFormat="1" applyFont="1" applyFill="1" applyBorder="1" applyAlignment="1">
      <alignment horizontal="right" vertical="center"/>
    </xf>
    <xf numFmtId="4" fontId="38" fillId="34" borderId="43" xfId="1" applyNumberFormat="1" applyFont="1" applyFill="1" applyBorder="1" applyAlignment="1">
      <alignment horizontal="right" vertical="center" wrapText="1"/>
    </xf>
    <xf numFmtId="43" fontId="38" fillId="34" borderId="43" xfId="1" applyFont="1" applyFill="1" applyBorder="1" applyAlignment="1">
      <alignment horizontal="left" vertical="center" wrapText="1"/>
    </xf>
    <xf numFmtId="0" fontId="37" fillId="34" borderId="43" xfId="0" applyFont="1" applyFill="1" applyBorder="1" applyAlignment="1">
      <alignment horizontal="center" vertical="center"/>
    </xf>
    <xf numFmtId="16" fontId="37" fillId="34" borderId="43" xfId="0" applyNumberFormat="1" applyFont="1" applyFill="1" applyBorder="1" applyAlignment="1">
      <alignment horizontal="center" vertical="center"/>
    </xf>
    <xf numFmtId="14" fontId="36" fillId="0" borderId="44" xfId="0" applyNumberFormat="1" applyFont="1" applyFill="1" applyBorder="1" applyAlignment="1">
      <alignment horizontal="center" vertical="center"/>
    </xf>
    <xf numFmtId="14" fontId="37" fillId="34" borderId="44" xfId="0" applyNumberFormat="1" applyFont="1" applyFill="1" applyBorder="1" applyAlignment="1">
      <alignment horizontal="center" vertical="center"/>
    </xf>
    <xf numFmtId="0" fontId="36" fillId="41" borderId="45" xfId="0" applyFont="1" applyFill="1" applyBorder="1" applyAlignment="1">
      <alignment horizontal="center" vertical="center"/>
    </xf>
    <xf numFmtId="14" fontId="36" fillId="41" borderId="46" xfId="0" applyNumberFormat="1" applyFont="1" applyFill="1" applyBorder="1" applyAlignment="1">
      <alignment horizontal="center" vertical="center" wrapText="1"/>
    </xf>
    <xf numFmtId="16" fontId="16" fillId="0" borderId="39" xfId="0" applyNumberFormat="1" applyFont="1" applyFill="1" applyBorder="1" applyAlignment="1">
      <alignment horizontal="left" vertical="center"/>
    </xf>
    <xf numFmtId="0" fontId="44" fillId="0" borderId="39" xfId="0" applyFont="1" applyFill="1" applyBorder="1" applyAlignment="1">
      <alignment horizontal="center" vertical="center"/>
    </xf>
    <xf numFmtId="0" fontId="45" fillId="0" borderId="39" xfId="0" applyFont="1" applyFill="1" applyBorder="1" applyAlignment="1">
      <alignment horizontal="center" vertical="center"/>
    </xf>
    <xf numFmtId="49" fontId="39" fillId="0" borderId="43" xfId="0" applyNumberFormat="1" applyFont="1" applyFill="1" applyBorder="1" applyAlignment="1">
      <alignment horizontal="left" vertical="center" wrapText="1"/>
    </xf>
    <xf numFmtId="43" fontId="16" fillId="0" borderId="0" xfId="1" applyFont="1" applyAlignment="1">
      <alignment vertical="center"/>
    </xf>
    <xf numFmtId="0" fontId="28" fillId="38" borderId="24" xfId="0" applyFont="1" applyFill="1" applyBorder="1" applyAlignment="1">
      <alignment vertical="center"/>
    </xf>
    <xf numFmtId="43" fontId="28" fillId="0" borderId="21" xfId="44" applyNumberFormat="1" applyFont="1" applyBorder="1" applyAlignment="1">
      <alignment vertical="center"/>
    </xf>
    <xf numFmtId="14" fontId="0" fillId="0" borderId="10" xfId="0" applyNumberFormat="1" applyFont="1" applyFill="1" applyBorder="1" applyAlignment="1">
      <alignment vertical="center"/>
    </xf>
    <xf numFmtId="0" fontId="0" fillId="0" borderId="10" xfId="0" applyFont="1" applyFill="1" applyBorder="1" applyAlignment="1">
      <alignment vertical="center" wrapText="1"/>
    </xf>
    <xf numFmtId="43" fontId="1" fillId="0" borderId="10" xfId="1" applyFont="1" applyFill="1" applyBorder="1" applyAlignment="1">
      <alignment vertical="center"/>
    </xf>
    <xf numFmtId="43" fontId="16" fillId="0" borderId="10" xfId="1" applyFont="1" applyFill="1" applyBorder="1" applyAlignment="1">
      <alignment vertical="center"/>
    </xf>
    <xf numFmtId="0" fontId="18" fillId="0" borderId="12" xfId="0" applyFont="1" applyFill="1" applyBorder="1" applyAlignment="1">
      <alignment horizontal="center" vertical="center"/>
    </xf>
    <xf numFmtId="16" fontId="16" fillId="0" borderId="11" xfId="0" applyNumberFormat="1" applyFont="1" applyFill="1" applyBorder="1" applyAlignment="1">
      <alignment horizontal="center" vertical="center"/>
    </xf>
    <xf numFmtId="0" fontId="16" fillId="0" borderId="11" xfId="0" applyFont="1" applyFill="1" applyBorder="1" applyAlignment="1">
      <alignment horizontal="center" vertical="center"/>
    </xf>
    <xf numFmtId="0" fontId="16" fillId="0" borderId="21" xfId="0" applyFont="1" applyFill="1" applyBorder="1" applyAlignment="1">
      <alignment horizontal="center" vertical="center" wrapText="1"/>
    </xf>
    <xf numFmtId="43" fontId="0" fillId="0" borderId="21" xfId="0" applyNumberFormat="1" applyFill="1" applyBorder="1" applyAlignment="1">
      <alignment vertical="center"/>
    </xf>
    <xf numFmtId="43" fontId="16" fillId="0" borderId="21" xfId="0" applyNumberFormat="1" applyFont="1" applyFill="1" applyBorder="1" applyAlignment="1">
      <alignment vertical="center"/>
    </xf>
    <xf numFmtId="14" fontId="0" fillId="0" borderId="20" xfId="0" applyNumberFormat="1" applyFill="1" applyBorder="1" applyAlignment="1">
      <alignment vertical="center"/>
    </xf>
    <xf numFmtId="0" fontId="0" fillId="0" borderId="22" xfId="0" applyFill="1" applyBorder="1" applyAlignment="1">
      <alignment vertical="center"/>
    </xf>
    <xf numFmtId="43" fontId="16" fillId="47" borderId="39" xfId="1" applyFont="1" applyFill="1" applyBorder="1" applyAlignment="1">
      <alignment horizontal="right" vertical="center"/>
    </xf>
    <xf numFmtId="0" fontId="0" fillId="0" borderId="0" xfId="0" applyFont="1" applyAlignment="1">
      <alignment horizontal="center" vertical="center"/>
    </xf>
    <xf numFmtId="0" fontId="16" fillId="0" borderId="24" xfId="0" applyFont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4" fontId="34" fillId="47" borderId="43" xfId="1" applyNumberFormat="1" applyFont="1" applyFill="1" applyBorder="1" applyAlignment="1">
      <alignment horizontal="right" vertical="center" wrapText="1"/>
    </xf>
    <xf numFmtId="0" fontId="16" fillId="48" borderId="39" xfId="0" applyFont="1" applyFill="1" applyBorder="1" applyAlignment="1">
      <alignment horizontal="center" vertical="center" wrapText="1"/>
    </xf>
    <xf numFmtId="0" fontId="27" fillId="0" borderId="21" xfId="0" applyFont="1" applyBorder="1" applyAlignment="1">
      <alignment horizontal="left" vertical="center"/>
    </xf>
    <xf numFmtId="14" fontId="0" fillId="0" borderId="38" xfId="0" applyNumberFormat="1" applyFont="1" applyBorder="1" applyAlignment="1">
      <alignment horizontal="center" vertical="center"/>
    </xf>
    <xf numFmtId="0" fontId="0" fillId="49" borderId="39" xfId="0" applyFill="1" applyBorder="1" applyAlignment="1">
      <alignment horizontal="left" vertical="center" wrapText="1"/>
    </xf>
    <xf numFmtId="14" fontId="16" fillId="0" borderId="40" xfId="0" applyNumberFormat="1" applyFont="1" applyBorder="1" applyAlignment="1">
      <alignment horizontal="center" vertical="center"/>
    </xf>
    <xf numFmtId="14" fontId="0" fillId="46" borderId="40" xfId="0" applyNumberFormat="1" applyFont="1" applyFill="1" applyBorder="1" applyAlignment="1">
      <alignment horizontal="center" vertical="center"/>
    </xf>
    <xf numFmtId="43" fontId="16" fillId="50" borderId="39" xfId="1" applyFont="1" applyFill="1" applyBorder="1" applyAlignment="1">
      <alignment horizontal="right" vertical="center"/>
    </xf>
    <xf numFmtId="14" fontId="0" fillId="0" borderId="40" xfId="0" applyNumberFormat="1" applyBorder="1" applyAlignment="1">
      <alignment horizontal="center" vertical="center"/>
    </xf>
    <xf numFmtId="14" fontId="0" fillId="46" borderId="40" xfId="0" applyNumberFormat="1" applyFill="1" applyBorder="1" applyAlignment="1">
      <alignment horizontal="center" vertical="center"/>
    </xf>
    <xf numFmtId="14" fontId="0" fillId="0" borderId="40" xfId="0" applyNumberFormat="1" applyFill="1" applyBorder="1" applyAlignment="1">
      <alignment horizontal="center" vertical="center"/>
    </xf>
    <xf numFmtId="0" fontId="0" fillId="46" borderId="40" xfId="0" applyFill="1" applyBorder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14" fontId="0" fillId="50" borderId="38" xfId="0" applyNumberFormat="1" applyFill="1" applyBorder="1" applyAlignment="1">
      <alignment horizontal="center" vertical="center"/>
    </xf>
    <xf numFmtId="43" fontId="0" fillId="48" borderId="39" xfId="1" applyFont="1" applyFill="1" applyBorder="1" applyAlignment="1">
      <alignment horizontal="right" vertical="center"/>
    </xf>
    <xf numFmtId="4" fontId="36" fillId="0" borderId="43" xfId="1" applyNumberFormat="1" applyFont="1" applyFill="1" applyBorder="1" applyAlignment="1">
      <alignment horizontal="right" vertical="center" wrapText="1"/>
    </xf>
    <xf numFmtId="14" fontId="36" fillId="0" borderId="44" xfId="0" applyNumberFormat="1" applyFont="1" applyFill="1" applyBorder="1" applyAlignment="1">
      <alignment horizontal="center" vertical="center" wrapText="1"/>
    </xf>
    <xf numFmtId="17" fontId="34" fillId="0" borderId="43" xfId="0" applyNumberFormat="1" applyFont="1" applyFill="1" applyBorder="1" applyAlignment="1">
      <alignment horizontal="left" vertical="center" wrapText="1"/>
    </xf>
    <xf numFmtId="0" fontId="19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17" fontId="18" fillId="0" borderId="41" xfId="0" applyNumberFormat="1" applyFont="1" applyBorder="1" applyAlignment="1">
      <alignment horizontal="center" vertical="center"/>
    </xf>
    <xf numFmtId="0" fontId="16" fillId="38" borderId="28" xfId="0" applyFont="1" applyFill="1" applyBorder="1" applyAlignment="1">
      <alignment horizontal="center" vertical="center"/>
    </xf>
    <xf numFmtId="0" fontId="16" fillId="38" borderId="29" xfId="0" applyFont="1" applyFill="1" applyBorder="1" applyAlignment="1">
      <alignment horizontal="center" vertical="center"/>
    </xf>
    <xf numFmtId="0" fontId="16" fillId="39" borderId="29" xfId="0" applyFont="1" applyFill="1" applyBorder="1" applyAlignment="1">
      <alignment horizontal="center" vertical="center"/>
    </xf>
    <xf numFmtId="0" fontId="16" fillId="39" borderId="30" xfId="0" applyFont="1" applyFill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6" fillId="0" borderId="41" xfId="0" applyFont="1" applyBorder="1" applyAlignment="1">
      <alignment horizontal="center" vertical="center"/>
    </xf>
    <xf numFmtId="0" fontId="28" fillId="38" borderId="0" xfId="0" applyFont="1" applyFill="1" applyAlignment="1">
      <alignment horizontal="center" vertical="center"/>
    </xf>
    <xf numFmtId="0" fontId="28" fillId="39" borderId="0" xfId="0" applyFont="1" applyFill="1" applyAlignment="1">
      <alignment horizontal="center" vertical="center"/>
    </xf>
    <xf numFmtId="0" fontId="35" fillId="0" borderId="0" xfId="0" applyFont="1" applyBorder="1" applyAlignment="1">
      <alignment horizontal="center" vertical="center"/>
    </xf>
    <xf numFmtId="49" fontId="35" fillId="0" borderId="13" xfId="0" applyNumberFormat="1" applyFont="1" applyBorder="1" applyAlignment="1">
      <alignment horizontal="center" vertical="center"/>
    </xf>
    <xf numFmtId="4" fontId="22" fillId="35" borderId="0" xfId="0" applyNumberFormat="1" applyFont="1" applyFill="1" applyBorder="1" applyAlignment="1">
      <alignment horizontal="center" vertical="center"/>
    </xf>
    <xf numFmtId="4" fontId="22" fillId="37" borderId="0" xfId="43" applyNumberFormat="1" applyFont="1" applyFill="1" applyBorder="1" applyAlignment="1">
      <alignment horizontal="center" vertical="center"/>
    </xf>
    <xf numFmtId="43" fontId="28" fillId="48" borderId="21" xfId="44" applyNumberFormat="1" applyFont="1" applyFill="1" applyBorder="1" applyAlignment="1">
      <alignment vertical="center"/>
    </xf>
    <xf numFmtId="0" fontId="16" fillId="48" borderId="11" xfId="0" applyFont="1" applyFill="1" applyBorder="1" applyAlignment="1">
      <alignment horizontal="center" vertical="center"/>
    </xf>
    <xf numFmtId="43" fontId="16" fillId="48" borderId="10" xfId="1" applyFont="1" applyFill="1" applyBorder="1" applyAlignment="1">
      <alignment vertical="center"/>
    </xf>
  </cellXfs>
  <cellStyles count="46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Hipervínculo" xfId="44" builtinId="8"/>
    <cellStyle name="Incorrecto" xfId="8" builtinId="27" customBuiltin="1"/>
    <cellStyle name="Millares" xfId="1" builtinId="3"/>
    <cellStyle name="Moneda" xfId="43" builtinId="4"/>
    <cellStyle name="Moneda 2 2" xfId="45"/>
    <cellStyle name="Neutral" xfId="9" builtinId="28" customBuiltin="1"/>
    <cellStyle name="Normal" xfId="0" builtinId="0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>
    <tabColor rgb="FF002060"/>
    <pageSetUpPr fitToPage="1"/>
  </sheetPr>
  <dimension ref="A1:L1069"/>
  <sheetViews>
    <sheetView showGridLines="0" zoomScale="110" zoomScaleNormal="110" workbookViewId="0">
      <pane ySplit="4" topLeftCell="A999" activePane="bottomLeft" state="frozenSplit"/>
      <selection pane="bottomLeft" activeCell="B940" sqref="B940"/>
    </sheetView>
  </sheetViews>
  <sheetFormatPr baseColWidth="10" defaultRowHeight="15.75" x14ac:dyDescent="0.25"/>
  <cols>
    <col min="1" max="1" width="10.7109375" style="1" bestFit="1" customWidth="1"/>
    <col min="2" max="2" width="79.85546875" style="3" customWidth="1"/>
    <col min="3" max="3" width="13.140625" style="4" customWidth="1"/>
    <col min="4" max="4" width="13.140625" style="89" bestFit="1" customWidth="1"/>
    <col min="5" max="5" width="13.140625" style="5" bestFit="1" customWidth="1"/>
    <col min="6" max="6" width="13.42578125" style="10" customWidth="1"/>
    <col min="7" max="7" width="12.7109375" style="10" bestFit="1" customWidth="1"/>
    <col min="8" max="8" width="15.85546875" style="17" customWidth="1"/>
    <col min="9" max="9" width="17.42578125" style="1" customWidth="1"/>
    <col min="10" max="10" width="14.7109375" style="1" customWidth="1"/>
    <col min="11" max="16384" width="11.42578125" style="1"/>
  </cols>
  <sheetData>
    <row r="1" spans="1:10" ht="26.25" x14ac:dyDescent="0.25">
      <c r="A1" s="321" t="s">
        <v>1310</v>
      </c>
      <c r="B1" s="321"/>
      <c r="C1" s="321"/>
      <c r="D1" s="321"/>
      <c r="E1" s="321"/>
      <c r="F1" s="321"/>
      <c r="G1" s="321"/>
      <c r="H1" s="321"/>
      <c r="I1" s="321"/>
      <c r="J1" s="321"/>
    </row>
    <row r="2" spans="1:10" s="2" customFormat="1" x14ac:dyDescent="0.25">
      <c r="A2" s="322" t="s">
        <v>2</v>
      </c>
      <c r="B2" s="322"/>
      <c r="C2" s="322"/>
      <c r="D2" s="322"/>
      <c r="E2" s="322"/>
      <c r="F2" s="322"/>
      <c r="G2" s="322"/>
      <c r="H2" s="322"/>
      <c r="I2" s="322"/>
      <c r="J2" s="322"/>
    </row>
    <row r="3" spans="1:10" s="2" customFormat="1" x14ac:dyDescent="0.25">
      <c r="A3" s="323" t="s">
        <v>416</v>
      </c>
      <c r="B3" s="323"/>
      <c r="C3" s="323"/>
      <c r="D3" s="323"/>
      <c r="E3" s="323"/>
      <c r="F3" s="323"/>
      <c r="G3" s="323"/>
      <c r="H3" s="323"/>
      <c r="I3" s="323"/>
      <c r="J3" s="323"/>
    </row>
    <row r="4" spans="1:10" s="5" customFormat="1" ht="31.5" x14ac:dyDescent="0.25">
      <c r="A4" s="148" t="s">
        <v>1</v>
      </c>
      <c r="B4" s="149" t="s">
        <v>3</v>
      </c>
      <c r="C4" s="150" t="s">
        <v>4</v>
      </c>
      <c r="D4" s="150" t="s">
        <v>5</v>
      </c>
      <c r="E4" s="150" t="s">
        <v>50</v>
      </c>
      <c r="F4" s="151" t="s">
        <v>6</v>
      </c>
      <c r="G4" s="152" t="s">
        <v>8</v>
      </c>
      <c r="H4" s="153" t="s">
        <v>9</v>
      </c>
      <c r="I4" s="152" t="s">
        <v>0</v>
      </c>
      <c r="J4" s="154" t="s">
        <v>320</v>
      </c>
    </row>
    <row r="5" spans="1:10" s="10" customFormat="1" hidden="1" x14ac:dyDescent="0.25">
      <c r="A5" s="129" t="s">
        <v>100</v>
      </c>
      <c r="B5" s="130" t="s">
        <v>50</v>
      </c>
      <c r="C5" s="131" t="s">
        <v>99</v>
      </c>
      <c r="D5" s="131" t="s">
        <v>98</v>
      </c>
      <c r="E5" s="131">
        <v>31419.49</v>
      </c>
      <c r="F5" s="132"/>
      <c r="G5" s="133"/>
      <c r="H5" s="134"/>
      <c r="I5" s="135"/>
      <c r="J5" s="136"/>
    </row>
    <row r="6" spans="1:10" hidden="1" x14ac:dyDescent="0.25">
      <c r="A6" s="137">
        <v>44378</v>
      </c>
      <c r="B6" s="138" t="s">
        <v>174</v>
      </c>
      <c r="C6" s="139">
        <v>700.99</v>
      </c>
      <c r="D6" s="131">
        <v>0</v>
      </c>
      <c r="E6" s="139">
        <f>E5-C6+D6</f>
        <v>30718.5</v>
      </c>
      <c r="F6" s="132"/>
      <c r="G6" s="133"/>
      <c r="H6" s="134"/>
      <c r="I6" s="135" t="s">
        <v>234</v>
      </c>
      <c r="J6" s="140"/>
    </row>
    <row r="7" spans="1:10" hidden="1" x14ac:dyDescent="0.25">
      <c r="A7" s="137">
        <v>44378</v>
      </c>
      <c r="B7" s="138" t="s">
        <v>174</v>
      </c>
      <c r="C7" s="139">
        <v>4121.38</v>
      </c>
      <c r="D7" s="131">
        <v>0</v>
      </c>
      <c r="E7" s="139">
        <f t="shared" ref="E7:E70" si="0">E6-C7+D7</f>
        <v>26597.119999999999</v>
      </c>
      <c r="F7" s="132"/>
      <c r="G7" s="133"/>
      <c r="H7" s="134"/>
      <c r="I7" s="135" t="s">
        <v>234</v>
      </c>
      <c r="J7" s="140"/>
    </row>
    <row r="8" spans="1:10" hidden="1" x14ac:dyDescent="0.25">
      <c r="A8" s="137">
        <v>44378</v>
      </c>
      <c r="B8" s="138" t="s">
        <v>154</v>
      </c>
      <c r="C8" s="139">
        <v>0</v>
      </c>
      <c r="D8" s="131">
        <v>159500</v>
      </c>
      <c r="E8" s="139">
        <f t="shared" si="0"/>
        <v>186097.12</v>
      </c>
      <c r="F8" s="132">
        <v>6</v>
      </c>
      <c r="G8" s="133">
        <v>44385</v>
      </c>
      <c r="H8" s="134">
        <v>1132</v>
      </c>
      <c r="I8" s="135" t="s">
        <v>90</v>
      </c>
      <c r="J8" s="140"/>
    </row>
    <row r="9" spans="1:10" hidden="1" x14ac:dyDescent="0.25">
      <c r="A9" s="137">
        <v>44378</v>
      </c>
      <c r="B9" s="138" t="s">
        <v>173</v>
      </c>
      <c r="C9" s="139">
        <v>25266.25</v>
      </c>
      <c r="D9" s="131">
        <v>0</v>
      </c>
      <c r="E9" s="139">
        <f t="shared" si="0"/>
        <v>160830.87</v>
      </c>
      <c r="F9" s="132"/>
      <c r="G9" s="133"/>
      <c r="H9" s="134"/>
      <c r="I9" s="135" t="s">
        <v>232</v>
      </c>
      <c r="J9" s="140"/>
    </row>
    <row r="10" spans="1:10" hidden="1" x14ac:dyDescent="0.25">
      <c r="A10" s="137">
        <v>44378</v>
      </c>
      <c r="B10" s="141" t="s">
        <v>341</v>
      </c>
      <c r="C10" s="139">
        <v>26000</v>
      </c>
      <c r="D10" s="131">
        <v>0</v>
      </c>
      <c r="E10" s="139">
        <f t="shared" si="0"/>
        <v>134830.87</v>
      </c>
      <c r="F10" s="132" t="s">
        <v>7</v>
      </c>
      <c r="G10" s="133"/>
      <c r="H10" s="134"/>
      <c r="I10" s="135" t="s">
        <v>7</v>
      </c>
      <c r="J10" s="140"/>
    </row>
    <row r="11" spans="1:10" hidden="1" x14ac:dyDescent="0.25">
      <c r="A11" s="137">
        <v>44378</v>
      </c>
      <c r="B11" s="141" t="s">
        <v>341</v>
      </c>
      <c r="C11" s="139">
        <v>9000</v>
      </c>
      <c r="D11" s="131">
        <v>0</v>
      </c>
      <c r="E11" s="139">
        <f t="shared" si="0"/>
        <v>125830.87</v>
      </c>
      <c r="F11" s="132" t="s">
        <v>7</v>
      </c>
      <c r="G11" s="133"/>
      <c r="H11" s="134"/>
      <c r="I11" s="135" t="s">
        <v>7</v>
      </c>
      <c r="J11" s="140"/>
    </row>
    <row r="12" spans="1:10" hidden="1" x14ac:dyDescent="0.25">
      <c r="A12" s="137">
        <v>44378</v>
      </c>
      <c r="B12" s="138" t="s">
        <v>166</v>
      </c>
      <c r="C12" s="139">
        <v>20000</v>
      </c>
      <c r="D12" s="131">
        <v>0</v>
      </c>
      <c r="E12" s="139">
        <f t="shared" si="0"/>
        <v>105830.87</v>
      </c>
      <c r="F12" s="132"/>
      <c r="G12" s="133"/>
      <c r="H12" s="134"/>
      <c r="I12" s="135" t="s">
        <v>236</v>
      </c>
      <c r="J12" s="140"/>
    </row>
    <row r="13" spans="1:10" hidden="1" x14ac:dyDescent="0.25">
      <c r="A13" s="137">
        <v>44379</v>
      </c>
      <c r="B13" s="138" t="s">
        <v>138</v>
      </c>
      <c r="C13" s="139">
        <v>0</v>
      </c>
      <c r="D13" s="131">
        <v>34568.58</v>
      </c>
      <c r="E13" s="139">
        <f t="shared" si="0"/>
        <v>140399.45000000001</v>
      </c>
      <c r="F13" s="132">
        <v>59</v>
      </c>
      <c r="G13" s="133">
        <v>44391</v>
      </c>
      <c r="H13" s="134">
        <v>1153</v>
      </c>
      <c r="I13" s="135" t="s">
        <v>23</v>
      </c>
      <c r="J13" s="140"/>
    </row>
    <row r="14" spans="1:10" hidden="1" x14ac:dyDescent="0.25">
      <c r="A14" s="137">
        <v>44379</v>
      </c>
      <c r="B14" s="138" t="s">
        <v>124</v>
      </c>
      <c r="C14" s="139">
        <v>0</v>
      </c>
      <c r="D14" s="131">
        <v>15660</v>
      </c>
      <c r="E14" s="139">
        <f t="shared" si="0"/>
        <v>156059.45000000001</v>
      </c>
      <c r="F14" s="132">
        <v>160</v>
      </c>
      <c r="G14" s="133">
        <v>44384</v>
      </c>
      <c r="H14" s="134">
        <v>19</v>
      </c>
      <c r="I14" s="135" t="s">
        <v>95</v>
      </c>
      <c r="J14" s="140"/>
    </row>
    <row r="15" spans="1:10" hidden="1" x14ac:dyDescent="0.25">
      <c r="A15" s="137">
        <v>44379</v>
      </c>
      <c r="B15" s="138" t="s">
        <v>175</v>
      </c>
      <c r="C15" s="139">
        <v>76.48</v>
      </c>
      <c r="D15" s="131">
        <v>0</v>
      </c>
      <c r="E15" s="139">
        <f t="shared" si="0"/>
        <v>155982.97</v>
      </c>
      <c r="F15" s="132"/>
      <c r="G15" s="133"/>
      <c r="H15" s="134"/>
      <c r="I15" s="135" t="s">
        <v>234</v>
      </c>
      <c r="J15" s="140"/>
    </row>
    <row r="16" spans="1:10" hidden="1" x14ac:dyDescent="0.25">
      <c r="A16" s="137">
        <v>44379</v>
      </c>
      <c r="B16" s="138" t="s">
        <v>125</v>
      </c>
      <c r="C16" s="139">
        <v>850</v>
      </c>
      <c r="D16" s="131">
        <v>0</v>
      </c>
      <c r="E16" s="139">
        <f t="shared" si="0"/>
        <v>155132.97</v>
      </c>
      <c r="F16" s="132"/>
      <c r="G16" s="133"/>
      <c r="H16" s="134"/>
      <c r="I16" s="135" t="s">
        <v>48</v>
      </c>
      <c r="J16" s="140"/>
    </row>
    <row r="17" spans="1:10" hidden="1" x14ac:dyDescent="0.25">
      <c r="A17" s="137">
        <v>44379</v>
      </c>
      <c r="B17" s="138" t="s">
        <v>176</v>
      </c>
      <c r="C17" s="139">
        <v>45</v>
      </c>
      <c r="D17" s="131">
        <v>0</v>
      </c>
      <c r="E17" s="139">
        <f t="shared" si="0"/>
        <v>155087.97</v>
      </c>
      <c r="F17" s="132"/>
      <c r="G17" s="133"/>
      <c r="H17" s="134"/>
      <c r="I17" s="135" t="s">
        <v>234</v>
      </c>
      <c r="J17" s="140"/>
    </row>
    <row r="18" spans="1:10" hidden="1" x14ac:dyDescent="0.25">
      <c r="A18" s="137">
        <v>44379</v>
      </c>
      <c r="B18" s="138" t="s">
        <v>177</v>
      </c>
      <c r="C18" s="139">
        <v>165</v>
      </c>
      <c r="D18" s="131">
        <v>0</v>
      </c>
      <c r="E18" s="139">
        <f t="shared" si="0"/>
        <v>154922.97</v>
      </c>
      <c r="F18" s="132"/>
      <c r="G18" s="133"/>
      <c r="H18" s="134"/>
      <c r="I18" s="135" t="s">
        <v>234</v>
      </c>
      <c r="J18" s="140"/>
    </row>
    <row r="19" spans="1:10" hidden="1" x14ac:dyDescent="0.25">
      <c r="A19" s="137">
        <v>44379</v>
      </c>
      <c r="B19" s="138" t="s">
        <v>178</v>
      </c>
      <c r="C19" s="139">
        <v>998.62</v>
      </c>
      <c r="D19" s="131">
        <v>0</v>
      </c>
      <c r="E19" s="139">
        <f t="shared" si="0"/>
        <v>153924.35</v>
      </c>
      <c r="F19" s="132"/>
      <c r="G19" s="133"/>
      <c r="H19" s="134"/>
      <c r="I19" s="135" t="s">
        <v>234</v>
      </c>
      <c r="J19" s="140"/>
    </row>
    <row r="20" spans="1:10" hidden="1" x14ac:dyDescent="0.25">
      <c r="A20" s="137">
        <v>44379</v>
      </c>
      <c r="B20" s="138" t="s">
        <v>126</v>
      </c>
      <c r="C20" s="139">
        <v>0</v>
      </c>
      <c r="D20" s="131">
        <v>18792</v>
      </c>
      <c r="E20" s="139">
        <f t="shared" si="0"/>
        <v>172716.35</v>
      </c>
      <c r="F20" s="132">
        <v>88</v>
      </c>
      <c r="G20" s="133">
        <v>44385</v>
      </c>
      <c r="H20" s="134">
        <v>1136</v>
      </c>
      <c r="I20" s="135" t="s">
        <v>89</v>
      </c>
      <c r="J20" s="140"/>
    </row>
    <row r="21" spans="1:10" hidden="1" x14ac:dyDescent="0.25">
      <c r="A21" s="137">
        <v>44379</v>
      </c>
      <c r="B21" s="138" t="s">
        <v>127</v>
      </c>
      <c r="C21" s="139">
        <v>70412.63</v>
      </c>
      <c r="D21" s="131">
        <v>0</v>
      </c>
      <c r="E21" s="139">
        <f t="shared" si="0"/>
        <v>102303.72</v>
      </c>
      <c r="F21" s="132"/>
      <c r="G21" s="133"/>
      <c r="H21" s="134"/>
      <c r="I21" s="135" t="s">
        <v>240</v>
      </c>
      <c r="J21" s="140"/>
    </row>
    <row r="22" spans="1:10" hidden="1" x14ac:dyDescent="0.25">
      <c r="A22" s="137">
        <v>44379</v>
      </c>
      <c r="B22" s="138" t="s">
        <v>179</v>
      </c>
      <c r="C22" s="139">
        <v>0</v>
      </c>
      <c r="D22" s="131">
        <v>3248</v>
      </c>
      <c r="E22" s="139">
        <f t="shared" si="0"/>
        <v>105551.72</v>
      </c>
      <c r="F22" s="132">
        <v>116</v>
      </c>
      <c r="G22" s="133">
        <v>44384</v>
      </c>
      <c r="H22" s="134">
        <v>17</v>
      </c>
      <c r="I22" s="135" t="s">
        <v>97</v>
      </c>
      <c r="J22" s="140"/>
    </row>
    <row r="23" spans="1:10" hidden="1" x14ac:dyDescent="0.25">
      <c r="A23" s="137">
        <v>44379</v>
      </c>
      <c r="B23" s="138" t="s">
        <v>128</v>
      </c>
      <c r="C23" s="139">
        <v>3167.02</v>
      </c>
      <c r="D23" s="131">
        <v>0</v>
      </c>
      <c r="E23" s="139">
        <f t="shared" si="0"/>
        <v>102384.7</v>
      </c>
      <c r="F23" s="132"/>
      <c r="G23" s="133"/>
      <c r="H23" s="134"/>
      <c r="I23" s="135" t="s">
        <v>116</v>
      </c>
      <c r="J23" s="140"/>
    </row>
    <row r="24" spans="1:10" hidden="1" x14ac:dyDescent="0.25">
      <c r="A24" s="137">
        <v>44379</v>
      </c>
      <c r="B24" s="138" t="s">
        <v>129</v>
      </c>
      <c r="C24" s="139">
        <v>1746.61</v>
      </c>
      <c r="D24" s="131">
        <v>0</v>
      </c>
      <c r="E24" s="139">
        <f t="shared" si="0"/>
        <v>100638.09</v>
      </c>
      <c r="F24" s="132"/>
      <c r="G24" s="133"/>
      <c r="H24" s="134"/>
      <c r="I24" s="135" t="s">
        <v>116</v>
      </c>
      <c r="J24" s="140"/>
    </row>
    <row r="25" spans="1:10" hidden="1" x14ac:dyDescent="0.25">
      <c r="A25" s="137">
        <v>44379</v>
      </c>
      <c r="B25" s="138" t="s">
        <v>180</v>
      </c>
      <c r="C25" s="139">
        <v>2275.92</v>
      </c>
      <c r="D25" s="131">
        <v>0</v>
      </c>
      <c r="E25" s="139">
        <f t="shared" si="0"/>
        <v>98362.17</v>
      </c>
      <c r="F25" s="132"/>
      <c r="G25" s="133"/>
      <c r="H25" s="134"/>
      <c r="I25" s="135" t="s">
        <v>236</v>
      </c>
      <c r="J25" s="140"/>
    </row>
    <row r="26" spans="1:10" hidden="1" x14ac:dyDescent="0.25">
      <c r="A26" s="137">
        <v>44379</v>
      </c>
      <c r="B26" s="138" t="s">
        <v>181</v>
      </c>
      <c r="C26" s="139">
        <v>348</v>
      </c>
      <c r="D26" s="131">
        <v>0</v>
      </c>
      <c r="E26" s="139">
        <f t="shared" si="0"/>
        <v>98014.17</v>
      </c>
      <c r="F26" s="132"/>
      <c r="G26" s="133"/>
      <c r="H26" s="134"/>
      <c r="I26" s="135" t="s">
        <v>236</v>
      </c>
      <c r="J26" s="140"/>
    </row>
    <row r="27" spans="1:10" hidden="1" x14ac:dyDescent="0.25">
      <c r="A27" s="137">
        <v>44379</v>
      </c>
      <c r="B27" s="138" t="s">
        <v>130</v>
      </c>
      <c r="C27" s="139">
        <v>5500</v>
      </c>
      <c r="D27" s="131">
        <v>0</v>
      </c>
      <c r="E27" s="139">
        <f t="shared" si="0"/>
        <v>92514.17</v>
      </c>
      <c r="F27" s="132"/>
      <c r="G27" s="133"/>
      <c r="H27" s="134"/>
      <c r="I27" s="135" t="s">
        <v>237</v>
      </c>
      <c r="J27" s="140"/>
    </row>
    <row r="28" spans="1:10" hidden="1" x14ac:dyDescent="0.25">
      <c r="A28" s="137">
        <v>44379</v>
      </c>
      <c r="B28" s="138" t="s">
        <v>182</v>
      </c>
      <c r="C28" s="139">
        <v>8700</v>
      </c>
      <c r="D28" s="131">
        <v>0</v>
      </c>
      <c r="E28" s="139">
        <f t="shared" si="0"/>
        <v>83814.17</v>
      </c>
      <c r="F28" s="132"/>
      <c r="G28" s="133"/>
      <c r="H28" s="134"/>
      <c r="I28" s="135" t="s">
        <v>238</v>
      </c>
      <c r="J28" s="140"/>
    </row>
    <row r="29" spans="1:10" hidden="1" x14ac:dyDescent="0.25">
      <c r="A29" s="137">
        <v>44379</v>
      </c>
      <c r="B29" s="138" t="s">
        <v>131</v>
      </c>
      <c r="C29" s="139">
        <v>14207.89</v>
      </c>
      <c r="D29" s="131">
        <v>0</v>
      </c>
      <c r="E29" s="139">
        <f t="shared" si="0"/>
        <v>69606.28</v>
      </c>
      <c r="F29" s="132"/>
      <c r="G29" s="133"/>
      <c r="H29" s="134"/>
      <c r="I29" s="135" t="s">
        <v>233</v>
      </c>
      <c r="J29" s="140"/>
    </row>
    <row r="30" spans="1:10" hidden="1" x14ac:dyDescent="0.25">
      <c r="A30" s="137">
        <v>44379</v>
      </c>
      <c r="B30" s="141" t="s">
        <v>341</v>
      </c>
      <c r="C30" s="139">
        <v>0</v>
      </c>
      <c r="D30" s="131">
        <v>50000</v>
      </c>
      <c r="E30" s="139">
        <f t="shared" si="0"/>
        <v>119606.28</v>
      </c>
      <c r="F30" s="132" t="s">
        <v>7</v>
      </c>
      <c r="G30" s="133">
        <v>44379</v>
      </c>
      <c r="H30" s="134"/>
      <c r="I30" s="135" t="s">
        <v>7</v>
      </c>
      <c r="J30" s="140"/>
    </row>
    <row r="31" spans="1:10" hidden="1" x14ac:dyDescent="0.25">
      <c r="A31" s="137">
        <v>44379</v>
      </c>
      <c r="B31" s="138" t="s">
        <v>132</v>
      </c>
      <c r="C31" s="139">
        <v>6000</v>
      </c>
      <c r="D31" s="131">
        <v>0</v>
      </c>
      <c r="E31" s="139">
        <f t="shared" si="0"/>
        <v>113606.28</v>
      </c>
      <c r="F31" s="132"/>
      <c r="G31" s="133"/>
      <c r="H31" s="134"/>
      <c r="I31" s="135" t="s">
        <v>48</v>
      </c>
      <c r="J31" s="140"/>
    </row>
    <row r="32" spans="1:10" hidden="1" x14ac:dyDescent="0.25">
      <c r="A32" s="137">
        <v>44379</v>
      </c>
      <c r="B32" s="138" t="s">
        <v>132</v>
      </c>
      <c r="C32" s="139">
        <v>6000.01</v>
      </c>
      <c r="D32" s="131">
        <v>0</v>
      </c>
      <c r="E32" s="139">
        <f t="shared" si="0"/>
        <v>107606.27</v>
      </c>
      <c r="F32" s="132"/>
      <c r="G32" s="133"/>
      <c r="H32" s="134"/>
      <c r="I32" s="135" t="s">
        <v>48</v>
      </c>
      <c r="J32" s="140"/>
    </row>
    <row r="33" spans="1:10" hidden="1" x14ac:dyDescent="0.25">
      <c r="A33" s="137">
        <v>44380</v>
      </c>
      <c r="B33" s="138" t="s">
        <v>183</v>
      </c>
      <c r="C33" s="139">
        <v>135.5</v>
      </c>
      <c r="D33" s="131">
        <v>0</v>
      </c>
      <c r="E33" s="139">
        <f t="shared" si="0"/>
        <v>107470.77</v>
      </c>
      <c r="F33" s="132"/>
      <c r="G33" s="133"/>
      <c r="H33" s="134"/>
      <c r="I33" s="135" t="s">
        <v>234</v>
      </c>
      <c r="J33" s="140"/>
    </row>
    <row r="34" spans="1:10" hidden="1" x14ac:dyDescent="0.25">
      <c r="A34" s="137">
        <v>44380</v>
      </c>
      <c r="B34" s="138" t="s">
        <v>184</v>
      </c>
      <c r="C34" s="139">
        <v>810</v>
      </c>
      <c r="D34" s="131">
        <v>0</v>
      </c>
      <c r="E34" s="139">
        <f t="shared" si="0"/>
        <v>106660.77</v>
      </c>
      <c r="F34" s="132"/>
      <c r="G34" s="133"/>
      <c r="H34" s="134"/>
      <c r="I34" s="135" t="s">
        <v>239</v>
      </c>
      <c r="J34" s="140"/>
    </row>
    <row r="35" spans="1:10" hidden="1" x14ac:dyDescent="0.25">
      <c r="A35" s="137">
        <v>44380</v>
      </c>
      <c r="B35" s="138" t="s">
        <v>185</v>
      </c>
      <c r="C35" s="139">
        <v>1135</v>
      </c>
      <c r="D35" s="131">
        <v>0</v>
      </c>
      <c r="E35" s="139">
        <f t="shared" si="0"/>
        <v>105525.77</v>
      </c>
      <c r="F35" s="132"/>
      <c r="G35" s="133"/>
      <c r="H35" s="134"/>
      <c r="I35" s="135" t="s">
        <v>234</v>
      </c>
      <c r="J35" s="140"/>
    </row>
    <row r="36" spans="1:10" hidden="1" x14ac:dyDescent="0.25">
      <c r="A36" s="137">
        <v>44380</v>
      </c>
      <c r="B36" s="138" t="s">
        <v>186</v>
      </c>
      <c r="C36" s="139">
        <v>370.68</v>
      </c>
      <c r="D36" s="131">
        <v>0</v>
      </c>
      <c r="E36" s="139">
        <f t="shared" si="0"/>
        <v>105155.09000000001</v>
      </c>
      <c r="F36" s="132"/>
      <c r="G36" s="133"/>
      <c r="H36" s="134"/>
      <c r="I36" s="135" t="s">
        <v>234</v>
      </c>
      <c r="J36" s="140"/>
    </row>
    <row r="37" spans="1:10" hidden="1" x14ac:dyDescent="0.25">
      <c r="A37" s="137">
        <v>44380</v>
      </c>
      <c r="B37" s="138" t="s">
        <v>187</v>
      </c>
      <c r="C37" s="139">
        <v>11961.38</v>
      </c>
      <c r="D37" s="131">
        <v>0</v>
      </c>
      <c r="E37" s="139">
        <f t="shared" si="0"/>
        <v>93193.71</v>
      </c>
      <c r="F37" s="132"/>
      <c r="G37" s="133"/>
      <c r="H37" s="134"/>
      <c r="I37" s="135" t="s">
        <v>234</v>
      </c>
      <c r="J37" s="140"/>
    </row>
    <row r="38" spans="1:10" hidden="1" x14ac:dyDescent="0.25">
      <c r="A38" s="137">
        <v>44382</v>
      </c>
      <c r="B38" s="138" t="s">
        <v>133</v>
      </c>
      <c r="C38" s="139">
        <v>89043.06</v>
      </c>
      <c r="D38" s="131">
        <v>0</v>
      </c>
      <c r="E38" s="139">
        <f t="shared" si="0"/>
        <v>4150.6500000000087</v>
      </c>
      <c r="F38" s="132"/>
      <c r="G38" s="133"/>
      <c r="H38" s="134"/>
      <c r="I38" s="135" t="s">
        <v>233</v>
      </c>
      <c r="J38" s="140"/>
    </row>
    <row r="39" spans="1:10" hidden="1" x14ac:dyDescent="0.25">
      <c r="A39" s="137">
        <v>44382</v>
      </c>
      <c r="B39" s="138" t="s">
        <v>149</v>
      </c>
      <c r="C39" s="139">
        <v>500</v>
      </c>
      <c r="D39" s="131">
        <v>0</v>
      </c>
      <c r="E39" s="139">
        <f t="shared" si="0"/>
        <v>3650.6500000000087</v>
      </c>
      <c r="F39" s="132"/>
      <c r="G39" s="133"/>
      <c r="H39" s="134"/>
      <c r="I39" s="135" t="s">
        <v>48</v>
      </c>
      <c r="J39" s="140"/>
    </row>
    <row r="40" spans="1:10" hidden="1" x14ac:dyDescent="0.25">
      <c r="A40" s="137">
        <v>44382</v>
      </c>
      <c r="B40" s="138" t="s">
        <v>188</v>
      </c>
      <c r="C40" s="139">
        <v>0</v>
      </c>
      <c r="D40" s="131">
        <v>22272</v>
      </c>
      <c r="E40" s="139">
        <f t="shared" si="0"/>
        <v>25922.650000000009</v>
      </c>
      <c r="F40" s="132">
        <v>64</v>
      </c>
      <c r="G40" s="133">
        <v>44384</v>
      </c>
      <c r="H40" s="134">
        <v>18</v>
      </c>
      <c r="I40" s="135" t="s">
        <v>96</v>
      </c>
      <c r="J40" s="140"/>
    </row>
    <row r="41" spans="1:10" hidden="1" x14ac:dyDescent="0.25">
      <c r="A41" s="137">
        <v>44382</v>
      </c>
      <c r="B41" s="138" t="s">
        <v>150</v>
      </c>
      <c r="C41" s="139">
        <v>12000</v>
      </c>
      <c r="D41" s="131">
        <v>0</v>
      </c>
      <c r="E41" s="139">
        <f t="shared" si="0"/>
        <v>13922.650000000009</v>
      </c>
      <c r="F41" s="132"/>
      <c r="G41" s="133"/>
      <c r="H41" s="134"/>
      <c r="I41" s="135" t="s">
        <v>236</v>
      </c>
      <c r="J41" s="140"/>
    </row>
    <row r="42" spans="1:10" hidden="1" x14ac:dyDescent="0.25">
      <c r="A42" s="137">
        <v>44382</v>
      </c>
      <c r="B42" s="138" t="s">
        <v>189</v>
      </c>
      <c r="C42" s="139">
        <v>5220</v>
      </c>
      <c r="D42" s="131">
        <v>0</v>
      </c>
      <c r="E42" s="139">
        <f t="shared" si="0"/>
        <v>8702.6500000000087</v>
      </c>
      <c r="F42" s="132"/>
      <c r="G42" s="133"/>
      <c r="H42" s="134"/>
      <c r="I42" s="135" t="s">
        <v>236</v>
      </c>
      <c r="J42" s="140"/>
    </row>
    <row r="43" spans="1:10" hidden="1" x14ac:dyDescent="0.25">
      <c r="A43" s="137">
        <v>44383</v>
      </c>
      <c r="B43" s="138" t="s">
        <v>151</v>
      </c>
      <c r="C43" s="139">
        <v>0</v>
      </c>
      <c r="D43" s="131">
        <v>3248</v>
      </c>
      <c r="E43" s="139">
        <f t="shared" si="0"/>
        <v>11950.650000000009</v>
      </c>
      <c r="F43" s="132">
        <v>221</v>
      </c>
      <c r="G43" s="133">
        <v>44385</v>
      </c>
      <c r="H43" s="134">
        <v>1137</v>
      </c>
      <c r="I43" s="135" t="s">
        <v>88</v>
      </c>
      <c r="J43" s="140"/>
    </row>
    <row r="44" spans="1:10" hidden="1" x14ac:dyDescent="0.25">
      <c r="A44" s="137">
        <v>44383</v>
      </c>
      <c r="B44" s="138" t="s">
        <v>190</v>
      </c>
      <c r="C44" s="139">
        <v>343.58</v>
      </c>
      <c r="D44" s="131">
        <v>0</v>
      </c>
      <c r="E44" s="139">
        <f t="shared" si="0"/>
        <v>11607.070000000009</v>
      </c>
      <c r="F44" s="132"/>
      <c r="G44" s="133"/>
      <c r="H44" s="134"/>
      <c r="I44" s="135" t="s">
        <v>234</v>
      </c>
      <c r="J44" s="140"/>
    </row>
    <row r="45" spans="1:10" hidden="1" x14ac:dyDescent="0.25">
      <c r="A45" s="137">
        <v>44383</v>
      </c>
      <c r="B45" s="138" t="s">
        <v>191</v>
      </c>
      <c r="C45" s="139">
        <v>0</v>
      </c>
      <c r="D45" s="131">
        <v>9048</v>
      </c>
      <c r="E45" s="139">
        <f t="shared" si="0"/>
        <v>20655.070000000007</v>
      </c>
      <c r="F45" s="132">
        <v>163</v>
      </c>
      <c r="G45" s="133">
        <v>44385</v>
      </c>
      <c r="H45" s="134">
        <v>1138</v>
      </c>
      <c r="I45" s="135" t="s">
        <v>91</v>
      </c>
      <c r="J45" s="140"/>
    </row>
    <row r="46" spans="1:10" hidden="1" x14ac:dyDescent="0.25">
      <c r="A46" s="137">
        <v>44383</v>
      </c>
      <c r="B46" s="138" t="s">
        <v>192</v>
      </c>
      <c r="C46" s="139">
        <v>0</v>
      </c>
      <c r="D46" s="131">
        <v>5220</v>
      </c>
      <c r="E46" s="139">
        <f t="shared" si="0"/>
        <v>25875.070000000007</v>
      </c>
      <c r="F46" s="132">
        <v>208</v>
      </c>
      <c r="G46" s="133">
        <v>44385</v>
      </c>
      <c r="H46" s="134">
        <v>1139</v>
      </c>
      <c r="I46" s="135" t="s">
        <v>92</v>
      </c>
      <c r="J46" s="140"/>
    </row>
    <row r="47" spans="1:10" hidden="1" x14ac:dyDescent="0.25">
      <c r="A47" s="137">
        <v>44383</v>
      </c>
      <c r="B47" s="138" t="s">
        <v>143</v>
      </c>
      <c r="C47" s="139">
        <v>0</v>
      </c>
      <c r="D47" s="131">
        <v>38164</v>
      </c>
      <c r="E47" s="139">
        <f t="shared" si="0"/>
        <v>64039.070000000007</v>
      </c>
      <c r="F47" s="132">
        <v>194</v>
      </c>
      <c r="G47" s="133">
        <v>44385</v>
      </c>
      <c r="H47" s="134">
        <v>1140</v>
      </c>
      <c r="I47" s="135" t="s">
        <v>93</v>
      </c>
      <c r="J47" s="140"/>
    </row>
    <row r="48" spans="1:10" hidden="1" x14ac:dyDescent="0.25">
      <c r="A48" s="137">
        <v>44383</v>
      </c>
      <c r="B48" s="141" t="s">
        <v>341</v>
      </c>
      <c r="C48" s="139">
        <v>0</v>
      </c>
      <c r="D48" s="131">
        <v>80000</v>
      </c>
      <c r="E48" s="139">
        <f t="shared" si="0"/>
        <v>144039.07</v>
      </c>
      <c r="F48" s="132" t="s">
        <v>7</v>
      </c>
      <c r="G48" s="133">
        <v>44383</v>
      </c>
      <c r="H48" s="134"/>
      <c r="I48" s="135" t="s">
        <v>7</v>
      </c>
      <c r="J48" s="140"/>
    </row>
    <row r="49" spans="1:10" hidden="1" x14ac:dyDescent="0.25">
      <c r="A49" s="137">
        <v>44383</v>
      </c>
      <c r="B49" s="138" t="s">
        <v>152</v>
      </c>
      <c r="C49" s="139">
        <v>70412.63</v>
      </c>
      <c r="D49" s="131">
        <v>0</v>
      </c>
      <c r="E49" s="139">
        <f t="shared" si="0"/>
        <v>73626.44</v>
      </c>
      <c r="F49" s="132"/>
      <c r="G49" s="133"/>
      <c r="H49" s="134"/>
      <c r="I49" s="135" t="s">
        <v>240</v>
      </c>
      <c r="J49" s="140"/>
    </row>
    <row r="50" spans="1:10" hidden="1" x14ac:dyDescent="0.25">
      <c r="A50" s="137">
        <v>44384</v>
      </c>
      <c r="B50" s="138" t="s">
        <v>193</v>
      </c>
      <c r="C50" s="139">
        <v>340</v>
      </c>
      <c r="D50" s="131">
        <v>0</v>
      </c>
      <c r="E50" s="139">
        <f t="shared" si="0"/>
        <v>73286.44</v>
      </c>
      <c r="F50" s="132"/>
      <c r="G50" s="133"/>
      <c r="H50" s="134"/>
      <c r="I50" s="135" t="s">
        <v>234</v>
      </c>
      <c r="J50" s="140"/>
    </row>
    <row r="51" spans="1:10" hidden="1" x14ac:dyDescent="0.25">
      <c r="A51" s="137">
        <v>44384</v>
      </c>
      <c r="B51" s="138" t="s">
        <v>125</v>
      </c>
      <c r="C51" s="139">
        <v>4000</v>
      </c>
      <c r="D51" s="131">
        <v>0</v>
      </c>
      <c r="E51" s="139">
        <f t="shared" si="0"/>
        <v>69286.44</v>
      </c>
      <c r="F51" s="132"/>
      <c r="G51" s="133"/>
      <c r="H51" s="134"/>
      <c r="I51" s="135" t="s">
        <v>48</v>
      </c>
      <c r="J51" s="140"/>
    </row>
    <row r="52" spans="1:10" hidden="1" x14ac:dyDescent="0.25">
      <c r="A52" s="137">
        <v>44385</v>
      </c>
      <c r="B52" s="138" t="s">
        <v>153</v>
      </c>
      <c r="C52" s="139">
        <v>0</v>
      </c>
      <c r="D52" s="131">
        <v>6960</v>
      </c>
      <c r="E52" s="139">
        <f t="shared" si="0"/>
        <v>76246.44</v>
      </c>
      <c r="F52" s="132">
        <v>149</v>
      </c>
      <c r="G52" s="133">
        <v>44385</v>
      </c>
      <c r="H52" s="134">
        <v>1141</v>
      </c>
      <c r="I52" s="135" t="s">
        <v>94</v>
      </c>
      <c r="J52" s="140"/>
    </row>
    <row r="53" spans="1:10" hidden="1" x14ac:dyDescent="0.25">
      <c r="A53" s="137">
        <v>44385</v>
      </c>
      <c r="B53" s="138" t="s">
        <v>194</v>
      </c>
      <c r="C53" s="139">
        <v>600</v>
      </c>
      <c r="D53" s="131">
        <v>0</v>
      </c>
      <c r="E53" s="139">
        <f t="shared" si="0"/>
        <v>75646.44</v>
      </c>
      <c r="F53" s="132"/>
      <c r="G53" s="133"/>
      <c r="H53" s="134"/>
      <c r="I53" s="135" t="s">
        <v>234</v>
      </c>
      <c r="J53" s="140"/>
    </row>
    <row r="54" spans="1:10" hidden="1" x14ac:dyDescent="0.25">
      <c r="A54" s="137">
        <v>44385</v>
      </c>
      <c r="B54" s="138" t="s">
        <v>154</v>
      </c>
      <c r="C54" s="139">
        <v>0</v>
      </c>
      <c r="D54" s="131">
        <v>14500</v>
      </c>
      <c r="E54" s="139">
        <f t="shared" si="0"/>
        <v>90146.44</v>
      </c>
      <c r="F54" s="132">
        <v>6</v>
      </c>
      <c r="G54" s="133">
        <v>44401</v>
      </c>
      <c r="H54" s="134">
        <v>1174</v>
      </c>
      <c r="I54" s="135" t="s">
        <v>252</v>
      </c>
      <c r="J54" s="140"/>
    </row>
    <row r="55" spans="1:10" hidden="1" x14ac:dyDescent="0.25">
      <c r="A55" s="137">
        <v>44385</v>
      </c>
      <c r="B55" s="138" t="s">
        <v>195</v>
      </c>
      <c r="C55" s="139">
        <v>2900</v>
      </c>
      <c r="D55" s="131">
        <v>0</v>
      </c>
      <c r="E55" s="139">
        <f t="shared" si="0"/>
        <v>87246.44</v>
      </c>
      <c r="F55" s="132"/>
      <c r="G55" s="133"/>
      <c r="H55" s="134"/>
      <c r="I55" s="135" t="s">
        <v>234</v>
      </c>
      <c r="J55" s="140"/>
    </row>
    <row r="56" spans="1:10" hidden="1" x14ac:dyDescent="0.25">
      <c r="A56" s="137">
        <v>44385</v>
      </c>
      <c r="B56" s="138" t="s">
        <v>140</v>
      </c>
      <c r="C56" s="139">
        <v>0</v>
      </c>
      <c r="D56" s="131">
        <v>3596</v>
      </c>
      <c r="E56" s="139">
        <f t="shared" si="0"/>
        <v>90842.44</v>
      </c>
      <c r="F56" s="132">
        <v>52</v>
      </c>
      <c r="G56" s="133">
        <v>44401</v>
      </c>
      <c r="H56" s="134">
        <v>1175</v>
      </c>
      <c r="I56" s="135" t="s">
        <v>253</v>
      </c>
      <c r="J56" s="140"/>
    </row>
    <row r="57" spans="1:10" hidden="1" x14ac:dyDescent="0.25">
      <c r="A57" s="137">
        <v>44385</v>
      </c>
      <c r="B57" s="138" t="s">
        <v>139</v>
      </c>
      <c r="C57" s="139">
        <v>47000</v>
      </c>
      <c r="D57" s="131">
        <v>0</v>
      </c>
      <c r="E57" s="139">
        <f t="shared" si="0"/>
        <v>43842.44</v>
      </c>
      <c r="F57" s="132"/>
      <c r="G57" s="133"/>
      <c r="H57" s="134"/>
      <c r="I57" s="135" t="s">
        <v>236</v>
      </c>
      <c r="J57" s="140"/>
    </row>
    <row r="58" spans="1:10" hidden="1" x14ac:dyDescent="0.25">
      <c r="A58" s="137">
        <v>44385</v>
      </c>
      <c r="B58" s="138" t="s">
        <v>155</v>
      </c>
      <c r="C58" s="139">
        <v>0</v>
      </c>
      <c r="D58" s="131">
        <v>21460</v>
      </c>
      <c r="E58" s="139">
        <f t="shared" si="0"/>
        <v>65302.44</v>
      </c>
      <c r="F58" s="132">
        <v>130</v>
      </c>
      <c r="G58" s="133">
        <v>44401</v>
      </c>
      <c r="H58" s="134">
        <v>1176</v>
      </c>
      <c r="I58" s="135" t="s">
        <v>255</v>
      </c>
      <c r="J58" s="140"/>
    </row>
    <row r="59" spans="1:10" hidden="1" x14ac:dyDescent="0.25">
      <c r="A59" s="137">
        <v>44385</v>
      </c>
      <c r="B59" s="138" t="s">
        <v>196</v>
      </c>
      <c r="C59" s="139">
        <v>0</v>
      </c>
      <c r="D59" s="131">
        <v>5626</v>
      </c>
      <c r="E59" s="139">
        <f t="shared" si="0"/>
        <v>70928.44</v>
      </c>
      <c r="F59" s="132">
        <v>9</v>
      </c>
      <c r="G59" s="133">
        <v>44401</v>
      </c>
      <c r="H59" s="134">
        <v>1177</v>
      </c>
      <c r="I59" s="135" t="s">
        <v>256</v>
      </c>
      <c r="J59" s="140"/>
    </row>
    <row r="60" spans="1:10" ht="30" hidden="1" x14ac:dyDescent="0.25">
      <c r="A60" s="137">
        <v>44386</v>
      </c>
      <c r="B60" s="138" t="s">
        <v>197</v>
      </c>
      <c r="C60" s="139">
        <v>0</v>
      </c>
      <c r="D60" s="131">
        <v>18560</v>
      </c>
      <c r="E60" s="139">
        <f t="shared" si="0"/>
        <v>89488.44</v>
      </c>
      <c r="F60" s="132">
        <v>167</v>
      </c>
      <c r="G60" s="133">
        <v>44387</v>
      </c>
      <c r="H60" s="134">
        <v>1148</v>
      </c>
      <c r="I60" s="135" t="s">
        <v>86</v>
      </c>
      <c r="J60" s="140"/>
    </row>
    <row r="61" spans="1:10" hidden="1" x14ac:dyDescent="0.25">
      <c r="A61" s="137">
        <v>44386</v>
      </c>
      <c r="B61" s="138" t="s">
        <v>198</v>
      </c>
      <c r="C61" s="139">
        <v>0</v>
      </c>
      <c r="D61" s="131">
        <v>7366</v>
      </c>
      <c r="E61" s="139">
        <f t="shared" si="0"/>
        <v>96854.44</v>
      </c>
      <c r="F61" s="132">
        <v>227</v>
      </c>
      <c r="G61" s="133">
        <v>44387</v>
      </c>
      <c r="H61" s="134">
        <v>1147</v>
      </c>
      <c r="I61" s="135" t="s">
        <v>85</v>
      </c>
      <c r="J61" s="140"/>
    </row>
    <row r="62" spans="1:10" hidden="1" x14ac:dyDescent="0.25">
      <c r="A62" s="137">
        <v>44386</v>
      </c>
      <c r="B62" s="138" t="s">
        <v>138</v>
      </c>
      <c r="C62" s="139">
        <v>0</v>
      </c>
      <c r="D62" s="131">
        <v>25856.400000000001</v>
      </c>
      <c r="E62" s="139">
        <f t="shared" si="0"/>
        <v>122710.84</v>
      </c>
      <c r="F62" s="132">
        <v>59</v>
      </c>
      <c r="G62" s="133">
        <v>44387</v>
      </c>
      <c r="H62" s="134">
        <v>1146</v>
      </c>
      <c r="I62" s="135" t="s">
        <v>84</v>
      </c>
      <c r="J62" s="140"/>
    </row>
    <row r="63" spans="1:10" hidden="1" x14ac:dyDescent="0.25">
      <c r="A63" s="137">
        <v>44386</v>
      </c>
      <c r="B63" s="138" t="s">
        <v>124</v>
      </c>
      <c r="C63" s="139">
        <v>0</v>
      </c>
      <c r="D63" s="131">
        <v>15660</v>
      </c>
      <c r="E63" s="139">
        <f t="shared" si="0"/>
        <v>138370.84</v>
      </c>
      <c r="F63" s="132">
        <v>160</v>
      </c>
      <c r="G63" s="133">
        <v>44387</v>
      </c>
      <c r="H63" s="134">
        <v>1145</v>
      </c>
      <c r="I63" s="135" t="s">
        <v>305</v>
      </c>
      <c r="J63" s="140"/>
    </row>
    <row r="64" spans="1:10" hidden="1" x14ac:dyDescent="0.25">
      <c r="A64" s="137">
        <v>44386</v>
      </c>
      <c r="B64" s="138" t="s">
        <v>199</v>
      </c>
      <c r="C64" s="139">
        <v>2342.85</v>
      </c>
      <c r="D64" s="131">
        <v>0</v>
      </c>
      <c r="E64" s="139">
        <f t="shared" si="0"/>
        <v>136027.99</v>
      </c>
      <c r="F64" s="132"/>
      <c r="G64" s="133"/>
      <c r="H64" s="134"/>
      <c r="I64" s="135" t="s">
        <v>234</v>
      </c>
      <c r="J64" s="140"/>
    </row>
    <row r="65" spans="1:10" hidden="1" x14ac:dyDescent="0.25">
      <c r="A65" s="137">
        <v>44386</v>
      </c>
      <c r="B65" s="138" t="s">
        <v>156</v>
      </c>
      <c r="C65" s="139">
        <v>0</v>
      </c>
      <c r="D65" s="131">
        <v>6612</v>
      </c>
      <c r="E65" s="139">
        <f t="shared" si="0"/>
        <v>142639.99</v>
      </c>
      <c r="F65" s="132">
        <v>103</v>
      </c>
      <c r="G65" s="133">
        <v>44387</v>
      </c>
      <c r="H65" s="134" t="s">
        <v>510</v>
      </c>
      <c r="I65" s="135" t="s">
        <v>83</v>
      </c>
      <c r="J65" s="140"/>
    </row>
    <row r="66" spans="1:10" hidden="1" x14ac:dyDescent="0.25">
      <c r="A66" s="137">
        <v>44386</v>
      </c>
      <c r="B66" s="138" t="s">
        <v>200</v>
      </c>
      <c r="C66" s="139">
        <v>1450</v>
      </c>
      <c r="D66" s="131">
        <v>0</v>
      </c>
      <c r="E66" s="139">
        <f t="shared" si="0"/>
        <v>141189.99</v>
      </c>
      <c r="F66" s="132"/>
      <c r="G66" s="133"/>
      <c r="H66" s="134"/>
      <c r="I66" s="135" t="s">
        <v>234</v>
      </c>
      <c r="J66" s="140"/>
    </row>
    <row r="67" spans="1:10" hidden="1" x14ac:dyDescent="0.25">
      <c r="A67" s="137">
        <v>44386</v>
      </c>
      <c r="B67" s="138" t="s">
        <v>157</v>
      </c>
      <c r="C67" s="139">
        <v>7000</v>
      </c>
      <c r="D67" s="131">
        <v>0</v>
      </c>
      <c r="E67" s="139">
        <f t="shared" si="0"/>
        <v>134189.99</v>
      </c>
      <c r="F67" s="132"/>
      <c r="G67" s="133"/>
      <c r="H67" s="134"/>
      <c r="I67" s="135" t="s">
        <v>236</v>
      </c>
      <c r="J67" s="140"/>
    </row>
    <row r="68" spans="1:10" hidden="1" x14ac:dyDescent="0.25">
      <c r="A68" s="137">
        <v>44386</v>
      </c>
      <c r="B68" s="138" t="s">
        <v>158</v>
      </c>
      <c r="C68" s="139">
        <v>0</v>
      </c>
      <c r="D68" s="131">
        <v>43560</v>
      </c>
      <c r="E68" s="139">
        <f t="shared" si="0"/>
        <v>177749.99</v>
      </c>
      <c r="F68" s="132">
        <v>164</v>
      </c>
      <c r="G68" s="133">
        <v>44389</v>
      </c>
      <c r="H68" s="134">
        <v>1149</v>
      </c>
      <c r="I68" s="135" t="s">
        <v>79</v>
      </c>
      <c r="J68" s="140"/>
    </row>
    <row r="69" spans="1:10" hidden="1" x14ac:dyDescent="0.25">
      <c r="A69" s="137">
        <v>44387</v>
      </c>
      <c r="B69" s="138" t="s">
        <v>201</v>
      </c>
      <c r="C69" s="139">
        <v>600</v>
      </c>
      <c r="D69" s="131">
        <v>0</v>
      </c>
      <c r="E69" s="139">
        <f t="shared" si="0"/>
        <v>177149.99</v>
      </c>
      <c r="F69" s="132"/>
      <c r="G69" s="133"/>
      <c r="H69" s="134"/>
      <c r="I69" s="135" t="s">
        <v>234</v>
      </c>
      <c r="J69" s="140"/>
    </row>
    <row r="70" spans="1:10" hidden="1" x14ac:dyDescent="0.25">
      <c r="A70" s="137">
        <v>44387</v>
      </c>
      <c r="B70" s="138" t="s">
        <v>201</v>
      </c>
      <c r="C70" s="139">
        <v>1200</v>
      </c>
      <c r="D70" s="131">
        <v>0</v>
      </c>
      <c r="E70" s="139">
        <f t="shared" si="0"/>
        <v>175949.99</v>
      </c>
      <c r="F70" s="132"/>
      <c r="G70" s="133"/>
      <c r="H70" s="134"/>
      <c r="I70" s="135" t="s">
        <v>234</v>
      </c>
      <c r="J70" s="140"/>
    </row>
    <row r="71" spans="1:10" hidden="1" x14ac:dyDescent="0.25">
      <c r="A71" s="137">
        <v>44387</v>
      </c>
      <c r="B71" s="138" t="s">
        <v>159</v>
      </c>
      <c r="C71" s="139">
        <v>3166</v>
      </c>
      <c r="D71" s="131">
        <v>0</v>
      </c>
      <c r="E71" s="139">
        <f t="shared" ref="E71:E134" si="1">E70-C71+D71</f>
        <v>172783.99</v>
      </c>
      <c r="F71" s="132"/>
      <c r="G71" s="133"/>
      <c r="H71" s="134"/>
      <c r="I71" s="135" t="s">
        <v>38</v>
      </c>
      <c r="J71" s="140"/>
    </row>
    <row r="72" spans="1:10" hidden="1" x14ac:dyDescent="0.25">
      <c r="A72" s="137">
        <v>44388</v>
      </c>
      <c r="B72" s="138" t="s">
        <v>202</v>
      </c>
      <c r="C72" s="139">
        <v>2435</v>
      </c>
      <c r="D72" s="131">
        <v>0</v>
      </c>
      <c r="E72" s="139">
        <f t="shared" si="1"/>
        <v>170348.99</v>
      </c>
      <c r="F72" s="132"/>
      <c r="G72" s="133"/>
      <c r="H72" s="134"/>
      <c r="I72" s="135" t="s">
        <v>234</v>
      </c>
      <c r="J72" s="140"/>
    </row>
    <row r="73" spans="1:10" hidden="1" x14ac:dyDescent="0.25">
      <c r="A73" s="137">
        <v>44388</v>
      </c>
      <c r="B73" s="138" t="s">
        <v>202</v>
      </c>
      <c r="C73" s="139">
        <v>50</v>
      </c>
      <c r="D73" s="131">
        <v>0</v>
      </c>
      <c r="E73" s="139">
        <f t="shared" si="1"/>
        <v>170298.99</v>
      </c>
      <c r="F73" s="132"/>
      <c r="G73" s="133"/>
      <c r="H73" s="134"/>
      <c r="I73" s="135" t="s">
        <v>234</v>
      </c>
      <c r="J73" s="140"/>
    </row>
    <row r="74" spans="1:10" hidden="1" x14ac:dyDescent="0.25">
      <c r="A74" s="137">
        <v>44389</v>
      </c>
      <c r="B74" s="138" t="s">
        <v>160</v>
      </c>
      <c r="C74" s="139">
        <v>0</v>
      </c>
      <c r="D74" s="131">
        <v>8120</v>
      </c>
      <c r="E74" s="139">
        <f t="shared" si="1"/>
        <v>178418.99</v>
      </c>
      <c r="F74" s="132">
        <v>80</v>
      </c>
      <c r="G74" s="133">
        <v>44389</v>
      </c>
      <c r="H74" s="134">
        <v>1150</v>
      </c>
      <c r="I74" s="135" t="s">
        <v>78</v>
      </c>
      <c r="J74" s="140"/>
    </row>
    <row r="75" spans="1:10" hidden="1" x14ac:dyDescent="0.25">
      <c r="A75" s="137">
        <v>44389</v>
      </c>
      <c r="B75" s="138" t="s">
        <v>161</v>
      </c>
      <c r="C75" s="139">
        <v>10000</v>
      </c>
      <c r="D75" s="131">
        <v>0</v>
      </c>
      <c r="E75" s="139">
        <f t="shared" si="1"/>
        <v>168418.99</v>
      </c>
      <c r="F75" s="132"/>
      <c r="G75" s="133"/>
      <c r="H75" s="134"/>
      <c r="I75" s="135" t="s">
        <v>241</v>
      </c>
      <c r="J75" s="140"/>
    </row>
    <row r="76" spans="1:10" hidden="1" x14ac:dyDescent="0.25">
      <c r="A76" s="137">
        <v>44389</v>
      </c>
      <c r="B76" s="138" t="s">
        <v>162</v>
      </c>
      <c r="C76" s="139">
        <v>5293</v>
      </c>
      <c r="D76" s="131">
        <v>0</v>
      </c>
      <c r="E76" s="139">
        <f t="shared" si="1"/>
        <v>163125.99</v>
      </c>
      <c r="F76" s="132"/>
      <c r="G76" s="133"/>
      <c r="H76" s="134"/>
      <c r="I76" s="135" t="s">
        <v>242</v>
      </c>
      <c r="J76" s="140"/>
    </row>
    <row r="77" spans="1:10" hidden="1" x14ac:dyDescent="0.25">
      <c r="A77" s="137">
        <v>44389</v>
      </c>
      <c r="B77" s="138" t="s">
        <v>203</v>
      </c>
      <c r="C77" s="139">
        <v>2494</v>
      </c>
      <c r="D77" s="131">
        <v>0</v>
      </c>
      <c r="E77" s="139">
        <f t="shared" si="1"/>
        <v>160631.99</v>
      </c>
      <c r="F77" s="132"/>
      <c r="G77" s="133"/>
      <c r="H77" s="134"/>
      <c r="I77" s="135" t="s">
        <v>236</v>
      </c>
      <c r="J77" s="140"/>
    </row>
    <row r="78" spans="1:10" hidden="1" x14ac:dyDescent="0.25">
      <c r="A78" s="137">
        <v>44389</v>
      </c>
      <c r="B78" s="138" t="s">
        <v>204</v>
      </c>
      <c r="C78" s="139">
        <v>2000</v>
      </c>
      <c r="D78" s="131">
        <v>0</v>
      </c>
      <c r="E78" s="139">
        <f t="shared" si="1"/>
        <v>158631.99</v>
      </c>
      <c r="F78" s="132"/>
      <c r="G78" s="133"/>
      <c r="H78" s="134"/>
      <c r="I78" s="135" t="s">
        <v>48</v>
      </c>
      <c r="J78" s="140"/>
    </row>
    <row r="79" spans="1:10" hidden="1" x14ac:dyDescent="0.25">
      <c r="A79" s="137">
        <v>44390</v>
      </c>
      <c r="B79" s="138" t="s">
        <v>151</v>
      </c>
      <c r="C79" s="139">
        <v>0</v>
      </c>
      <c r="D79" s="131">
        <v>3248</v>
      </c>
      <c r="E79" s="139">
        <f t="shared" si="1"/>
        <v>161879.99</v>
      </c>
      <c r="F79" s="132">
        <v>221</v>
      </c>
      <c r="G79" s="133">
        <v>44390</v>
      </c>
      <c r="H79" s="134">
        <v>1151</v>
      </c>
      <c r="I79" s="135" t="s">
        <v>82</v>
      </c>
      <c r="J79" s="140"/>
    </row>
    <row r="80" spans="1:10" ht="45" hidden="1" x14ac:dyDescent="0.25">
      <c r="A80" s="137">
        <v>44390</v>
      </c>
      <c r="B80" s="141" t="s">
        <v>163</v>
      </c>
      <c r="C80" s="139">
        <v>0</v>
      </c>
      <c r="D80" s="131">
        <v>10083.299999999999</v>
      </c>
      <c r="E80" s="139">
        <f t="shared" si="1"/>
        <v>171963.28999999998</v>
      </c>
      <c r="F80" s="132">
        <v>8</v>
      </c>
      <c r="G80" s="133">
        <v>44390</v>
      </c>
      <c r="H80" s="134" t="s">
        <v>384</v>
      </c>
      <c r="I80" s="135" t="s">
        <v>385</v>
      </c>
      <c r="J80" s="140"/>
    </row>
    <row r="81" spans="1:10" hidden="1" x14ac:dyDescent="0.25">
      <c r="A81" s="137">
        <v>44390</v>
      </c>
      <c r="B81" s="138" t="s">
        <v>205</v>
      </c>
      <c r="C81" s="139">
        <v>1912.7</v>
      </c>
      <c r="D81" s="131">
        <v>0</v>
      </c>
      <c r="E81" s="139">
        <f t="shared" si="1"/>
        <v>170050.58999999997</v>
      </c>
      <c r="F81" s="132"/>
      <c r="G81" s="133"/>
      <c r="H81" s="134"/>
      <c r="I81" s="135" t="s">
        <v>234</v>
      </c>
      <c r="J81" s="140"/>
    </row>
    <row r="82" spans="1:10" hidden="1" x14ac:dyDescent="0.25">
      <c r="A82" s="137">
        <v>44390</v>
      </c>
      <c r="B82" s="138" t="s">
        <v>206</v>
      </c>
      <c r="C82" s="139">
        <v>0</v>
      </c>
      <c r="D82" s="131">
        <v>19952</v>
      </c>
      <c r="E82" s="139">
        <f t="shared" si="1"/>
        <v>190002.58999999997</v>
      </c>
      <c r="F82" s="132">
        <v>62</v>
      </c>
      <c r="G82" s="133">
        <v>44391</v>
      </c>
      <c r="H82" s="134">
        <v>1155</v>
      </c>
      <c r="I82" s="135" t="s">
        <v>22</v>
      </c>
      <c r="J82" s="140"/>
    </row>
    <row r="83" spans="1:10" hidden="1" x14ac:dyDescent="0.25">
      <c r="A83" s="137">
        <v>44390</v>
      </c>
      <c r="B83" s="138" t="s">
        <v>207</v>
      </c>
      <c r="C83" s="139">
        <v>27107</v>
      </c>
      <c r="D83" s="131">
        <v>0</v>
      </c>
      <c r="E83" s="139">
        <f t="shared" si="1"/>
        <v>162895.58999999997</v>
      </c>
      <c r="F83" s="132"/>
      <c r="G83" s="133"/>
      <c r="H83" s="134"/>
      <c r="I83" s="135" t="s">
        <v>236</v>
      </c>
      <c r="J83" s="140"/>
    </row>
    <row r="84" spans="1:10" hidden="1" x14ac:dyDescent="0.25">
      <c r="A84" s="137">
        <v>44391</v>
      </c>
      <c r="B84" s="138" t="s">
        <v>164</v>
      </c>
      <c r="C84" s="139">
        <v>0</v>
      </c>
      <c r="D84" s="131">
        <v>400548</v>
      </c>
      <c r="E84" s="139">
        <f t="shared" si="1"/>
        <v>563443.59</v>
      </c>
      <c r="F84" s="132">
        <v>78</v>
      </c>
      <c r="G84" s="133">
        <v>44391</v>
      </c>
      <c r="H84" s="134">
        <v>1156</v>
      </c>
      <c r="I84" s="135" t="s">
        <v>81</v>
      </c>
      <c r="J84" s="140"/>
    </row>
    <row r="85" spans="1:10" hidden="1" x14ac:dyDescent="0.25">
      <c r="A85" s="137">
        <v>44391</v>
      </c>
      <c r="B85" s="138" t="s">
        <v>165</v>
      </c>
      <c r="C85" s="139">
        <v>29453</v>
      </c>
      <c r="D85" s="131">
        <v>0</v>
      </c>
      <c r="E85" s="139">
        <f t="shared" si="1"/>
        <v>533990.59</v>
      </c>
      <c r="F85" s="132"/>
      <c r="G85" s="133"/>
      <c r="H85" s="134"/>
      <c r="I85" s="135" t="s">
        <v>243</v>
      </c>
      <c r="J85" s="140"/>
    </row>
    <row r="86" spans="1:10" hidden="1" x14ac:dyDescent="0.25">
      <c r="A86" s="137">
        <v>44391</v>
      </c>
      <c r="B86" s="138" t="s">
        <v>208</v>
      </c>
      <c r="C86" s="139">
        <v>5173</v>
      </c>
      <c r="D86" s="131">
        <v>0</v>
      </c>
      <c r="E86" s="139">
        <f t="shared" si="1"/>
        <v>528817.59</v>
      </c>
      <c r="F86" s="132"/>
      <c r="G86" s="133"/>
      <c r="H86" s="134"/>
      <c r="I86" s="135" t="s">
        <v>244</v>
      </c>
      <c r="J86" s="140"/>
    </row>
    <row r="87" spans="1:10" hidden="1" x14ac:dyDescent="0.25">
      <c r="A87" s="137">
        <v>44391</v>
      </c>
      <c r="B87" s="138" t="s">
        <v>209</v>
      </c>
      <c r="C87" s="139">
        <v>136846.67000000001</v>
      </c>
      <c r="D87" s="131">
        <v>0</v>
      </c>
      <c r="E87" s="139">
        <f t="shared" si="1"/>
        <v>391970.91999999993</v>
      </c>
      <c r="F87" s="132"/>
      <c r="G87" s="133"/>
      <c r="H87" s="134"/>
      <c r="I87" s="135" t="s">
        <v>245</v>
      </c>
      <c r="J87" s="140"/>
    </row>
    <row r="88" spans="1:10" hidden="1" x14ac:dyDescent="0.25">
      <c r="A88" s="137">
        <v>44391</v>
      </c>
      <c r="B88" s="138" t="s">
        <v>166</v>
      </c>
      <c r="C88" s="139">
        <v>62200</v>
      </c>
      <c r="D88" s="131">
        <v>0</v>
      </c>
      <c r="E88" s="139">
        <f t="shared" si="1"/>
        <v>329770.91999999993</v>
      </c>
      <c r="F88" s="132"/>
      <c r="G88" s="133"/>
      <c r="H88" s="134"/>
      <c r="I88" s="135" t="s">
        <v>236</v>
      </c>
      <c r="J88" s="140"/>
    </row>
    <row r="89" spans="1:10" hidden="1" x14ac:dyDescent="0.25">
      <c r="A89" s="137">
        <v>44391</v>
      </c>
      <c r="B89" s="138" t="s">
        <v>139</v>
      </c>
      <c r="C89" s="139">
        <v>82000</v>
      </c>
      <c r="D89" s="131">
        <v>0</v>
      </c>
      <c r="E89" s="139">
        <f t="shared" si="1"/>
        <v>247770.91999999993</v>
      </c>
      <c r="F89" s="132"/>
      <c r="G89" s="133"/>
      <c r="H89" s="134"/>
      <c r="I89" s="135" t="s">
        <v>236</v>
      </c>
      <c r="J89" s="140"/>
    </row>
    <row r="90" spans="1:10" hidden="1" x14ac:dyDescent="0.25">
      <c r="A90" s="137">
        <v>44391</v>
      </c>
      <c r="B90" s="138" t="s">
        <v>167</v>
      </c>
      <c r="C90" s="139">
        <v>4003</v>
      </c>
      <c r="D90" s="131">
        <v>0</v>
      </c>
      <c r="E90" s="139">
        <f t="shared" si="1"/>
        <v>243767.91999999993</v>
      </c>
      <c r="F90" s="132"/>
      <c r="G90" s="133"/>
      <c r="H90" s="134"/>
      <c r="I90" s="135" t="s">
        <v>236</v>
      </c>
      <c r="J90" s="140"/>
    </row>
    <row r="91" spans="1:10" hidden="1" x14ac:dyDescent="0.25">
      <c r="A91" s="137">
        <v>44391</v>
      </c>
      <c r="B91" s="138" t="s">
        <v>167</v>
      </c>
      <c r="C91" s="139">
        <v>6354.48</v>
      </c>
      <c r="D91" s="131">
        <v>0</v>
      </c>
      <c r="E91" s="139">
        <f t="shared" si="1"/>
        <v>237413.43999999992</v>
      </c>
      <c r="F91" s="132"/>
      <c r="G91" s="133"/>
      <c r="H91" s="134"/>
      <c r="I91" s="135" t="s">
        <v>236</v>
      </c>
      <c r="J91" s="140"/>
    </row>
    <row r="92" spans="1:10" hidden="1" x14ac:dyDescent="0.25">
      <c r="A92" s="137">
        <v>44391</v>
      </c>
      <c r="B92" s="138" t="s">
        <v>168</v>
      </c>
      <c r="C92" s="139">
        <v>2000</v>
      </c>
      <c r="D92" s="131">
        <v>0</v>
      </c>
      <c r="E92" s="139">
        <f t="shared" si="1"/>
        <v>235413.43999999992</v>
      </c>
      <c r="F92" s="132"/>
      <c r="G92" s="133"/>
      <c r="H92" s="134"/>
      <c r="I92" s="135" t="s">
        <v>246</v>
      </c>
      <c r="J92" s="140"/>
    </row>
    <row r="93" spans="1:10" hidden="1" x14ac:dyDescent="0.25">
      <c r="A93" s="137">
        <v>44391</v>
      </c>
      <c r="B93" s="138" t="s">
        <v>169</v>
      </c>
      <c r="C93" s="139">
        <v>4823.3599999999997</v>
      </c>
      <c r="D93" s="131">
        <v>0</v>
      </c>
      <c r="E93" s="139">
        <f t="shared" si="1"/>
        <v>230590.07999999993</v>
      </c>
      <c r="F93" s="132"/>
      <c r="G93" s="133"/>
      <c r="H93" s="134"/>
      <c r="I93" s="135" t="s">
        <v>247</v>
      </c>
      <c r="J93" s="140"/>
    </row>
    <row r="94" spans="1:10" hidden="1" x14ac:dyDescent="0.25">
      <c r="A94" s="137">
        <v>44391</v>
      </c>
      <c r="B94" s="138" t="s">
        <v>170</v>
      </c>
      <c r="C94" s="139">
        <v>31552</v>
      </c>
      <c r="D94" s="131">
        <v>0</v>
      </c>
      <c r="E94" s="139">
        <f t="shared" si="1"/>
        <v>199038.07999999993</v>
      </c>
      <c r="F94" s="132"/>
      <c r="G94" s="133"/>
      <c r="H94" s="134"/>
      <c r="I94" s="135" t="s">
        <v>235</v>
      </c>
      <c r="J94" s="140"/>
    </row>
    <row r="95" spans="1:10" hidden="1" x14ac:dyDescent="0.25">
      <c r="A95" s="137">
        <v>44392</v>
      </c>
      <c r="B95" s="138" t="s">
        <v>171</v>
      </c>
      <c r="C95" s="139">
        <v>15338</v>
      </c>
      <c r="D95" s="131">
        <v>0</v>
      </c>
      <c r="E95" s="139">
        <f t="shared" si="1"/>
        <v>183700.07999999993</v>
      </c>
      <c r="F95" s="132"/>
      <c r="G95" s="133"/>
      <c r="H95" s="134"/>
      <c r="I95" s="135" t="s">
        <v>234</v>
      </c>
      <c r="J95" s="140"/>
    </row>
    <row r="96" spans="1:10" hidden="1" x14ac:dyDescent="0.25">
      <c r="A96" s="137">
        <v>44392</v>
      </c>
      <c r="B96" s="138" t="s">
        <v>154</v>
      </c>
      <c r="C96" s="139">
        <v>0</v>
      </c>
      <c r="D96" s="131">
        <v>78300</v>
      </c>
      <c r="E96" s="139">
        <f t="shared" si="1"/>
        <v>262000.07999999993</v>
      </c>
      <c r="F96" s="132">
        <v>6</v>
      </c>
      <c r="G96" s="133">
        <v>44392</v>
      </c>
      <c r="H96" s="134">
        <v>1157</v>
      </c>
      <c r="I96" s="135" t="s">
        <v>32</v>
      </c>
      <c r="J96" s="140"/>
    </row>
    <row r="97" spans="1:10" hidden="1" x14ac:dyDescent="0.25">
      <c r="A97" s="137">
        <v>44392</v>
      </c>
      <c r="B97" s="138" t="s">
        <v>210</v>
      </c>
      <c r="C97" s="139">
        <v>1381.4</v>
      </c>
      <c r="D97" s="131">
        <v>0</v>
      </c>
      <c r="E97" s="139">
        <f t="shared" si="1"/>
        <v>260618.67999999993</v>
      </c>
      <c r="F97" s="132"/>
      <c r="G97" s="133"/>
      <c r="H97" s="134"/>
      <c r="I97" s="135" t="s">
        <v>116</v>
      </c>
      <c r="J97" s="140"/>
    </row>
    <row r="98" spans="1:10" hidden="1" x14ac:dyDescent="0.25">
      <c r="A98" s="137">
        <v>44392</v>
      </c>
      <c r="B98" s="138" t="s">
        <v>211</v>
      </c>
      <c r="C98" s="139">
        <v>2157.4</v>
      </c>
      <c r="D98" s="131">
        <v>0</v>
      </c>
      <c r="E98" s="139">
        <f t="shared" si="1"/>
        <v>258461.27999999994</v>
      </c>
      <c r="F98" s="132"/>
      <c r="G98" s="133"/>
      <c r="H98" s="134"/>
      <c r="I98" s="135" t="s">
        <v>116</v>
      </c>
      <c r="J98" s="140"/>
    </row>
    <row r="99" spans="1:10" hidden="1" x14ac:dyDescent="0.25">
      <c r="A99" s="137">
        <v>44392</v>
      </c>
      <c r="B99" s="138" t="s">
        <v>212</v>
      </c>
      <c r="C99" s="139">
        <v>3350</v>
      </c>
      <c r="D99" s="131">
        <v>0</v>
      </c>
      <c r="E99" s="139">
        <f t="shared" si="1"/>
        <v>255111.27999999994</v>
      </c>
      <c r="F99" s="132"/>
      <c r="G99" s="133"/>
      <c r="H99" s="134"/>
      <c r="I99" s="135" t="s">
        <v>246</v>
      </c>
      <c r="J99" s="140"/>
    </row>
    <row r="100" spans="1:10" hidden="1" x14ac:dyDescent="0.25">
      <c r="A100" s="137">
        <v>44392</v>
      </c>
      <c r="B100" s="138" t="s">
        <v>172</v>
      </c>
      <c r="C100" s="139">
        <v>1759</v>
      </c>
      <c r="D100" s="131">
        <v>0</v>
      </c>
      <c r="E100" s="139">
        <f t="shared" si="1"/>
        <v>253352.27999999994</v>
      </c>
      <c r="F100" s="132"/>
      <c r="G100" s="133"/>
      <c r="H100" s="134"/>
      <c r="I100" s="135" t="s">
        <v>48</v>
      </c>
      <c r="J100" s="140"/>
    </row>
    <row r="101" spans="1:10" hidden="1" x14ac:dyDescent="0.25">
      <c r="A101" s="137">
        <v>44392</v>
      </c>
      <c r="B101" s="138" t="s">
        <v>125</v>
      </c>
      <c r="C101" s="139">
        <v>5049</v>
      </c>
      <c r="D101" s="131">
        <v>0</v>
      </c>
      <c r="E101" s="139">
        <f t="shared" si="1"/>
        <v>248303.27999999994</v>
      </c>
      <c r="F101" s="132"/>
      <c r="G101" s="133"/>
      <c r="H101" s="134"/>
      <c r="I101" s="135" t="s">
        <v>48</v>
      </c>
      <c r="J101" s="140"/>
    </row>
    <row r="102" spans="1:10" hidden="1" x14ac:dyDescent="0.25">
      <c r="A102" s="137">
        <v>44392</v>
      </c>
      <c r="B102" s="138" t="s">
        <v>125</v>
      </c>
      <c r="C102" s="139">
        <v>2672</v>
      </c>
      <c r="D102" s="131">
        <v>0</v>
      </c>
      <c r="E102" s="139">
        <f t="shared" si="1"/>
        <v>245631.27999999994</v>
      </c>
      <c r="F102" s="132"/>
      <c r="G102" s="133"/>
      <c r="H102" s="134"/>
      <c r="I102" s="135" t="s">
        <v>48</v>
      </c>
      <c r="J102" s="140"/>
    </row>
    <row r="103" spans="1:10" hidden="1" x14ac:dyDescent="0.25">
      <c r="A103" s="137">
        <v>44392</v>
      </c>
      <c r="B103" s="138" t="s">
        <v>139</v>
      </c>
      <c r="C103" s="139">
        <v>28850</v>
      </c>
      <c r="D103" s="131">
        <v>0</v>
      </c>
      <c r="E103" s="139">
        <f t="shared" si="1"/>
        <v>216781.27999999994</v>
      </c>
      <c r="F103" s="132"/>
      <c r="G103" s="133"/>
      <c r="H103" s="134"/>
      <c r="I103" s="135" t="s">
        <v>236</v>
      </c>
      <c r="J103" s="140"/>
    </row>
    <row r="104" spans="1:10" hidden="1" x14ac:dyDescent="0.25">
      <c r="A104" s="137">
        <v>44392</v>
      </c>
      <c r="B104" s="138" t="s">
        <v>148</v>
      </c>
      <c r="C104" s="139">
        <v>0</v>
      </c>
      <c r="D104" s="131">
        <v>13398</v>
      </c>
      <c r="E104" s="139">
        <f t="shared" si="1"/>
        <v>230179.27999999994</v>
      </c>
      <c r="F104" s="132">
        <v>44</v>
      </c>
      <c r="G104" s="133">
        <v>44393</v>
      </c>
      <c r="H104" s="134">
        <v>1159</v>
      </c>
      <c r="I104" s="142" t="s">
        <v>33</v>
      </c>
      <c r="J104" s="140"/>
    </row>
    <row r="105" spans="1:10" hidden="1" x14ac:dyDescent="0.25">
      <c r="A105" s="137">
        <v>44392</v>
      </c>
      <c r="B105" s="138" t="s">
        <v>213</v>
      </c>
      <c r="C105" s="139">
        <v>8691.2900000000009</v>
      </c>
      <c r="D105" s="131">
        <v>0</v>
      </c>
      <c r="E105" s="139">
        <f t="shared" si="1"/>
        <v>221487.98999999993</v>
      </c>
      <c r="F105" s="132"/>
      <c r="G105" s="133"/>
      <c r="H105" s="134"/>
      <c r="I105" s="135" t="s">
        <v>235</v>
      </c>
      <c r="J105" s="140"/>
    </row>
    <row r="106" spans="1:10" hidden="1" x14ac:dyDescent="0.25">
      <c r="A106" s="137">
        <v>44393</v>
      </c>
      <c r="B106" s="138" t="s">
        <v>138</v>
      </c>
      <c r="C106" s="139">
        <v>0</v>
      </c>
      <c r="D106" s="131">
        <v>10683.6</v>
      </c>
      <c r="E106" s="139">
        <f t="shared" si="1"/>
        <v>232171.58999999994</v>
      </c>
      <c r="F106" s="132">
        <v>59</v>
      </c>
      <c r="G106" s="133">
        <v>44393</v>
      </c>
      <c r="H106" s="134">
        <v>1160</v>
      </c>
      <c r="I106" s="142" t="s">
        <v>34</v>
      </c>
      <c r="J106" s="140"/>
    </row>
    <row r="107" spans="1:10" hidden="1" x14ac:dyDescent="0.25">
      <c r="A107" s="137">
        <v>44393</v>
      </c>
      <c r="B107" s="138" t="s">
        <v>124</v>
      </c>
      <c r="C107" s="139">
        <v>0</v>
      </c>
      <c r="D107" s="131">
        <v>15660</v>
      </c>
      <c r="E107" s="139">
        <f t="shared" si="1"/>
        <v>247831.58999999994</v>
      </c>
      <c r="F107" s="132">
        <v>160</v>
      </c>
      <c r="G107" s="133">
        <v>44393</v>
      </c>
      <c r="H107" s="134">
        <v>1161</v>
      </c>
      <c r="I107" s="142" t="s">
        <v>35</v>
      </c>
      <c r="J107" s="140"/>
    </row>
    <row r="108" spans="1:10" hidden="1" x14ac:dyDescent="0.25">
      <c r="A108" s="137">
        <v>44393</v>
      </c>
      <c r="B108" s="138" t="s">
        <v>214</v>
      </c>
      <c r="C108" s="139">
        <v>1006.3</v>
      </c>
      <c r="D108" s="131">
        <v>0</v>
      </c>
      <c r="E108" s="139">
        <f t="shared" si="1"/>
        <v>246825.28999999995</v>
      </c>
      <c r="F108" s="132"/>
      <c r="G108" s="133"/>
      <c r="H108" s="134"/>
      <c r="I108" s="135" t="s">
        <v>234</v>
      </c>
      <c r="J108" s="140"/>
    </row>
    <row r="109" spans="1:10" hidden="1" x14ac:dyDescent="0.25">
      <c r="A109" s="137">
        <v>44393</v>
      </c>
      <c r="B109" s="138" t="s">
        <v>147</v>
      </c>
      <c r="C109" s="139">
        <v>0</v>
      </c>
      <c r="D109" s="131">
        <v>6496</v>
      </c>
      <c r="E109" s="139">
        <f t="shared" si="1"/>
        <v>253321.28999999995</v>
      </c>
      <c r="F109" s="132">
        <v>121</v>
      </c>
      <c r="G109" s="133">
        <v>44393</v>
      </c>
      <c r="H109" s="134">
        <v>1162</v>
      </c>
      <c r="I109" s="142" t="s">
        <v>36</v>
      </c>
      <c r="J109" s="140"/>
    </row>
    <row r="110" spans="1:10" hidden="1" x14ac:dyDescent="0.25">
      <c r="A110" s="137">
        <v>44393</v>
      </c>
      <c r="B110" s="138" t="s">
        <v>215</v>
      </c>
      <c r="C110" s="139">
        <v>3658</v>
      </c>
      <c r="D110" s="131">
        <v>0</v>
      </c>
      <c r="E110" s="139">
        <f t="shared" si="1"/>
        <v>249663.28999999995</v>
      </c>
      <c r="F110" s="132"/>
      <c r="G110" s="133"/>
      <c r="H110" s="134"/>
      <c r="I110" s="135" t="s">
        <v>234</v>
      </c>
      <c r="J110" s="140"/>
    </row>
    <row r="111" spans="1:10" hidden="1" x14ac:dyDescent="0.25">
      <c r="A111" s="137">
        <v>44393</v>
      </c>
      <c r="B111" s="138" t="s">
        <v>249</v>
      </c>
      <c r="C111" s="139">
        <v>1220.3699999999999</v>
      </c>
      <c r="D111" s="131">
        <v>0</v>
      </c>
      <c r="E111" s="139">
        <f t="shared" si="1"/>
        <v>248442.91999999995</v>
      </c>
      <c r="F111" s="132"/>
      <c r="G111" s="133"/>
      <c r="H111" s="134"/>
      <c r="I111" s="135" t="s">
        <v>234</v>
      </c>
      <c r="J111" s="140"/>
    </row>
    <row r="112" spans="1:10" hidden="1" x14ac:dyDescent="0.25">
      <c r="A112" s="137">
        <v>44393</v>
      </c>
      <c r="B112" s="138" t="s">
        <v>146</v>
      </c>
      <c r="C112" s="139">
        <v>0</v>
      </c>
      <c r="D112" s="131">
        <v>3306</v>
      </c>
      <c r="E112" s="139">
        <f t="shared" si="1"/>
        <v>251748.91999999995</v>
      </c>
      <c r="F112" s="132">
        <v>103</v>
      </c>
      <c r="G112" s="133">
        <v>44393</v>
      </c>
      <c r="H112" s="134" t="s">
        <v>511</v>
      </c>
      <c r="I112" s="142" t="s">
        <v>37</v>
      </c>
      <c r="J112" s="140"/>
    </row>
    <row r="113" spans="1:10" hidden="1" x14ac:dyDescent="0.25">
      <c r="A113" s="137">
        <v>44393</v>
      </c>
      <c r="B113" s="138" t="s">
        <v>216</v>
      </c>
      <c r="C113" s="139">
        <v>53638</v>
      </c>
      <c r="D113" s="131">
        <v>0</v>
      </c>
      <c r="E113" s="139">
        <f t="shared" si="1"/>
        <v>198110.91999999995</v>
      </c>
      <c r="F113" s="132"/>
      <c r="G113" s="133"/>
      <c r="H113" s="134"/>
      <c r="I113" s="135" t="s">
        <v>248</v>
      </c>
      <c r="J113" s="140"/>
    </row>
    <row r="114" spans="1:10" hidden="1" x14ac:dyDescent="0.25">
      <c r="A114" s="155">
        <v>44393</v>
      </c>
      <c r="B114" s="141" t="s">
        <v>377</v>
      </c>
      <c r="C114" s="156">
        <v>0</v>
      </c>
      <c r="D114" s="157">
        <v>3712</v>
      </c>
      <c r="E114" s="156">
        <f t="shared" si="1"/>
        <v>201822.91999999995</v>
      </c>
      <c r="F114" s="158">
        <v>77</v>
      </c>
      <c r="G114" s="159">
        <v>44411</v>
      </c>
      <c r="H114" s="159">
        <v>1205</v>
      </c>
      <c r="I114" s="160" t="s">
        <v>376</v>
      </c>
      <c r="J114" s="147">
        <v>44399</v>
      </c>
    </row>
    <row r="115" spans="1:10" hidden="1" x14ac:dyDescent="0.25">
      <c r="A115" s="137">
        <v>44393</v>
      </c>
      <c r="B115" s="138" t="s">
        <v>217</v>
      </c>
      <c r="C115" s="139">
        <v>0</v>
      </c>
      <c r="D115" s="131">
        <v>10324</v>
      </c>
      <c r="E115" s="139">
        <f t="shared" si="1"/>
        <v>212146.91999999995</v>
      </c>
      <c r="F115" s="132">
        <v>11</v>
      </c>
      <c r="G115" s="133">
        <v>44397</v>
      </c>
      <c r="H115" s="134">
        <v>1165</v>
      </c>
      <c r="I115" s="135" t="s">
        <v>40</v>
      </c>
      <c r="J115" s="140"/>
    </row>
    <row r="116" spans="1:10" hidden="1" x14ac:dyDescent="0.25">
      <c r="A116" s="137">
        <v>44393</v>
      </c>
      <c r="B116" s="138" t="s">
        <v>145</v>
      </c>
      <c r="C116" s="139">
        <v>1387.6</v>
      </c>
      <c r="D116" s="131">
        <v>0</v>
      </c>
      <c r="E116" s="139">
        <f t="shared" si="1"/>
        <v>210759.31999999995</v>
      </c>
      <c r="F116" s="132"/>
      <c r="G116" s="133"/>
      <c r="H116" s="134"/>
      <c r="I116" s="135" t="s">
        <v>116</v>
      </c>
      <c r="J116" s="140"/>
    </row>
    <row r="117" spans="1:10" hidden="1" x14ac:dyDescent="0.25">
      <c r="A117" s="137">
        <v>44393</v>
      </c>
      <c r="B117" s="138" t="s">
        <v>218</v>
      </c>
      <c r="C117" s="139">
        <v>0</v>
      </c>
      <c r="D117" s="131">
        <v>1387.6</v>
      </c>
      <c r="E117" s="139">
        <f t="shared" si="1"/>
        <v>212146.91999999995</v>
      </c>
      <c r="F117" s="143" t="s">
        <v>251</v>
      </c>
      <c r="G117" s="144">
        <v>44393</v>
      </c>
      <c r="H117" s="145"/>
      <c r="I117" s="146" t="s">
        <v>250</v>
      </c>
      <c r="J117" s="140"/>
    </row>
    <row r="118" spans="1:10" hidden="1" x14ac:dyDescent="0.25">
      <c r="A118" s="137">
        <v>44393</v>
      </c>
      <c r="B118" s="138" t="s">
        <v>144</v>
      </c>
      <c r="C118" s="139">
        <v>4000</v>
      </c>
      <c r="D118" s="131">
        <v>0</v>
      </c>
      <c r="E118" s="139">
        <f t="shared" si="1"/>
        <v>208146.91999999995</v>
      </c>
      <c r="F118" s="132"/>
      <c r="G118" s="133"/>
      <c r="H118" s="134"/>
      <c r="I118" s="135" t="s">
        <v>236</v>
      </c>
      <c r="J118" s="140"/>
    </row>
    <row r="119" spans="1:10" hidden="1" x14ac:dyDescent="0.25">
      <c r="A119" s="137">
        <v>44396</v>
      </c>
      <c r="B119" s="138" t="s">
        <v>219</v>
      </c>
      <c r="C119" s="139">
        <v>0</v>
      </c>
      <c r="D119" s="131">
        <v>3596</v>
      </c>
      <c r="E119" s="139">
        <f t="shared" si="1"/>
        <v>211742.91999999995</v>
      </c>
      <c r="F119" s="132">
        <v>3</v>
      </c>
      <c r="G119" s="133">
        <v>44397</v>
      </c>
      <c r="H119" s="134">
        <v>1166</v>
      </c>
      <c r="I119" s="135" t="s">
        <v>41</v>
      </c>
      <c r="J119" s="140"/>
    </row>
    <row r="120" spans="1:10" hidden="1" x14ac:dyDescent="0.25">
      <c r="A120" s="137">
        <v>44396</v>
      </c>
      <c r="B120" s="138" t="s">
        <v>220</v>
      </c>
      <c r="C120" s="139">
        <v>38133.199999999997</v>
      </c>
      <c r="D120" s="131">
        <v>0</v>
      </c>
      <c r="E120" s="139">
        <f t="shared" si="1"/>
        <v>173609.71999999997</v>
      </c>
      <c r="F120" s="132"/>
      <c r="G120" s="133"/>
      <c r="H120" s="134"/>
      <c r="I120" s="135" t="s">
        <v>236</v>
      </c>
      <c r="J120" s="140"/>
    </row>
    <row r="121" spans="1:10" ht="30" hidden="1" x14ac:dyDescent="0.25">
      <c r="A121" s="137">
        <v>44396</v>
      </c>
      <c r="B121" s="138" t="s">
        <v>221</v>
      </c>
      <c r="C121" s="139">
        <v>0</v>
      </c>
      <c r="D121" s="131">
        <v>11136</v>
      </c>
      <c r="E121" s="139">
        <f t="shared" si="1"/>
        <v>184745.71999999997</v>
      </c>
      <c r="F121" s="132">
        <v>64</v>
      </c>
      <c r="G121" s="133">
        <v>44397</v>
      </c>
      <c r="H121" s="134">
        <v>1167</v>
      </c>
      <c r="I121" s="135" t="s">
        <v>80</v>
      </c>
      <c r="J121" s="140"/>
    </row>
    <row r="122" spans="1:10" hidden="1" x14ac:dyDescent="0.25">
      <c r="A122" s="137">
        <v>44397</v>
      </c>
      <c r="B122" s="138" t="s">
        <v>151</v>
      </c>
      <c r="C122" s="139">
        <v>0</v>
      </c>
      <c r="D122" s="131">
        <v>3248</v>
      </c>
      <c r="E122" s="139">
        <f t="shared" si="1"/>
        <v>187993.71999999997</v>
      </c>
      <c r="F122" s="132">
        <v>221</v>
      </c>
      <c r="G122" s="133">
        <v>44397</v>
      </c>
      <c r="H122" s="134">
        <v>1168</v>
      </c>
      <c r="I122" s="135" t="s">
        <v>42</v>
      </c>
      <c r="J122" s="140"/>
    </row>
    <row r="123" spans="1:10" hidden="1" x14ac:dyDescent="0.25">
      <c r="A123" s="137">
        <v>44397</v>
      </c>
      <c r="B123" s="138" t="s">
        <v>222</v>
      </c>
      <c r="C123" s="139">
        <v>4151.95</v>
      </c>
      <c r="D123" s="131">
        <v>0</v>
      </c>
      <c r="E123" s="139">
        <f t="shared" si="1"/>
        <v>183841.76999999996</v>
      </c>
      <c r="F123" s="132"/>
      <c r="G123" s="133"/>
      <c r="H123" s="134"/>
      <c r="I123" s="135" t="s">
        <v>234</v>
      </c>
      <c r="J123" s="140"/>
    </row>
    <row r="124" spans="1:10" hidden="1" x14ac:dyDescent="0.25">
      <c r="A124" s="137">
        <v>44397</v>
      </c>
      <c r="B124" s="138" t="s">
        <v>206</v>
      </c>
      <c r="C124" s="139">
        <v>0</v>
      </c>
      <c r="D124" s="131">
        <v>32248</v>
      </c>
      <c r="E124" s="139">
        <f t="shared" si="1"/>
        <v>216089.76999999996</v>
      </c>
      <c r="F124" s="132">
        <v>62</v>
      </c>
      <c r="G124" s="133">
        <v>44397</v>
      </c>
      <c r="H124" s="134">
        <v>1169</v>
      </c>
      <c r="I124" s="135" t="s">
        <v>43</v>
      </c>
      <c r="J124" s="140"/>
    </row>
    <row r="125" spans="1:10" hidden="1" x14ac:dyDescent="0.25">
      <c r="A125" s="137">
        <v>44397</v>
      </c>
      <c r="B125" s="138" t="s">
        <v>132</v>
      </c>
      <c r="C125" s="139">
        <v>2500</v>
      </c>
      <c r="D125" s="131">
        <v>0</v>
      </c>
      <c r="E125" s="139">
        <f t="shared" si="1"/>
        <v>213589.76999999996</v>
      </c>
      <c r="F125" s="132"/>
      <c r="G125" s="133"/>
      <c r="H125" s="134"/>
      <c r="I125" s="135" t="s">
        <v>48</v>
      </c>
      <c r="J125" s="140"/>
    </row>
    <row r="126" spans="1:10" hidden="1" x14ac:dyDescent="0.25">
      <c r="A126" s="137">
        <v>44397</v>
      </c>
      <c r="B126" s="138" t="s">
        <v>143</v>
      </c>
      <c r="C126" s="139">
        <v>0</v>
      </c>
      <c r="D126" s="131">
        <v>16240</v>
      </c>
      <c r="E126" s="139">
        <f t="shared" si="1"/>
        <v>229829.76999999996</v>
      </c>
      <c r="F126" s="132">
        <v>194</v>
      </c>
      <c r="G126" s="133">
        <v>44397</v>
      </c>
      <c r="H126" s="134">
        <v>1170</v>
      </c>
      <c r="I126" s="135" t="s">
        <v>44</v>
      </c>
      <c r="J126" s="140"/>
    </row>
    <row r="127" spans="1:10" hidden="1" x14ac:dyDescent="0.25">
      <c r="A127" s="137">
        <v>44398</v>
      </c>
      <c r="B127" s="138" t="s">
        <v>223</v>
      </c>
      <c r="C127" s="139">
        <v>1135</v>
      </c>
      <c r="D127" s="131">
        <v>0</v>
      </c>
      <c r="E127" s="139">
        <f t="shared" si="1"/>
        <v>228694.76999999996</v>
      </c>
      <c r="F127" s="132"/>
      <c r="G127" s="133"/>
      <c r="H127" s="134"/>
      <c r="I127" s="135" t="s">
        <v>234</v>
      </c>
      <c r="J127" s="140"/>
    </row>
    <row r="128" spans="1:10" hidden="1" x14ac:dyDescent="0.25">
      <c r="A128" s="137">
        <v>44398</v>
      </c>
      <c r="B128" s="138" t="s">
        <v>142</v>
      </c>
      <c r="C128" s="139">
        <v>0</v>
      </c>
      <c r="D128" s="131">
        <v>13530</v>
      </c>
      <c r="E128" s="139">
        <f t="shared" si="1"/>
        <v>242224.76999999996</v>
      </c>
      <c r="F128" s="132">
        <v>150</v>
      </c>
      <c r="G128" s="133">
        <v>44399</v>
      </c>
      <c r="H128" s="134">
        <v>1171</v>
      </c>
      <c r="I128" s="135" t="s">
        <v>45</v>
      </c>
      <c r="J128" s="140"/>
    </row>
    <row r="129" spans="1:10" hidden="1" x14ac:dyDescent="0.25">
      <c r="A129" s="137">
        <v>44398</v>
      </c>
      <c r="B129" s="138" t="s">
        <v>224</v>
      </c>
      <c r="C129" s="139">
        <v>45001.04</v>
      </c>
      <c r="D129" s="131">
        <v>0</v>
      </c>
      <c r="E129" s="139">
        <f t="shared" si="1"/>
        <v>197223.72999999995</v>
      </c>
      <c r="F129" s="132"/>
      <c r="G129" s="133"/>
      <c r="H129" s="134"/>
      <c r="I129" s="135" t="s">
        <v>236</v>
      </c>
      <c r="J129" s="140"/>
    </row>
    <row r="130" spans="1:10" hidden="1" x14ac:dyDescent="0.25">
      <c r="A130" s="137">
        <v>44398</v>
      </c>
      <c r="B130" s="138" t="s">
        <v>141</v>
      </c>
      <c r="C130" s="139">
        <v>0</v>
      </c>
      <c r="D130" s="131">
        <v>7308</v>
      </c>
      <c r="E130" s="139">
        <f t="shared" si="1"/>
        <v>204531.72999999995</v>
      </c>
      <c r="F130" s="132">
        <v>126</v>
      </c>
      <c r="G130" s="133">
        <v>44399</v>
      </c>
      <c r="H130" s="134">
        <v>1172</v>
      </c>
      <c r="I130" s="135" t="s">
        <v>46</v>
      </c>
      <c r="J130" s="140"/>
    </row>
    <row r="131" spans="1:10" hidden="1" x14ac:dyDescent="0.25">
      <c r="A131" s="137">
        <v>44399</v>
      </c>
      <c r="B131" s="138" t="s">
        <v>225</v>
      </c>
      <c r="C131" s="139">
        <v>560</v>
      </c>
      <c r="D131" s="131">
        <v>0</v>
      </c>
      <c r="E131" s="139">
        <f t="shared" si="1"/>
        <v>203971.72999999995</v>
      </c>
      <c r="F131" s="132"/>
      <c r="G131" s="133"/>
      <c r="H131" s="134"/>
      <c r="I131" s="135" t="s">
        <v>234</v>
      </c>
      <c r="J131" s="140"/>
    </row>
    <row r="132" spans="1:10" hidden="1" x14ac:dyDescent="0.25">
      <c r="A132" s="137">
        <v>44399</v>
      </c>
      <c r="B132" s="138" t="s">
        <v>226</v>
      </c>
      <c r="C132" s="139">
        <v>0</v>
      </c>
      <c r="D132" s="131">
        <v>31088</v>
      </c>
      <c r="E132" s="139">
        <f t="shared" si="1"/>
        <v>235059.72999999995</v>
      </c>
      <c r="F132" s="132">
        <v>1</v>
      </c>
      <c r="G132" s="133">
        <v>44399</v>
      </c>
      <c r="H132" s="134">
        <v>1173</v>
      </c>
      <c r="I132" s="135" t="s">
        <v>47</v>
      </c>
      <c r="J132" s="140"/>
    </row>
    <row r="133" spans="1:10" hidden="1" x14ac:dyDescent="0.25">
      <c r="A133" s="137">
        <v>44399</v>
      </c>
      <c r="B133" s="138" t="s">
        <v>140</v>
      </c>
      <c r="C133" s="139">
        <v>0</v>
      </c>
      <c r="D133" s="131">
        <v>3596</v>
      </c>
      <c r="E133" s="139">
        <f t="shared" si="1"/>
        <v>238655.72999999995</v>
      </c>
      <c r="F133" s="132">
        <v>52</v>
      </c>
      <c r="G133" s="133">
        <v>44401</v>
      </c>
      <c r="H133" s="134">
        <v>1178</v>
      </c>
      <c r="I133" s="135" t="s">
        <v>254</v>
      </c>
      <c r="J133" s="140"/>
    </row>
    <row r="134" spans="1:10" hidden="1" x14ac:dyDescent="0.25">
      <c r="A134" s="137">
        <v>44399</v>
      </c>
      <c r="B134" s="138" t="s">
        <v>139</v>
      </c>
      <c r="C134" s="139">
        <v>57000</v>
      </c>
      <c r="D134" s="131">
        <v>0</v>
      </c>
      <c r="E134" s="139">
        <f t="shared" si="1"/>
        <v>181655.72999999995</v>
      </c>
      <c r="F134" s="132"/>
      <c r="G134" s="133"/>
      <c r="H134" s="134"/>
      <c r="I134" s="135" t="s">
        <v>236</v>
      </c>
      <c r="J134" s="140"/>
    </row>
    <row r="135" spans="1:10" hidden="1" x14ac:dyDescent="0.25">
      <c r="A135" s="137">
        <v>44400</v>
      </c>
      <c r="B135" s="138" t="s">
        <v>138</v>
      </c>
      <c r="C135" s="139">
        <v>0</v>
      </c>
      <c r="D135" s="131">
        <v>12052.4</v>
      </c>
      <c r="E135" s="139">
        <f t="shared" ref="E135:E199" si="2">E134-C135+D135</f>
        <v>193708.12999999995</v>
      </c>
      <c r="F135" s="132">
        <v>59</v>
      </c>
      <c r="G135" s="133">
        <v>44401</v>
      </c>
      <c r="H135" s="134">
        <v>1179</v>
      </c>
      <c r="I135" s="135" t="s">
        <v>257</v>
      </c>
      <c r="J135" s="140"/>
    </row>
    <row r="136" spans="1:10" hidden="1" x14ac:dyDescent="0.25">
      <c r="A136" s="137">
        <v>44400</v>
      </c>
      <c r="B136" s="138" t="s">
        <v>137</v>
      </c>
      <c r="C136" s="139">
        <v>0</v>
      </c>
      <c r="D136" s="131">
        <v>3712</v>
      </c>
      <c r="E136" s="139">
        <f t="shared" si="2"/>
        <v>197420.12999999995</v>
      </c>
      <c r="F136" s="132">
        <v>158</v>
      </c>
      <c r="G136" s="133">
        <v>44401</v>
      </c>
      <c r="H136" s="134">
        <v>1180</v>
      </c>
      <c r="I136" s="135" t="s">
        <v>258</v>
      </c>
      <c r="J136" s="140"/>
    </row>
    <row r="137" spans="1:10" hidden="1" x14ac:dyDescent="0.25">
      <c r="A137" s="137">
        <v>44400</v>
      </c>
      <c r="B137" s="138" t="s">
        <v>124</v>
      </c>
      <c r="C137" s="139">
        <v>0</v>
      </c>
      <c r="D137" s="131">
        <v>31320</v>
      </c>
      <c r="E137" s="139">
        <f t="shared" si="2"/>
        <v>228740.12999999995</v>
      </c>
      <c r="F137" s="132">
        <v>160</v>
      </c>
      <c r="G137" s="133">
        <v>44401</v>
      </c>
      <c r="H137" s="134">
        <v>1181</v>
      </c>
      <c r="I137" s="135" t="s">
        <v>259</v>
      </c>
      <c r="J137" s="140"/>
    </row>
    <row r="138" spans="1:10" hidden="1" x14ac:dyDescent="0.25">
      <c r="A138" s="137">
        <v>44400</v>
      </c>
      <c r="B138" s="138" t="s">
        <v>190</v>
      </c>
      <c r="C138" s="139">
        <v>2507.0500000000002</v>
      </c>
      <c r="D138" s="131">
        <v>0</v>
      </c>
      <c r="E138" s="139">
        <f t="shared" si="2"/>
        <v>226233.07999999996</v>
      </c>
      <c r="F138" s="132"/>
      <c r="G138" s="133"/>
      <c r="H138" s="134"/>
      <c r="I138" s="135" t="s">
        <v>234</v>
      </c>
      <c r="J138" s="140"/>
    </row>
    <row r="139" spans="1:10" hidden="1" x14ac:dyDescent="0.25">
      <c r="A139" s="137">
        <v>44400</v>
      </c>
      <c r="B139" s="138" t="s">
        <v>227</v>
      </c>
      <c r="C139" s="139">
        <v>950.04</v>
      </c>
      <c r="D139" s="131">
        <v>0</v>
      </c>
      <c r="E139" s="139">
        <f t="shared" si="2"/>
        <v>225283.03999999995</v>
      </c>
      <c r="F139" s="132"/>
      <c r="G139" s="133"/>
      <c r="H139" s="134"/>
      <c r="I139" s="135" t="s">
        <v>234</v>
      </c>
      <c r="J139" s="140"/>
    </row>
    <row r="140" spans="1:10" hidden="1" x14ac:dyDescent="0.25">
      <c r="A140" s="137">
        <v>44400</v>
      </c>
      <c r="B140" s="138" t="s">
        <v>228</v>
      </c>
      <c r="C140" s="139">
        <v>90</v>
      </c>
      <c r="D140" s="131">
        <v>0</v>
      </c>
      <c r="E140" s="139">
        <f t="shared" si="2"/>
        <v>225193.03999999995</v>
      </c>
      <c r="F140" s="132"/>
      <c r="G140" s="133"/>
      <c r="H140" s="134"/>
      <c r="I140" s="135" t="s">
        <v>234</v>
      </c>
      <c r="J140" s="140"/>
    </row>
    <row r="141" spans="1:10" hidden="1" x14ac:dyDescent="0.25">
      <c r="A141" s="137">
        <v>44400</v>
      </c>
      <c r="B141" s="138" t="s">
        <v>136</v>
      </c>
      <c r="C141" s="139">
        <v>0</v>
      </c>
      <c r="D141" s="131">
        <v>6612</v>
      </c>
      <c r="E141" s="139">
        <f t="shared" si="2"/>
        <v>231805.03999999995</v>
      </c>
      <c r="F141" s="132">
        <v>103</v>
      </c>
      <c r="G141" s="133">
        <v>44401</v>
      </c>
      <c r="H141" s="134">
        <v>1182</v>
      </c>
      <c r="I141" s="135" t="s">
        <v>260</v>
      </c>
      <c r="J141" s="140"/>
    </row>
    <row r="142" spans="1:10" hidden="1" x14ac:dyDescent="0.25">
      <c r="A142" s="137">
        <v>44400</v>
      </c>
      <c r="B142" s="138" t="s">
        <v>229</v>
      </c>
      <c r="C142" s="139">
        <v>54108.46</v>
      </c>
      <c r="D142" s="131">
        <v>0</v>
      </c>
      <c r="E142" s="139">
        <f t="shared" si="2"/>
        <v>177696.57999999996</v>
      </c>
      <c r="F142" s="132"/>
      <c r="G142" s="133"/>
      <c r="H142" s="134"/>
      <c r="I142" s="135" t="s">
        <v>117</v>
      </c>
      <c r="J142" s="140"/>
    </row>
    <row r="143" spans="1:10" hidden="1" x14ac:dyDescent="0.25">
      <c r="A143" s="137">
        <v>44400</v>
      </c>
      <c r="B143" s="138" t="s">
        <v>230</v>
      </c>
      <c r="C143" s="139">
        <v>0</v>
      </c>
      <c r="D143" s="131">
        <v>26448</v>
      </c>
      <c r="E143" s="139">
        <f t="shared" si="2"/>
        <v>204144.57999999996</v>
      </c>
      <c r="F143" s="132">
        <v>88</v>
      </c>
      <c r="G143" s="133">
        <v>44401</v>
      </c>
      <c r="H143" s="134">
        <v>1183</v>
      </c>
      <c r="I143" s="135" t="s">
        <v>261</v>
      </c>
      <c r="J143" s="140"/>
    </row>
    <row r="144" spans="1:10" hidden="1" x14ac:dyDescent="0.25">
      <c r="A144" s="137">
        <v>44400</v>
      </c>
      <c r="B144" s="138" t="s">
        <v>135</v>
      </c>
      <c r="C144" s="139">
        <v>0</v>
      </c>
      <c r="D144" s="131">
        <v>11600</v>
      </c>
      <c r="E144" s="139">
        <f t="shared" si="2"/>
        <v>215744.57999999996</v>
      </c>
      <c r="F144" s="132">
        <v>6</v>
      </c>
      <c r="G144" s="133">
        <v>44401</v>
      </c>
      <c r="H144" s="134">
        <v>1184</v>
      </c>
      <c r="I144" s="135" t="s">
        <v>262</v>
      </c>
      <c r="J144" s="140"/>
    </row>
    <row r="145" spans="1:10" hidden="1" x14ac:dyDescent="0.25">
      <c r="A145" s="137">
        <v>44400</v>
      </c>
      <c r="B145" s="138" t="s">
        <v>231</v>
      </c>
      <c r="C145" s="139">
        <v>1682</v>
      </c>
      <c r="D145" s="131">
        <v>0</v>
      </c>
      <c r="E145" s="139">
        <f t="shared" si="2"/>
        <v>214062.57999999996</v>
      </c>
      <c r="F145" s="132"/>
      <c r="G145" s="133"/>
      <c r="H145" s="134"/>
      <c r="I145" s="135" t="s">
        <v>117</v>
      </c>
      <c r="J145" s="140"/>
    </row>
    <row r="146" spans="1:10" hidden="1" x14ac:dyDescent="0.25">
      <c r="A146" s="137">
        <v>44400</v>
      </c>
      <c r="B146" s="138" t="s">
        <v>134</v>
      </c>
      <c r="C146" s="139">
        <v>0</v>
      </c>
      <c r="D146" s="131">
        <v>41760</v>
      </c>
      <c r="E146" s="139">
        <f t="shared" si="2"/>
        <v>255822.57999999996</v>
      </c>
      <c r="F146" s="132">
        <v>132</v>
      </c>
      <c r="G146" s="133">
        <v>44403</v>
      </c>
      <c r="H146" s="134">
        <v>1186</v>
      </c>
      <c r="I146" s="135" t="s">
        <v>263</v>
      </c>
      <c r="J146" s="140"/>
    </row>
    <row r="147" spans="1:10" hidden="1" x14ac:dyDescent="0.25">
      <c r="A147" s="137">
        <v>44400</v>
      </c>
      <c r="B147" s="138" t="s">
        <v>139</v>
      </c>
      <c r="C147" s="139">
        <v>8079</v>
      </c>
      <c r="D147" s="131">
        <v>0</v>
      </c>
      <c r="E147" s="139">
        <f t="shared" si="2"/>
        <v>247743.57999999996</v>
      </c>
      <c r="F147" s="132"/>
      <c r="G147" s="133"/>
      <c r="H147" s="134"/>
      <c r="I147" s="135" t="s">
        <v>236</v>
      </c>
      <c r="J147" s="140"/>
    </row>
    <row r="148" spans="1:10" hidden="1" x14ac:dyDescent="0.25">
      <c r="A148" s="137">
        <v>44401</v>
      </c>
      <c r="B148" s="138" t="s">
        <v>276</v>
      </c>
      <c r="C148" s="139">
        <v>478</v>
      </c>
      <c r="D148" s="131">
        <v>0</v>
      </c>
      <c r="E148" s="139">
        <f t="shared" si="2"/>
        <v>247265.57999999996</v>
      </c>
      <c r="F148" s="132"/>
      <c r="G148" s="133"/>
      <c r="H148" s="134"/>
      <c r="I148" s="135" t="s">
        <v>234</v>
      </c>
      <c r="J148" s="140"/>
    </row>
    <row r="149" spans="1:10" hidden="1" x14ac:dyDescent="0.25">
      <c r="A149" s="137">
        <v>44401</v>
      </c>
      <c r="B149" s="138" t="s">
        <v>277</v>
      </c>
      <c r="C149" s="139">
        <v>1874</v>
      </c>
      <c r="D149" s="131">
        <v>0</v>
      </c>
      <c r="E149" s="139">
        <f t="shared" si="2"/>
        <v>245391.57999999996</v>
      </c>
      <c r="F149" s="132"/>
      <c r="G149" s="133"/>
      <c r="H149" s="134"/>
      <c r="I149" s="135" t="s">
        <v>234</v>
      </c>
      <c r="J149" s="140"/>
    </row>
    <row r="150" spans="1:10" hidden="1" x14ac:dyDescent="0.25">
      <c r="A150" s="137">
        <v>44401</v>
      </c>
      <c r="B150" s="138" t="s">
        <v>278</v>
      </c>
      <c r="C150" s="139">
        <v>570.62</v>
      </c>
      <c r="D150" s="131">
        <v>0</v>
      </c>
      <c r="E150" s="139">
        <f t="shared" si="2"/>
        <v>244820.95999999996</v>
      </c>
      <c r="F150" s="132"/>
      <c r="G150" s="133"/>
      <c r="H150" s="134"/>
      <c r="I150" s="135" t="s">
        <v>234</v>
      </c>
      <c r="J150" s="140"/>
    </row>
    <row r="151" spans="1:10" hidden="1" x14ac:dyDescent="0.25">
      <c r="A151" s="137">
        <v>44401</v>
      </c>
      <c r="B151" s="138" t="s">
        <v>279</v>
      </c>
      <c r="C151" s="139">
        <v>3919.96</v>
      </c>
      <c r="D151" s="131">
        <v>0</v>
      </c>
      <c r="E151" s="139">
        <f t="shared" si="2"/>
        <v>240900.99999999997</v>
      </c>
      <c r="F151" s="132"/>
      <c r="G151" s="133"/>
      <c r="H151" s="134"/>
      <c r="I151" s="135" t="s">
        <v>234</v>
      </c>
      <c r="J151" s="140"/>
    </row>
    <row r="152" spans="1:10" hidden="1" x14ac:dyDescent="0.25">
      <c r="A152" s="137">
        <v>44401</v>
      </c>
      <c r="B152" s="138" t="s">
        <v>280</v>
      </c>
      <c r="C152" s="139">
        <v>810</v>
      </c>
      <c r="D152" s="131">
        <v>0</v>
      </c>
      <c r="E152" s="139">
        <f t="shared" si="2"/>
        <v>240090.99999999997</v>
      </c>
      <c r="F152" s="132"/>
      <c r="G152" s="133"/>
      <c r="H152" s="134"/>
      <c r="I152" s="135" t="s">
        <v>234</v>
      </c>
      <c r="J152" s="140"/>
    </row>
    <row r="153" spans="1:10" hidden="1" x14ac:dyDescent="0.25">
      <c r="A153" s="137">
        <v>44402</v>
      </c>
      <c r="B153" s="138" t="s">
        <v>282</v>
      </c>
      <c r="C153" s="139">
        <v>2721.98</v>
      </c>
      <c r="D153" s="131">
        <v>0</v>
      </c>
      <c r="E153" s="139">
        <f t="shared" si="2"/>
        <v>237369.01999999996</v>
      </c>
      <c r="F153" s="132"/>
      <c r="G153" s="133"/>
      <c r="H153" s="134"/>
      <c r="I153" s="135" t="s">
        <v>234</v>
      </c>
      <c r="J153" s="140"/>
    </row>
    <row r="154" spans="1:10" hidden="1" x14ac:dyDescent="0.25">
      <c r="A154" s="137">
        <v>44402</v>
      </c>
      <c r="B154" s="138" t="s">
        <v>281</v>
      </c>
      <c r="C154" s="139">
        <v>3458.35</v>
      </c>
      <c r="D154" s="131">
        <v>0</v>
      </c>
      <c r="E154" s="139">
        <f t="shared" si="2"/>
        <v>233910.66999999995</v>
      </c>
      <c r="F154" s="132"/>
      <c r="G154" s="133"/>
      <c r="H154" s="134"/>
      <c r="I154" s="135" t="s">
        <v>247</v>
      </c>
      <c r="J154" s="140"/>
    </row>
    <row r="155" spans="1:10" hidden="1" x14ac:dyDescent="0.25">
      <c r="A155" s="137">
        <v>44403</v>
      </c>
      <c r="B155" s="138" t="s">
        <v>283</v>
      </c>
      <c r="C155" s="139">
        <v>0</v>
      </c>
      <c r="D155" s="131">
        <v>10440</v>
      </c>
      <c r="E155" s="139">
        <f t="shared" si="2"/>
        <v>244350.66999999995</v>
      </c>
      <c r="F155" s="132">
        <v>109</v>
      </c>
      <c r="G155" s="133">
        <v>44404</v>
      </c>
      <c r="H155" s="134">
        <v>1189</v>
      </c>
      <c r="I155" s="135" t="s">
        <v>290</v>
      </c>
      <c r="J155" s="140"/>
    </row>
    <row r="156" spans="1:10" hidden="1" x14ac:dyDescent="0.25">
      <c r="A156" s="137">
        <v>44403</v>
      </c>
      <c r="B156" s="138" t="s">
        <v>284</v>
      </c>
      <c r="C156" s="139">
        <v>3016</v>
      </c>
      <c r="D156" s="131">
        <v>0</v>
      </c>
      <c r="E156" s="139">
        <f t="shared" si="2"/>
        <v>241334.66999999995</v>
      </c>
      <c r="F156" s="132"/>
      <c r="G156" s="133"/>
      <c r="H156" s="134"/>
      <c r="I156" s="135" t="s">
        <v>236</v>
      </c>
      <c r="J156" s="140"/>
    </row>
    <row r="157" spans="1:10" hidden="1" x14ac:dyDescent="0.25">
      <c r="A157" s="137">
        <v>44404</v>
      </c>
      <c r="B157" s="138" t="s">
        <v>206</v>
      </c>
      <c r="C157" s="139">
        <v>0</v>
      </c>
      <c r="D157" s="131">
        <v>15080</v>
      </c>
      <c r="E157" s="139">
        <f t="shared" si="2"/>
        <v>256414.66999999995</v>
      </c>
      <c r="F157" s="132">
        <v>62</v>
      </c>
      <c r="G157" s="133">
        <v>44404</v>
      </c>
      <c r="H157" s="134">
        <v>1190</v>
      </c>
      <c r="I157" s="135" t="s">
        <v>291</v>
      </c>
      <c r="J157" s="140"/>
    </row>
    <row r="158" spans="1:10" hidden="1" x14ac:dyDescent="0.25">
      <c r="A158" s="137">
        <v>44404</v>
      </c>
      <c r="B158" s="138" t="s">
        <v>143</v>
      </c>
      <c r="C158" s="139">
        <v>0</v>
      </c>
      <c r="D158" s="131">
        <v>16240</v>
      </c>
      <c r="E158" s="139">
        <f t="shared" si="2"/>
        <v>272654.66999999993</v>
      </c>
      <c r="F158" s="132">
        <v>194</v>
      </c>
      <c r="G158" s="133">
        <v>44404</v>
      </c>
      <c r="H158" s="134">
        <v>1191</v>
      </c>
      <c r="I158" s="135" t="s">
        <v>292</v>
      </c>
      <c r="J158" s="140"/>
    </row>
    <row r="159" spans="1:10" hidden="1" x14ac:dyDescent="0.25">
      <c r="A159" s="137">
        <v>44404</v>
      </c>
      <c r="B159" s="138" t="s">
        <v>420</v>
      </c>
      <c r="C159" s="139">
        <v>0</v>
      </c>
      <c r="D159" s="131">
        <v>20300</v>
      </c>
      <c r="E159" s="139">
        <f t="shared" si="2"/>
        <v>292954.66999999993</v>
      </c>
      <c r="F159" s="132">
        <v>236</v>
      </c>
      <c r="G159" s="133">
        <v>44406</v>
      </c>
      <c r="H159" s="134">
        <v>1192</v>
      </c>
      <c r="I159" s="135" t="s">
        <v>304</v>
      </c>
      <c r="J159" s="140"/>
    </row>
    <row r="160" spans="1:10" hidden="1" x14ac:dyDescent="0.25">
      <c r="A160" s="137">
        <v>44405</v>
      </c>
      <c r="B160" s="138" t="s">
        <v>300</v>
      </c>
      <c r="C160" s="139">
        <v>462.84</v>
      </c>
      <c r="D160" s="131">
        <v>0</v>
      </c>
      <c r="E160" s="139">
        <f t="shared" si="2"/>
        <v>292491.8299999999</v>
      </c>
      <c r="F160" s="132"/>
      <c r="G160" s="133"/>
      <c r="H160" s="134"/>
      <c r="I160" s="135" t="s">
        <v>234</v>
      </c>
      <c r="J160" s="140"/>
    </row>
    <row r="161" spans="1:10" hidden="1" x14ac:dyDescent="0.25">
      <c r="A161" s="137">
        <v>44405</v>
      </c>
      <c r="B161" s="138" t="s">
        <v>301</v>
      </c>
      <c r="C161" s="139">
        <v>846.4</v>
      </c>
      <c r="D161" s="131">
        <v>0</v>
      </c>
      <c r="E161" s="139">
        <f t="shared" si="2"/>
        <v>291645.42999999988</v>
      </c>
      <c r="F161" s="132"/>
      <c r="G161" s="133"/>
      <c r="H161" s="134"/>
      <c r="I161" s="135" t="s">
        <v>234</v>
      </c>
      <c r="J161" s="140"/>
    </row>
    <row r="162" spans="1:10" hidden="1" x14ac:dyDescent="0.25">
      <c r="A162" s="137">
        <v>44405</v>
      </c>
      <c r="B162" s="138" t="s">
        <v>302</v>
      </c>
      <c r="C162" s="139">
        <v>1448.84</v>
      </c>
      <c r="D162" s="131">
        <v>0</v>
      </c>
      <c r="E162" s="139">
        <f t="shared" si="2"/>
        <v>290196.58999999985</v>
      </c>
      <c r="F162" s="132"/>
      <c r="G162" s="133"/>
      <c r="H162" s="134"/>
      <c r="I162" s="135" t="s">
        <v>234</v>
      </c>
      <c r="J162" s="140"/>
    </row>
    <row r="163" spans="1:10" hidden="1" x14ac:dyDescent="0.25">
      <c r="A163" s="137">
        <v>44405</v>
      </c>
      <c r="B163" s="138" t="s">
        <v>303</v>
      </c>
      <c r="C163" s="139">
        <v>4400</v>
      </c>
      <c r="D163" s="131">
        <v>0</v>
      </c>
      <c r="E163" s="139">
        <f t="shared" si="2"/>
        <v>285796.58999999985</v>
      </c>
      <c r="F163" s="132"/>
      <c r="G163" s="133"/>
      <c r="H163" s="134"/>
      <c r="I163" s="135" t="s">
        <v>234</v>
      </c>
      <c r="J163" s="140"/>
    </row>
    <row r="164" spans="1:10" hidden="1" x14ac:dyDescent="0.25">
      <c r="A164" s="137">
        <v>44405</v>
      </c>
      <c r="B164" s="138" t="s">
        <v>125</v>
      </c>
      <c r="C164" s="139">
        <v>4000</v>
      </c>
      <c r="D164" s="131">
        <v>0</v>
      </c>
      <c r="E164" s="139">
        <f t="shared" si="2"/>
        <v>281796.58999999985</v>
      </c>
      <c r="F164" s="132"/>
      <c r="G164" s="133"/>
      <c r="H164" s="134"/>
      <c r="I164" s="135" t="s">
        <v>48</v>
      </c>
      <c r="J164" s="140"/>
    </row>
    <row r="165" spans="1:10" hidden="1" x14ac:dyDescent="0.25">
      <c r="A165" s="137">
        <v>44405</v>
      </c>
      <c r="B165" s="138" t="s">
        <v>308</v>
      </c>
      <c r="C165" s="139">
        <v>0</v>
      </c>
      <c r="D165" s="131">
        <v>3480</v>
      </c>
      <c r="E165" s="139">
        <f t="shared" si="2"/>
        <v>285276.58999999985</v>
      </c>
      <c r="F165" s="132">
        <v>81</v>
      </c>
      <c r="G165" s="133">
        <v>44406</v>
      </c>
      <c r="H165" s="134">
        <v>1193</v>
      </c>
      <c r="I165" s="135" t="s">
        <v>319</v>
      </c>
      <c r="J165" s="147">
        <v>44412</v>
      </c>
    </row>
    <row r="166" spans="1:10" hidden="1" x14ac:dyDescent="0.25">
      <c r="A166" s="137">
        <v>44405</v>
      </c>
      <c r="B166" s="138" t="s">
        <v>309</v>
      </c>
      <c r="C166" s="139">
        <v>0</v>
      </c>
      <c r="D166" s="131">
        <v>3712</v>
      </c>
      <c r="E166" s="139">
        <f t="shared" si="2"/>
        <v>288988.58999999985</v>
      </c>
      <c r="F166" s="132">
        <v>244</v>
      </c>
      <c r="G166" s="133">
        <v>44405</v>
      </c>
      <c r="H166" s="134" t="s">
        <v>328</v>
      </c>
      <c r="I166" s="135" t="s">
        <v>321</v>
      </c>
      <c r="J166" s="140"/>
    </row>
    <row r="167" spans="1:10" hidden="1" x14ac:dyDescent="0.25">
      <c r="A167" s="137">
        <v>44406</v>
      </c>
      <c r="B167" s="138" t="s">
        <v>310</v>
      </c>
      <c r="C167" s="139">
        <v>0</v>
      </c>
      <c r="D167" s="131">
        <v>9280</v>
      </c>
      <c r="E167" s="139">
        <f t="shared" si="2"/>
        <v>298268.58999999985</v>
      </c>
      <c r="F167" s="132">
        <v>167</v>
      </c>
      <c r="G167" s="133">
        <v>44406</v>
      </c>
      <c r="H167" s="134">
        <v>1194</v>
      </c>
      <c r="I167" s="135" t="s">
        <v>322</v>
      </c>
      <c r="J167" s="140" t="s">
        <v>323</v>
      </c>
    </row>
    <row r="168" spans="1:10" hidden="1" x14ac:dyDescent="0.25">
      <c r="A168" s="137">
        <v>44406</v>
      </c>
      <c r="B168" s="138" t="s">
        <v>311</v>
      </c>
      <c r="C168" s="139">
        <v>0</v>
      </c>
      <c r="D168" s="131">
        <v>21808</v>
      </c>
      <c r="E168" s="139">
        <f t="shared" si="2"/>
        <v>320076.58999999985</v>
      </c>
      <c r="F168" s="132">
        <v>63</v>
      </c>
      <c r="G168" s="133">
        <v>44406</v>
      </c>
      <c r="H168" s="134">
        <v>1195</v>
      </c>
      <c r="I168" s="135">
        <v>1701</v>
      </c>
      <c r="J168" s="147">
        <v>44344</v>
      </c>
    </row>
    <row r="169" spans="1:10" hidden="1" x14ac:dyDescent="0.25">
      <c r="A169" s="137">
        <v>44406</v>
      </c>
      <c r="B169" s="138" t="s">
        <v>312</v>
      </c>
      <c r="C169" s="139">
        <v>235.43</v>
      </c>
      <c r="D169" s="131">
        <v>0</v>
      </c>
      <c r="E169" s="139">
        <f t="shared" si="2"/>
        <v>319841.15999999986</v>
      </c>
      <c r="F169" s="132"/>
      <c r="G169" s="133"/>
      <c r="H169" s="134"/>
      <c r="I169" s="135" t="s">
        <v>234</v>
      </c>
      <c r="J169" s="140"/>
    </row>
    <row r="170" spans="1:10" hidden="1" x14ac:dyDescent="0.25">
      <c r="A170" s="137">
        <v>44406</v>
      </c>
      <c r="B170" s="138" t="s">
        <v>313</v>
      </c>
      <c r="C170" s="139">
        <v>164.84</v>
      </c>
      <c r="D170" s="131">
        <v>0</v>
      </c>
      <c r="E170" s="139">
        <f t="shared" si="2"/>
        <v>319676.31999999983</v>
      </c>
      <c r="F170" s="132"/>
      <c r="G170" s="133"/>
      <c r="H170" s="134"/>
      <c r="I170" s="135" t="s">
        <v>234</v>
      </c>
      <c r="J170" s="140"/>
    </row>
    <row r="171" spans="1:10" hidden="1" x14ac:dyDescent="0.25">
      <c r="A171" s="137">
        <v>44406</v>
      </c>
      <c r="B171" s="138" t="s">
        <v>314</v>
      </c>
      <c r="C171" s="139">
        <v>418.29</v>
      </c>
      <c r="D171" s="131">
        <v>0</v>
      </c>
      <c r="E171" s="139">
        <f t="shared" si="2"/>
        <v>319258.02999999985</v>
      </c>
      <c r="F171" s="132"/>
      <c r="G171" s="133"/>
      <c r="H171" s="134"/>
      <c r="I171" s="135" t="s">
        <v>234</v>
      </c>
      <c r="J171" s="140"/>
    </row>
    <row r="172" spans="1:10" hidden="1" x14ac:dyDescent="0.25">
      <c r="A172" s="137">
        <v>44406</v>
      </c>
      <c r="B172" s="138" t="s">
        <v>315</v>
      </c>
      <c r="C172" s="139">
        <v>1920.62</v>
      </c>
      <c r="D172" s="131">
        <v>0</v>
      </c>
      <c r="E172" s="139">
        <f t="shared" si="2"/>
        <v>317337.40999999986</v>
      </c>
      <c r="F172" s="132"/>
      <c r="G172" s="133"/>
      <c r="H172" s="134"/>
      <c r="I172" s="135" t="s">
        <v>234</v>
      </c>
      <c r="J172" s="140"/>
    </row>
    <row r="173" spans="1:10" hidden="1" x14ac:dyDescent="0.25">
      <c r="A173" s="137">
        <v>44406</v>
      </c>
      <c r="B173" s="138" t="s">
        <v>316</v>
      </c>
      <c r="C173" s="139">
        <v>1137.93</v>
      </c>
      <c r="D173" s="131">
        <v>0</v>
      </c>
      <c r="E173" s="139">
        <f t="shared" si="2"/>
        <v>316199.47999999986</v>
      </c>
      <c r="F173" s="132"/>
      <c r="G173" s="133"/>
      <c r="H173" s="134"/>
      <c r="I173" s="135" t="s">
        <v>234</v>
      </c>
      <c r="J173" s="140"/>
    </row>
    <row r="174" spans="1:10" hidden="1" x14ac:dyDescent="0.25">
      <c r="A174" s="137">
        <v>44406</v>
      </c>
      <c r="B174" s="138" t="s">
        <v>317</v>
      </c>
      <c r="C174" s="139">
        <v>0</v>
      </c>
      <c r="D174" s="131">
        <v>8352</v>
      </c>
      <c r="E174" s="139">
        <f t="shared" si="2"/>
        <v>324551.47999999986</v>
      </c>
      <c r="F174" s="132">
        <v>6</v>
      </c>
      <c r="G174" s="133">
        <v>44406</v>
      </c>
      <c r="H174" s="134">
        <v>1196</v>
      </c>
      <c r="I174" s="135" t="s">
        <v>324</v>
      </c>
      <c r="J174" s="147">
        <v>44403</v>
      </c>
    </row>
    <row r="175" spans="1:10" hidden="1" x14ac:dyDescent="0.25">
      <c r="A175" s="137">
        <v>44406</v>
      </c>
      <c r="B175" s="138" t="s">
        <v>318</v>
      </c>
      <c r="C175" s="139">
        <v>0</v>
      </c>
      <c r="D175" s="131">
        <v>43531.32</v>
      </c>
      <c r="E175" s="139">
        <f t="shared" si="2"/>
        <v>368082.79999999987</v>
      </c>
      <c r="F175" s="132">
        <v>178</v>
      </c>
      <c r="G175" s="133">
        <v>44406</v>
      </c>
      <c r="H175" s="134">
        <v>1197</v>
      </c>
      <c r="I175" s="135" t="s">
        <v>325</v>
      </c>
      <c r="J175" s="147">
        <v>44444</v>
      </c>
    </row>
    <row r="176" spans="1:10" hidden="1" x14ac:dyDescent="0.25">
      <c r="A176" s="137">
        <v>44406</v>
      </c>
      <c r="B176" s="138" t="s">
        <v>330</v>
      </c>
      <c r="C176" s="139">
        <v>0</v>
      </c>
      <c r="D176" s="131">
        <v>58696</v>
      </c>
      <c r="E176" s="139">
        <f t="shared" si="2"/>
        <v>426778.79999999987</v>
      </c>
      <c r="F176" s="132">
        <v>86</v>
      </c>
      <c r="G176" s="133">
        <v>44408</v>
      </c>
      <c r="H176" s="134">
        <v>1198</v>
      </c>
      <c r="I176" s="135" t="s">
        <v>336</v>
      </c>
      <c r="J176" s="147">
        <v>44387</v>
      </c>
    </row>
    <row r="177" spans="1:10" hidden="1" x14ac:dyDescent="0.25">
      <c r="A177" s="137">
        <v>44406</v>
      </c>
      <c r="B177" s="138" t="s">
        <v>331</v>
      </c>
      <c r="C177" s="139">
        <v>50000</v>
      </c>
      <c r="D177" s="131">
        <v>0</v>
      </c>
      <c r="E177" s="139">
        <f t="shared" si="2"/>
        <v>376778.79999999987</v>
      </c>
      <c r="F177" s="132"/>
      <c r="G177" s="133"/>
      <c r="H177" s="134"/>
      <c r="I177" s="135" t="s">
        <v>246</v>
      </c>
      <c r="J177" s="147"/>
    </row>
    <row r="178" spans="1:10" hidden="1" x14ac:dyDescent="0.25">
      <c r="A178" s="137">
        <v>44407</v>
      </c>
      <c r="B178" s="138" t="s">
        <v>138</v>
      </c>
      <c r="C178" s="139">
        <v>0</v>
      </c>
      <c r="D178" s="131">
        <v>7337</v>
      </c>
      <c r="E178" s="139">
        <f t="shared" si="2"/>
        <v>384115.79999999987</v>
      </c>
      <c r="F178" s="132">
        <v>59</v>
      </c>
      <c r="G178" s="133">
        <v>44408</v>
      </c>
      <c r="H178" s="134">
        <v>1199</v>
      </c>
      <c r="I178" s="135" t="s">
        <v>337</v>
      </c>
      <c r="J178" s="147">
        <v>44412</v>
      </c>
    </row>
    <row r="179" spans="1:10" hidden="1" x14ac:dyDescent="0.25">
      <c r="A179" s="137">
        <v>44407</v>
      </c>
      <c r="B179" s="138" t="s">
        <v>124</v>
      </c>
      <c r="C179" s="139">
        <v>0</v>
      </c>
      <c r="D179" s="131">
        <v>12528</v>
      </c>
      <c r="E179" s="139">
        <f t="shared" si="2"/>
        <v>396643.79999999987</v>
      </c>
      <c r="F179" s="132">
        <v>160</v>
      </c>
      <c r="G179" s="133">
        <v>44408</v>
      </c>
      <c r="H179" s="134">
        <v>1200</v>
      </c>
      <c r="I179" s="135" t="s">
        <v>338</v>
      </c>
      <c r="J179" s="147">
        <v>44400</v>
      </c>
    </row>
    <row r="180" spans="1:10" hidden="1" x14ac:dyDescent="0.25">
      <c r="A180" s="137">
        <v>44407</v>
      </c>
      <c r="B180" s="138" t="s">
        <v>332</v>
      </c>
      <c r="C180" s="139">
        <v>472.11</v>
      </c>
      <c r="D180" s="131">
        <v>0</v>
      </c>
      <c r="E180" s="139">
        <f t="shared" si="2"/>
        <v>396171.68999999989</v>
      </c>
      <c r="F180" s="132"/>
      <c r="G180" s="133"/>
      <c r="H180" s="134"/>
      <c r="I180" s="135" t="s">
        <v>234</v>
      </c>
      <c r="J180" s="147"/>
    </row>
    <row r="181" spans="1:10" hidden="1" x14ac:dyDescent="0.25">
      <c r="A181" s="137">
        <v>44407</v>
      </c>
      <c r="B181" s="138" t="s">
        <v>333</v>
      </c>
      <c r="C181" s="139">
        <v>0</v>
      </c>
      <c r="D181" s="131">
        <v>6612</v>
      </c>
      <c r="E181" s="139">
        <f t="shared" si="2"/>
        <v>402783.68999999989</v>
      </c>
      <c r="F181" s="132">
        <v>103</v>
      </c>
      <c r="G181" s="133">
        <v>44408</v>
      </c>
      <c r="H181" s="134">
        <v>1201</v>
      </c>
      <c r="I181" s="135" t="s">
        <v>339</v>
      </c>
      <c r="J181" s="147" t="s">
        <v>340</v>
      </c>
    </row>
    <row r="182" spans="1:10" hidden="1" x14ac:dyDescent="0.25">
      <c r="A182" s="137">
        <v>44407</v>
      </c>
      <c r="B182" s="138" t="s">
        <v>334</v>
      </c>
      <c r="C182" s="139">
        <v>467.86</v>
      </c>
      <c r="D182" s="131">
        <v>0</v>
      </c>
      <c r="E182" s="139">
        <f t="shared" si="2"/>
        <v>402315.8299999999</v>
      </c>
      <c r="F182" s="132"/>
      <c r="G182" s="133"/>
      <c r="H182" s="134"/>
      <c r="I182" s="135" t="s">
        <v>234</v>
      </c>
      <c r="J182" s="147"/>
    </row>
    <row r="183" spans="1:10" hidden="1" x14ac:dyDescent="0.25">
      <c r="A183" s="137">
        <v>44407</v>
      </c>
      <c r="B183" s="138" t="s">
        <v>335</v>
      </c>
      <c r="C183" s="139">
        <v>2505.4299999999998</v>
      </c>
      <c r="D183" s="131">
        <v>0</v>
      </c>
      <c r="E183" s="139">
        <f t="shared" si="2"/>
        <v>399810.39999999991</v>
      </c>
      <c r="F183" s="132"/>
      <c r="G183" s="133"/>
      <c r="H183" s="134"/>
      <c r="I183" s="135" t="s">
        <v>234</v>
      </c>
      <c r="J183" s="147"/>
    </row>
    <row r="184" spans="1:10" hidden="1" x14ac:dyDescent="0.25">
      <c r="A184" s="137">
        <v>44407</v>
      </c>
      <c r="B184" s="141" t="s">
        <v>341</v>
      </c>
      <c r="C184" s="139">
        <v>0</v>
      </c>
      <c r="D184" s="131">
        <v>15000</v>
      </c>
      <c r="E184" s="139">
        <f t="shared" si="2"/>
        <v>414810.39999999991</v>
      </c>
      <c r="F184" s="132" t="s">
        <v>7</v>
      </c>
      <c r="G184" s="133"/>
      <c r="H184" s="134"/>
      <c r="I184" s="135" t="s">
        <v>7</v>
      </c>
      <c r="J184" s="140"/>
    </row>
    <row r="185" spans="1:10" hidden="1" x14ac:dyDescent="0.25">
      <c r="A185" s="137">
        <v>44407</v>
      </c>
      <c r="B185" s="138" t="s">
        <v>342</v>
      </c>
      <c r="C185" s="139">
        <v>250000</v>
      </c>
      <c r="D185" s="131">
        <v>0</v>
      </c>
      <c r="E185" s="139">
        <f t="shared" si="2"/>
        <v>164810.39999999991</v>
      </c>
      <c r="F185" s="132"/>
      <c r="G185" s="133"/>
      <c r="H185" s="134"/>
      <c r="I185" s="135" t="s">
        <v>236</v>
      </c>
      <c r="J185" s="147"/>
    </row>
    <row r="186" spans="1:10" hidden="1" x14ac:dyDescent="0.25">
      <c r="A186" s="137">
        <v>44407</v>
      </c>
      <c r="B186" s="138" t="s">
        <v>343</v>
      </c>
      <c r="C186" s="139">
        <v>100000</v>
      </c>
      <c r="D186" s="131">
        <v>0</v>
      </c>
      <c r="E186" s="139">
        <f t="shared" si="2"/>
        <v>64810.399999999907</v>
      </c>
      <c r="F186" s="132"/>
      <c r="G186" s="133"/>
      <c r="H186" s="134"/>
      <c r="I186" s="135" t="s">
        <v>349</v>
      </c>
      <c r="J186" s="147"/>
    </row>
    <row r="187" spans="1:10" hidden="1" x14ac:dyDescent="0.25">
      <c r="A187" s="137">
        <v>44407</v>
      </c>
      <c r="B187" s="141" t="s">
        <v>341</v>
      </c>
      <c r="C187" s="139">
        <v>0</v>
      </c>
      <c r="D187" s="131">
        <v>20000</v>
      </c>
      <c r="E187" s="139">
        <f t="shared" si="2"/>
        <v>84810.399999999907</v>
      </c>
      <c r="F187" s="132" t="s">
        <v>7</v>
      </c>
      <c r="G187" s="133"/>
      <c r="H187" s="134"/>
      <c r="I187" s="135" t="s">
        <v>7</v>
      </c>
      <c r="J187" s="140"/>
    </row>
    <row r="188" spans="1:10" hidden="1" x14ac:dyDescent="0.25">
      <c r="A188" s="137">
        <v>44407</v>
      </c>
      <c r="B188" s="138" t="s">
        <v>344</v>
      </c>
      <c r="C188" s="139">
        <v>70000</v>
      </c>
      <c r="D188" s="131">
        <v>0</v>
      </c>
      <c r="E188" s="139">
        <f t="shared" si="2"/>
        <v>14810.399999999907</v>
      </c>
      <c r="F188" s="132"/>
      <c r="G188" s="133"/>
      <c r="H188" s="134"/>
      <c r="I188" s="135" t="s">
        <v>236</v>
      </c>
      <c r="J188" s="147"/>
    </row>
    <row r="189" spans="1:10" hidden="1" x14ac:dyDescent="0.25">
      <c r="A189" s="137">
        <v>44407</v>
      </c>
      <c r="B189" s="138" t="s">
        <v>345</v>
      </c>
      <c r="C189" s="139">
        <v>0</v>
      </c>
      <c r="D189" s="131">
        <v>18560</v>
      </c>
      <c r="E189" s="139">
        <f t="shared" si="2"/>
        <v>33370.399999999907</v>
      </c>
      <c r="F189" s="158">
        <v>23</v>
      </c>
      <c r="G189" s="133">
        <v>44408</v>
      </c>
      <c r="H189" s="134">
        <v>1202</v>
      </c>
      <c r="I189" s="135" t="s">
        <v>350</v>
      </c>
      <c r="J189" s="147">
        <v>44429</v>
      </c>
    </row>
    <row r="190" spans="1:10" hidden="1" x14ac:dyDescent="0.25">
      <c r="A190" s="137">
        <v>44407</v>
      </c>
      <c r="B190" s="138" t="s">
        <v>346</v>
      </c>
      <c r="C190" s="139">
        <v>3350</v>
      </c>
      <c r="D190" s="131">
        <v>0</v>
      </c>
      <c r="E190" s="139">
        <f t="shared" si="2"/>
        <v>30020.399999999907</v>
      </c>
      <c r="F190" s="132"/>
      <c r="G190" s="133"/>
      <c r="H190" s="134"/>
      <c r="I190" s="135" t="s">
        <v>236</v>
      </c>
      <c r="J190" s="147"/>
    </row>
    <row r="191" spans="1:10" hidden="1" x14ac:dyDescent="0.25">
      <c r="A191" s="137">
        <v>44407</v>
      </c>
      <c r="B191" s="138" t="s">
        <v>347</v>
      </c>
      <c r="C191" s="139">
        <v>25000</v>
      </c>
      <c r="D191" s="131">
        <v>0</v>
      </c>
      <c r="E191" s="139">
        <f t="shared" si="2"/>
        <v>5020.3999999999069</v>
      </c>
      <c r="F191" s="132"/>
      <c r="G191" s="133"/>
      <c r="H191" s="134"/>
      <c r="I191" s="135" t="s">
        <v>38</v>
      </c>
      <c r="J191" s="147"/>
    </row>
    <row r="192" spans="1:10" hidden="1" x14ac:dyDescent="0.25">
      <c r="A192" s="137">
        <v>44407</v>
      </c>
      <c r="B192" s="138" t="s">
        <v>348</v>
      </c>
      <c r="C192" s="139">
        <v>0</v>
      </c>
      <c r="D192" s="131">
        <v>3248</v>
      </c>
      <c r="E192" s="139">
        <f t="shared" si="2"/>
        <v>8268.3999999999069</v>
      </c>
      <c r="F192" s="158">
        <v>177</v>
      </c>
      <c r="G192" s="133">
        <v>44408</v>
      </c>
      <c r="H192" s="134">
        <v>1203</v>
      </c>
      <c r="I192" s="135" t="s">
        <v>351</v>
      </c>
      <c r="J192" s="147">
        <v>44388</v>
      </c>
    </row>
    <row r="193" spans="1:10" hidden="1" x14ac:dyDescent="0.25">
      <c r="A193" s="169">
        <v>44409</v>
      </c>
      <c r="B193" s="170" t="s">
        <v>360</v>
      </c>
      <c r="C193" s="168">
        <v>426.44</v>
      </c>
      <c r="D193" s="171">
        <v>0</v>
      </c>
      <c r="E193" s="168">
        <f t="shared" si="2"/>
        <v>7841.9599999999073</v>
      </c>
      <c r="F193" s="172"/>
      <c r="G193" s="173"/>
      <c r="H193" s="174"/>
      <c r="I193" s="175" t="s">
        <v>234</v>
      </c>
      <c r="J193" s="176"/>
    </row>
    <row r="194" spans="1:10" s="162" customFormat="1" hidden="1" x14ac:dyDescent="0.25">
      <c r="A194" s="155">
        <v>44409</v>
      </c>
      <c r="B194" s="141" t="s">
        <v>361</v>
      </c>
      <c r="C194" s="156">
        <v>43</v>
      </c>
      <c r="D194" s="157">
        <v>0</v>
      </c>
      <c r="E194" s="139">
        <f t="shared" si="2"/>
        <v>7798.9599999999073</v>
      </c>
      <c r="F194" s="158"/>
      <c r="G194" s="159"/>
      <c r="H194" s="160"/>
      <c r="I194" s="142" t="s">
        <v>234</v>
      </c>
      <c r="J194" s="161"/>
    </row>
    <row r="195" spans="1:10" s="162" customFormat="1" hidden="1" x14ac:dyDescent="0.25">
      <c r="A195" s="155">
        <v>44409</v>
      </c>
      <c r="B195" s="141" t="s">
        <v>362</v>
      </c>
      <c r="C195" s="156">
        <v>1044.42</v>
      </c>
      <c r="D195" s="157">
        <v>0</v>
      </c>
      <c r="E195" s="139">
        <f t="shared" si="2"/>
        <v>6754.5399999999072</v>
      </c>
      <c r="F195" s="158"/>
      <c r="G195" s="159"/>
      <c r="H195" s="160"/>
      <c r="I195" s="142" t="s">
        <v>234</v>
      </c>
      <c r="J195" s="161"/>
    </row>
    <row r="196" spans="1:10" s="162" customFormat="1" hidden="1" x14ac:dyDescent="0.25">
      <c r="A196" s="155">
        <v>44410</v>
      </c>
      <c r="B196" s="141" t="s">
        <v>363</v>
      </c>
      <c r="C196" s="156">
        <v>0</v>
      </c>
      <c r="D196" s="157">
        <v>3248</v>
      </c>
      <c r="E196" s="139">
        <f t="shared" si="2"/>
        <v>10002.539999999906</v>
      </c>
      <c r="F196" s="158">
        <v>221</v>
      </c>
      <c r="G196" s="159">
        <v>44410</v>
      </c>
      <c r="H196" s="160">
        <v>1204</v>
      </c>
      <c r="I196" s="142" t="s">
        <v>364</v>
      </c>
      <c r="J196" s="161">
        <v>44404</v>
      </c>
    </row>
    <row r="197" spans="1:10" s="162" customFormat="1" hidden="1" x14ac:dyDescent="0.25">
      <c r="A197" s="155">
        <v>44410</v>
      </c>
      <c r="B197" s="141" t="s">
        <v>365</v>
      </c>
      <c r="C197" s="156">
        <v>0</v>
      </c>
      <c r="D197" s="157">
        <v>2970</v>
      </c>
      <c r="E197" s="139">
        <f t="shared" si="2"/>
        <v>12972.539999999906</v>
      </c>
      <c r="F197" s="158">
        <v>150</v>
      </c>
      <c r="G197" s="159">
        <v>44411</v>
      </c>
      <c r="H197" s="160">
        <v>1206</v>
      </c>
      <c r="I197" s="142" t="s">
        <v>372</v>
      </c>
      <c r="J197" s="161">
        <v>44389</v>
      </c>
    </row>
    <row r="198" spans="1:10" s="162" customFormat="1" ht="30" hidden="1" x14ac:dyDescent="0.25">
      <c r="A198" s="155">
        <v>44410</v>
      </c>
      <c r="B198" s="141" t="s">
        <v>366</v>
      </c>
      <c r="C198" s="156">
        <v>0</v>
      </c>
      <c r="D198" s="157">
        <v>43935</v>
      </c>
      <c r="E198" s="139">
        <f t="shared" si="2"/>
        <v>56907.539999999906</v>
      </c>
      <c r="F198" s="158">
        <v>206</v>
      </c>
      <c r="G198" s="159">
        <v>44411</v>
      </c>
      <c r="H198" s="160">
        <v>1207</v>
      </c>
      <c r="I198" s="142" t="s">
        <v>374</v>
      </c>
      <c r="J198" s="167" t="s">
        <v>375</v>
      </c>
    </row>
    <row r="199" spans="1:10" s="162" customFormat="1" hidden="1" x14ac:dyDescent="0.25">
      <c r="A199" s="155">
        <v>44411</v>
      </c>
      <c r="B199" s="141" t="s">
        <v>367</v>
      </c>
      <c r="C199" s="156">
        <v>1229</v>
      </c>
      <c r="D199" s="157">
        <v>0</v>
      </c>
      <c r="E199" s="139">
        <f t="shared" si="2"/>
        <v>55678.539999999906</v>
      </c>
      <c r="F199" s="158"/>
      <c r="G199" s="159"/>
      <c r="H199" s="160"/>
      <c r="I199" s="142" t="s">
        <v>234</v>
      </c>
      <c r="J199" s="161"/>
    </row>
    <row r="200" spans="1:10" s="162" customFormat="1" hidden="1" x14ac:dyDescent="0.25">
      <c r="A200" s="155">
        <v>44411</v>
      </c>
      <c r="B200" s="141" t="s">
        <v>368</v>
      </c>
      <c r="C200" s="156">
        <v>674</v>
      </c>
      <c r="D200" s="157">
        <v>0</v>
      </c>
      <c r="E200" s="139">
        <f t="shared" ref="E200:E240" si="3">E199-C200+D200</f>
        <v>55004.539999999906</v>
      </c>
      <c r="F200" s="158"/>
      <c r="G200" s="159"/>
      <c r="H200" s="160"/>
      <c r="I200" s="142" t="s">
        <v>234</v>
      </c>
      <c r="J200" s="161"/>
    </row>
    <row r="201" spans="1:10" s="162" customFormat="1" hidden="1" x14ac:dyDescent="0.25">
      <c r="A201" s="155">
        <v>44411</v>
      </c>
      <c r="B201" s="141" t="s">
        <v>369</v>
      </c>
      <c r="C201" s="156">
        <v>294</v>
      </c>
      <c r="D201" s="157">
        <v>0</v>
      </c>
      <c r="E201" s="139">
        <f t="shared" si="3"/>
        <v>54710.539999999906</v>
      </c>
      <c r="F201" s="158"/>
      <c r="G201" s="159"/>
      <c r="H201" s="160"/>
      <c r="I201" s="142" t="s">
        <v>234</v>
      </c>
      <c r="J201" s="161"/>
    </row>
    <row r="202" spans="1:10" s="162" customFormat="1" hidden="1" x14ac:dyDescent="0.25">
      <c r="A202" s="155">
        <v>44411</v>
      </c>
      <c r="B202" s="141" t="s">
        <v>143</v>
      </c>
      <c r="C202" s="156">
        <v>0</v>
      </c>
      <c r="D202" s="157">
        <v>19488</v>
      </c>
      <c r="E202" s="139">
        <f t="shared" si="3"/>
        <v>74198.539999999906</v>
      </c>
      <c r="F202" s="158">
        <v>194</v>
      </c>
      <c r="G202" s="159">
        <v>44411</v>
      </c>
      <c r="H202" s="160">
        <v>1208</v>
      </c>
      <c r="I202" s="142" t="s">
        <v>373</v>
      </c>
      <c r="J202" s="161">
        <v>44406</v>
      </c>
    </row>
    <row r="203" spans="1:10" s="162" customFormat="1" hidden="1" x14ac:dyDescent="0.25">
      <c r="A203" s="155">
        <v>44411</v>
      </c>
      <c r="B203" s="141" t="s">
        <v>168</v>
      </c>
      <c r="C203" s="156">
        <v>2000</v>
      </c>
      <c r="D203" s="157">
        <v>0</v>
      </c>
      <c r="E203" s="139">
        <f t="shared" si="3"/>
        <v>72198.539999999906</v>
      </c>
      <c r="F203" s="158"/>
      <c r="G203" s="159"/>
      <c r="H203" s="160"/>
      <c r="I203" s="142" t="s">
        <v>246</v>
      </c>
      <c r="J203" s="161"/>
    </row>
    <row r="204" spans="1:10" s="162" customFormat="1" hidden="1" x14ac:dyDescent="0.25">
      <c r="A204" s="155">
        <v>44411</v>
      </c>
      <c r="B204" s="141" t="s">
        <v>167</v>
      </c>
      <c r="C204" s="156">
        <v>5983.12</v>
      </c>
      <c r="D204" s="157">
        <v>0</v>
      </c>
      <c r="E204" s="139">
        <f t="shared" si="3"/>
        <v>66215.419999999911</v>
      </c>
      <c r="F204" s="158"/>
      <c r="G204" s="159"/>
      <c r="H204" s="160"/>
      <c r="I204" s="142" t="s">
        <v>236</v>
      </c>
      <c r="J204" s="161"/>
    </row>
    <row r="205" spans="1:10" s="162" customFormat="1" hidden="1" x14ac:dyDescent="0.25">
      <c r="A205" s="155">
        <v>44411</v>
      </c>
      <c r="B205" s="141" t="s">
        <v>370</v>
      </c>
      <c r="C205" s="156">
        <v>0</v>
      </c>
      <c r="D205" s="157">
        <v>3596</v>
      </c>
      <c r="E205" s="139">
        <f t="shared" si="3"/>
        <v>69811.419999999911</v>
      </c>
      <c r="F205" s="158">
        <v>3</v>
      </c>
      <c r="G205" s="159">
        <v>44411</v>
      </c>
      <c r="H205" s="160">
        <v>1209</v>
      </c>
      <c r="I205" s="142" t="s">
        <v>371</v>
      </c>
      <c r="J205" s="161">
        <v>44408</v>
      </c>
    </row>
    <row r="206" spans="1:10" s="162" customFormat="1" hidden="1" x14ac:dyDescent="0.25">
      <c r="A206" s="155">
        <v>44412</v>
      </c>
      <c r="B206" s="141" t="s">
        <v>386</v>
      </c>
      <c r="C206" s="156">
        <v>50868.88</v>
      </c>
      <c r="D206" s="157">
        <v>0</v>
      </c>
      <c r="E206" s="139">
        <f t="shared" si="3"/>
        <v>18942.539999999914</v>
      </c>
      <c r="F206" s="158"/>
      <c r="G206" s="159"/>
      <c r="H206" s="160"/>
      <c r="I206" s="142" t="s">
        <v>117</v>
      </c>
      <c r="J206" s="161"/>
    </row>
    <row r="207" spans="1:10" s="162" customFormat="1" hidden="1" x14ac:dyDescent="0.25">
      <c r="A207" s="155">
        <v>44412</v>
      </c>
      <c r="B207" s="141" t="s">
        <v>387</v>
      </c>
      <c r="C207" s="156">
        <v>0</v>
      </c>
      <c r="D207" s="157">
        <v>18391.8</v>
      </c>
      <c r="E207" s="139">
        <f t="shared" si="3"/>
        <v>37334.339999999909</v>
      </c>
      <c r="F207" s="158">
        <v>40</v>
      </c>
      <c r="G207" s="159">
        <v>44412</v>
      </c>
      <c r="H207" s="160">
        <v>1212</v>
      </c>
      <c r="I207" s="142" t="s">
        <v>388</v>
      </c>
      <c r="J207" s="161">
        <v>44409</v>
      </c>
    </row>
    <row r="208" spans="1:10" hidden="1" x14ac:dyDescent="0.25">
      <c r="A208" s="137">
        <v>44412</v>
      </c>
      <c r="B208" s="141" t="s">
        <v>341</v>
      </c>
      <c r="C208" s="139">
        <v>0</v>
      </c>
      <c r="D208" s="131">
        <v>25000</v>
      </c>
      <c r="E208" s="139">
        <f t="shared" si="3"/>
        <v>62334.339999999909</v>
      </c>
      <c r="F208" s="132" t="s">
        <v>7</v>
      </c>
      <c r="G208" s="133"/>
      <c r="H208" s="134"/>
      <c r="I208" s="135" t="s">
        <v>7</v>
      </c>
      <c r="J208" s="140"/>
    </row>
    <row r="209" spans="1:10" s="162" customFormat="1" hidden="1" x14ac:dyDescent="0.25">
      <c r="A209" s="155">
        <v>44412</v>
      </c>
      <c r="B209" s="141" t="s">
        <v>139</v>
      </c>
      <c r="C209" s="156">
        <v>40000</v>
      </c>
      <c r="D209" s="157">
        <v>0</v>
      </c>
      <c r="E209" s="139">
        <f t="shared" si="3"/>
        <v>22334.339999999909</v>
      </c>
      <c r="F209" s="158"/>
      <c r="G209" s="159"/>
      <c r="H209" s="160"/>
      <c r="I209" s="142" t="s">
        <v>236</v>
      </c>
      <c r="J209" s="161"/>
    </row>
    <row r="210" spans="1:10" s="162" customFormat="1" hidden="1" x14ac:dyDescent="0.25">
      <c r="A210" s="155">
        <v>44412</v>
      </c>
      <c r="B210" s="141" t="s">
        <v>393</v>
      </c>
      <c r="C210" s="156">
        <v>4616.72</v>
      </c>
      <c r="D210" s="157">
        <v>0</v>
      </c>
      <c r="E210" s="139">
        <f t="shared" si="3"/>
        <v>17717.619999999908</v>
      </c>
      <c r="F210" s="158"/>
      <c r="G210" s="159"/>
      <c r="H210" s="160"/>
      <c r="I210" s="142" t="s">
        <v>117</v>
      </c>
      <c r="J210" s="161"/>
    </row>
    <row r="211" spans="1:10" s="162" customFormat="1" hidden="1" x14ac:dyDescent="0.25">
      <c r="A211" s="155">
        <v>44412</v>
      </c>
      <c r="B211" s="141" t="s">
        <v>393</v>
      </c>
      <c r="C211" s="156">
        <v>235.91</v>
      </c>
      <c r="D211" s="157">
        <v>0</v>
      </c>
      <c r="E211" s="139">
        <f t="shared" si="3"/>
        <v>17481.709999999908</v>
      </c>
      <c r="F211" s="158"/>
      <c r="G211" s="159"/>
      <c r="H211" s="160"/>
      <c r="I211" s="142" t="s">
        <v>117</v>
      </c>
      <c r="J211" s="161"/>
    </row>
    <row r="212" spans="1:10" s="162" customFormat="1" hidden="1" x14ac:dyDescent="0.25">
      <c r="A212" s="155">
        <v>44413</v>
      </c>
      <c r="B212" s="141" t="s">
        <v>394</v>
      </c>
      <c r="C212" s="156">
        <v>3051</v>
      </c>
      <c r="D212" s="157">
        <v>0</v>
      </c>
      <c r="E212" s="139">
        <f t="shared" si="3"/>
        <v>14430.709999999908</v>
      </c>
      <c r="F212" s="158"/>
      <c r="G212" s="159"/>
      <c r="H212" s="160"/>
      <c r="I212" s="142" t="s">
        <v>117</v>
      </c>
      <c r="J212" s="161"/>
    </row>
    <row r="213" spans="1:10" s="162" customFormat="1" hidden="1" x14ac:dyDescent="0.25">
      <c r="A213" s="155">
        <v>44414</v>
      </c>
      <c r="B213" s="141" t="s">
        <v>138</v>
      </c>
      <c r="C213" s="156">
        <v>0</v>
      </c>
      <c r="D213" s="157">
        <v>10068.799999999999</v>
      </c>
      <c r="E213" s="139">
        <f t="shared" si="3"/>
        <v>24499.509999999907</v>
      </c>
      <c r="F213" s="158">
        <v>59</v>
      </c>
      <c r="G213" s="159">
        <v>44415</v>
      </c>
      <c r="H213" s="160">
        <v>1214</v>
      </c>
      <c r="I213" s="142" t="s">
        <v>400</v>
      </c>
      <c r="J213" s="161">
        <v>44423</v>
      </c>
    </row>
    <row r="214" spans="1:10" s="162" customFormat="1" hidden="1" x14ac:dyDescent="0.25">
      <c r="A214" s="155">
        <v>44414</v>
      </c>
      <c r="B214" s="141" t="s">
        <v>395</v>
      </c>
      <c r="C214" s="156">
        <v>487.99</v>
      </c>
      <c r="D214" s="157">
        <v>0</v>
      </c>
      <c r="E214" s="139">
        <f t="shared" si="3"/>
        <v>24011.519999999906</v>
      </c>
      <c r="F214" s="158"/>
      <c r="G214" s="159"/>
      <c r="H214" s="160"/>
      <c r="I214" s="142" t="s">
        <v>234</v>
      </c>
      <c r="J214" s="161"/>
    </row>
    <row r="215" spans="1:10" s="162" customFormat="1" hidden="1" x14ac:dyDescent="0.25">
      <c r="A215" s="155">
        <v>44414</v>
      </c>
      <c r="B215" s="141" t="s">
        <v>396</v>
      </c>
      <c r="C215" s="156">
        <v>0</v>
      </c>
      <c r="D215" s="157">
        <v>6612</v>
      </c>
      <c r="E215" s="139">
        <f t="shared" si="3"/>
        <v>30623.519999999906</v>
      </c>
      <c r="F215" s="158">
        <v>103</v>
      </c>
      <c r="G215" s="159">
        <v>44415</v>
      </c>
      <c r="H215" s="160">
        <v>1215</v>
      </c>
      <c r="I215" s="142" t="s">
        <v>401</v>
      </c>
      <c r="J215" s="161" t="s">
        <v>403</v>
      </c>
    </row>
    <row r="216" spans="1:10" s="162" customFormat="1" hidden="1" x14ac:dyDescent="0.25">
      <c r="A216" s="155">
        <v>44414</v>
      </c>
      <c r="B216" s="141" t="s">
        <v>397</v>
      </c>
      <c r="C216" s="156">
        <v>99.64</v>
      </c>
      <c r="D216" s="157">
        <v>0</v>
      </c>
      <c r="E216" s="139">
        <f t="shared" si="3"/>
        <v>30523.879999999906</v>
      </c>
      <c r="F216" s="158"/>
      <c r="G216" s="159"/>
      <c r="H216" s="160"/>
      <c r="I216" s="142" t="s">
        <v>234</v>
      </c>
      <c r="J216" s="161"/>
    </row>
    <row r="217" spans="1:10" s="162" customFormat="1" hidden="1" x14ac:dyDescent="0.25">
      <c r="A217" s="155">
        <v>44414</v>
      </c>
      <c r="B217" s="141" t="s">
        <v>398</v>
      </c>
      <c r="C217" s="156">
        <v>2872.99</v>
      </c>
      <c r="D217" s="157">
        <v>0</v>
      </c>
      <c r="E217" s="139">
        <f t="shared" si="3"/>
        <v>27650.889999999905</v>
      </c>
      <c r="F217" s="158"/>
      <c r="G217" s="159"/>
      <c r="H217" s="160"/>
      <c r="I217" s="142" t="s">
        <v>234</v>
      </c>
      <c r="J217" s="161"/>
    </row>
    <row r="218" spans="1:10" s="162" customFormat="1" hidden="1" x14ac:dyDescent="0.25">
      <c r="A218" s="155">
        <v>44414</v>
      </c>
      <c r="B218" s="141" t="s">
        <v>399</v>
      </c>
      <c r="C218" s="156">
        <v>0</v>
      </c>
      <c r="D218" s="157">
        <v>46168</v>
      </c>
      <c r="E218" s="139">
        <f t="shared" si="3"/>
        <v>73818.889999999898</v>
      </c>
      <c r="F218" s="158">
        <v>237</v>
      </c>
      <c r="G218" s="159">
        <v>44415</v>
      </c>
      <c r="H218" s="160">
        <v>1216</v>
      </c>
      <c r="I218" s="142" t="s">
        <v>402</v>
      </c>
      <c r="J218" s="161">
        <v>44372</v>
      </c>
    </row>
    <row r="219" spans="1:10" s="162" customFormat="1" hidden="1" x14ac:dyDescent="0.25">
      <c r="A219" s="155">
        <v>44414</v>
      </c>
      <c r="B219" s="141" t="s">
        <v>407</v>
      </c>
      <c r="C219" s="156">
        <v>5556</v>
      </c>
      <c r="D219" s="157">
        <v>0</v>
      </c>
      <c r="E219" s="139">
        <f t="shared" si="3"/>
        <v>68262.889999999898</v>
      </c>
      <c r="F219" s="158"/>
      <c r="G219" s="159"/>
      <c r="H219" s="160"/>
      <c r="I219" s="142" t="s">
        <v>234</v>
      </c>
      <c r="J219" s="161"/>
    </row>
    <row r="220" spans="1:10" s="162" customFormat="1" ht="30" hidden="1" x14ac:dyDescent="0.25">
      <c r="A220" s="155">
        <v>44414</v>
      </c>
      <c r="B220" s="141" t="s">
        <v>408</v>
      </c>
      <c r="C220" s="156">
        <v>0</v>
      </c>
      <c r="D220" s="157">
        <v>14848</v>
      </c>
      <c r="E220" s="139">
        <f t="shared" si="3"/>
        <v>83110.889999999898</v>
      </c>
      <c r="F220" s="158">
        <v>64</v>
      </c>
      <c r="G220" s="159">
        <v>44415</v>
      </c>
      <c r="H220" s="160">
        <v>1218</v>
      </c>
      <c r="I220" s="142" t="s">
        <v>418</v>
      </c>
      <c r="J220" s="167" t="s">
        <v>419</v>
      </c>
    </row>
    <row r="221" spans="1:10" s="162" customFormat="1" hidden="1" x14ac:dyDescent="0.25">
      <c r="A221" s="155">
        <v>44414</v>
      </c>
      <c r="B221" s="141" t="s">
        <v>409</v>
      </c>
      <c r="C221" s="156">
        <v>0</v>
      </c>
      <c r="D221" s="157">
        <v>25056</v>
      </c>
      <c r="E221" s="139">
        <f t="shared" si="3"/>
        <v>108166.8899999999</v>
      </c>
      <c r="F221" s="158">
        <v>132</v>
      </c>
      <c r="G221" s="159">
        <v>44415</v>
      </c>
      <c r="H221" s="160">
        <v>1219</v>
      </c>
      <c r="I221" s="142" t="s">
        <v>412</v>
      </c>
      <c r="J221" s="161">
        <v>44383</v>
      </c>
    </row>
    <row r="222" spans="1:10" s="162" customFormat="1" hidden="1" x14ac:dyDescent="0.25">
      <c r="A222" s="155">
        <v>44414</v>
      </c>
      <c r="B222" s="141" t="s">
        <v>410</v>
      </c>
      <c r="C222" s="156">
        <v>0</v>
      </c>
      <c r="D222" s="157">
        <v>68904</v>
      </c>
      <c r="E222" s="139">
        <f t="shared" si="3"/>
        <v>177070.8899999999</v>
      </c>
      <c r="F222" s="158">
        <v>85</v>
      </c>
      <c r="G222" s="159">
        <v>44415</v>
      </c>
      <c r="H222" s="160">
        <v>1220</v>
      </c>
      <c r="I222" s="142" t="s">
        <v>413</v>
      </c>
      <c r="J222" s="161">
        <v>44445</v>
      </c>
    </row>
    <row r="223" spans="1:10" s="162" customFormat="1" hidden="1" x14ac:dyDescent="0.25">
      <c r="A223" s="155">
        <v>44414</v>
      </c>
      <c r="B223" s="141" t="s">
        <v>141</v>
      </c>
      <c r="C223" s="156">
        <v>0</v>
      </c>
      <c r="D223" s="157">
        <v>3132</v>
      </c>
      <c r="E223" s="139">
        <f t="shared" si="3"/>
        <v>180202.8899999999</v>
      </c>
      <c r="F223" s="158">
        <v>126</v>
      </c>
      <c r="G223" s="159">
        <v>44415</v>
      </c>
      <c r="H223" s="160">
        <v>1221</v>
      </c>
      <c r="I223" s="142" t="s">
        <v>414</v>
      </c>
      <c r="J223" s="161">
        <v>44413</v>
      </c>
    </row>
    <row r="224" spans="1:10" s="162" customFormat="1" hidden="1" x14ac:dyDescent="0.25">
      <c r="A224" s="155">
        <v>44414</v>
      </c>
      <c r="B224" s="141" t="s">
        <v>411</v>
      </c>
      <c r="C224" s="156">
        <v>0</v>
      </c>
      <c r="D224" s="157">
        <v>3248</v>
      </c>
      <c r="E224" s="139">
        <f t="shared" si="3"/>
        <v>183450.8899999999</v>
      </c>
      <c r="F224" s="158">
        <v>116</v>
      </c>
      <c r="G224" s="159">
        <v>44415</v>
      </c>
      <c r="H224" s="160">
        <v>1222</v>
      </c>
      <c r="I224" s="142" t="s">
        <v>415</v>
      </c>
      <c r="J224" s="161">
        <v>44399</v>
      </c>
    </row>
    <row r="225" spans="1:10" s="162" customFormat="1" hidden="1" x14ac:dyDescent="0.25">
      <c r="A225" s="155">
        <v>44417</v>
      </c>
      <c r="B225" s="141" t="s">
        <v>423</v>
      </c>
      <c r="C225" s="156">
        <v>32971.839999999997</v>
      </c>
      <c r="D225" s="157">
        <v>0</v>
      </c>
      <c r="E225" s="139">
        <f t="shared" si="3"/>
        <v>150479.0499999999</v>
      </c>
      <c r="F225" s="158"/>
      <c r="G225" s="159"/>
      <c r="H225" s="160"/>
      <c r="I225" s="142" t="s">
        <v>426</v>
      </c>
      <c r="J225" s="161"/>
    </row>
    <row r="226" spans="1:10" s="162" customFormat="1" hidden="1" x14ac:dyDescent="0.25">
      <c r="A226" s="155">
        <v>44417</v>
      </c>
      <c r="B226" s="141" t="s">
        <v>424</v>
      </c>
      <c r="C226" s="156">
        <v>5531.46</v>
      </c>
      <c r="D226" s="157">
        <v>0</v>
      </c>
      <c r="E226" s="139">
        <f t="shared" si="3"/>
        <v>144947.58999999991</v>
      </c>
      <c r="F226" s="158"/>
      <c r="G226" s="159"/>
      <c r="H226" s="160"/>
      <c r="I226" s="142" t="s">
        <v>427</v>
      </c>
      <c r="J226" s="161"/>
    </row>
    <row r="227" spans="1:10" s="162" customFormat="1" hidden="1" x14ac:dyDescent="0.25">
      <c r="A227" s="155">
        <v>44418</v>
      </c>
      <c r="B227" s="141" t="s">
        <v>425</v>
      </c>
      <c r="C227" s="156">
        <v>3907.69</v>
      </c>
      <c r="D227" s="157">
        <v>0</v>
      </c>
      <c r="E227" s="139">
        <f t="shared" si="3"/>
        <v>141039.89999999991</v>
      </c>
      <c r="F227" s="158"/>
      <c r="G227" s="159"/>
      <c r="H227" s="160"/>
      <c r="I227" s="142" t="s">
        <v>234</v>
      </c>
      <c r="J227" s="161"/>
    </row>
    <row r="228" spans="1:10" s="162" customFormat="1" ht="30" hidden="1" x14ac:dyDescent="0.25">
      <c r="A228" s="155">
        <v>44418</v>
      </c>
      <c r="B228" s="141" t="s">
        <v>428</v>
      </c>
      <c r="C228" s="156">
        <v>0</v>
      </c>
      <c r="D228" s="157">
        <v>4060</v>
      </c>
      <c r="E228" s="139">
        <f t="shared" si="3"/>
        <v>145099.89999999991</v>
      </c>
      <c r="F228" s="158">
        <v>25</v>
      </c>
      <c r="G228" s="159">
        <v>44420</v>
      </c>
      <c r="H228" s="160">
        <v>1226</v>
      </c>
      <c r="I228" s="142" t="s">
        <v>429</v>
      </c>
      <c r="J228" s="161">
        <v>44448</v>
      </c>
    </row>
    <row r="229" spans="1:10" s="162" customFormat="1" hidden="1" x14ac:dyDescent="0.25">
      <c r="A229" s="155">
        <v>44419</v>
      </c>
      <c r="B229" s="141" t="s">
        <v>434</v>
      </c>
      <c r="C229" s="156">
        <v>5189.47</v>
      </c>
      <c r="D229" s="157">
        <v>0</v>
      </c>
      <c r="E229" s="139">
        <f t="shared" si="3"/>
        <v>139910.42999999991</v>
      </c>
      <c r="F229" s="158"/>
      <c r="G229" s="159"/>
      <c r="H229" s="160"/>
      <c r="I229" s="142" t="s">
        <v>443</v>
      </c>
      <c r="J229" s="161"/>
    </row>
    <row r="230" spans="1:10" s="162" customFormat="1" hidden="1" x14ac:dyDescent="0.25">
      <c r="A230" s="155">
        <v>44419</v>
      </c>
      <c r="B230" s="141" t="s">
        <v>435</v>
      </c>
      <c r="C230" s="156">
        <v>11598.3</v>
      </c>
      <c r="D230" s="157">
        <v>0</v>
      </c>
      <c r="E230" s="139">
        <f t="shared" si="3"/>
        <v>128312.1299999999</v>
      </c>
      <c r="F230" s="158"/>
      <c r="G230" s="159"/>
      <c r="H230" s="160"/>
      <c r="I230" s="142" t="s">
        <v>444</v>
      </c>
      <c r="J230" s="161"/>
    </row>
    <row r="231" spans="1:10" s="162" customFormat="1" hidden="1" x14ac:dyDescent="0.25">
      <c r="A231" s="155">
        <v>44419</v>
      </c>
      <c r="B231" s="141" t="s">
        <v>437</v>
      </c>
      <c r="C231" s="156">
        <v>1624</v>
      </c>
      <c r="D231" s="157">
        <v>0</v>
      </c>
      <c r="E231" s="139">
        <f t="shared" si="3"/>
        <v>126688.1299999999</v>
      </c>
      <c r="F231" s="158"/>
      <c r="G231" s="159"/>
      <c r="H231" s="160"/>
      <c r="I231" s="142" t="s">
        <v>236</v>
      </c>
      <c r="J231" s="161"/>
    </row>
    <row r="232" spans="1:10" s="162" customFormat="1" hidden="1" x14ac:dyDescent="0.25">
      <c r="A232" s="155">
        <v>44419</v>
      </c>
      <c r="B232" s="141" t="s">
        <v>436</v>
      </c>
      <c r="C232" s="156">
        <v>10000</v>
      </c>
      <c r="D232" s="157">
        <v>0</v>
      </c>
      <c r="E232" s="139">
        <f t="shared" si="3"/>
        <v>116688.1299999999</v>
      </c>
      <c r="F232" s="158"/>
      <c r="G232" s="159"/>
      <c r="H232" s="160"/>
      <c r="I232" s="142" t="s">
        <v>236</v>
      </c>
      <c r="J232" s="161"/>
    </row>
    <row r="233" spans="1:10" s="162" customFormat="1" hidden="1" x14ac:dyDescent="0.25">
      <c r="A233" s="155">
        <v>44419</v>
      </c>
      <c r="B233" s="141" t="s">
        <v>393</v>
      </c>
      <c r="C233" s="156">
        <v>8929.3799999999992</v>
      </c>
      <c r="D233" s="157">
        <v>0</v>
      </c>
      <c r="E233" s="139">
        <f t="shared" si="3"/>
        <v>107758.7499999999</v>
      </c>
      <c r="F233" s="158"/>
      <c r="G233" s="159"/>
      <c r="H233" s="160"/>
      <c r="I233" s="142" t="s">
        <v>235</v>
      </c>
      <c r="J233" s="161"/>
    </row>
    <row r="234" spans="1:10" s="162" customFormat="1" ht="30" hidden="1" x14ac:dyDescent="0.25">
      <c r="A234" s="155">
        <v>44420</v>
      </c>
      <c r="B234" s="141" t="s">
        <v>438</v>
      </c>
      <c r="C234" s="156">
        <v>0</v>
      </c>
      <c r="D234" s="157">
        <v>24592</v>
      </c>
      <c r="E234" s="139">
        <f t="shared" si="3"/>
        <v>132350.74999999988</v>
      </c>
      <c r="F234" s="158">
        <v>167</v>
      </c>
      <c r="G234" s="159">
        <v>44420</v>
      </c>
      <c r="H234" s="160">
        <v>1227</v>
      </c>
      <c r="I234" s="142" t="s">
        <v>440</v>
      </c>
      <c r="J234" s="167" t="s">
        <v>445</v>
      </c>
    </row>
    <row r="235" spans="1:10" s="162" customFormat="1" hidden="1" x14ac:dyDescent="0.25">
      <c r="A235" s="155">
        <v>44420</v>
      </c>
      <c r="B235" s="141" t="s">
        <v>439</v>
      </c>
      <c r="C235" s="156">
        <v>0</v>
      </c>
      <c r="D235" s="157">
        <v>7308</v>
      </c>
      <c r="E235" s="139">
        <f t="shared" si="3"/>
        <v>139658.74999999988</v>
      </c>
      <c r="F235" s="158">
        <v>178</v>
      </c>
      <c r="G235" s="159">
        <v>44420</v>
      </c>
      <c r="H235" s="160">
        <v>1228</v>
      </c>
      <c r="I235" s="142" t="s">
        <v>441</v>
      </c>
      <c r="J235" s="161">
        <v>44460</v>
      </c>
    </row>
    <row r="236" spans="1:10" s="162" customFormat="1" hidden="1" x14ac:dyDescent="0.25">
      <c r="A236" s="155">
        <v>44420</v>
      </c>
      <c r="B236" s="141" t="s">
        <v>453</v>
      </c>
      <c r="C236" s="156">
        <v>0</v>
      </c>
      <c r="D236" s="157">
        <v>5220</v>
      </c>
      <c r="E236" s="139">
        <f t="shared" si="3"/>
        <v>144878.74999999988</v>
      </c>
      <c r="F236" s="158">
        <v>197</v>
      </c>
      <c r="G236" s="159">
        <v>44421</v>
      </c>
      <c r="H236" s="160">
        <v>1232</v>
      </c>
      <c r="I236" s="142" t="s">
        <v>457</v>
      </c>
      <c r="J236" s="161">
        <v>44335</v>
      </c>
    </row>
    <row r="237" spans="1:10" s="162" customFormat="1" ht="30" hidden="1" x14ac:dyDescent="0.25">
      <c r="A237" s="155">
        <v>44421</v>
      </c>
      <c r="B237" s="141" t="s">
        <v>138</v>
      </c>
      <c r="C237" s="156">
        <v>0</v>
      </c>
      <c r="D237" s="157">
        <v>42427</v>
      </c>
      <c r="E237" s="139">
        <f t="shared" si="3"/>
        <v>187305.74999999988</v>
      </c>
      <c r="F237" s="158">
        <v>59</v>
      </c>
      <c r="G237" s="159">
        <v>44421</v>
      </c>
      <c r="H237" s="160">
        <v>1233</v>
      </c>
      <c r="I237" s="142" t="s">
        <v>458</v>
      </c>
      <c r="J237" s="167" t="s">
        <v>459</v>
      </c>
    </row>
    <row r="238" spans="1:10" s="162" customFormat="1" hidden="1" x14ac:dyDescent="0.25">
      <c r="A238" s="155">
        <v>44421</v>
      </c>
      <c r="B238" s="141" t="s">
        <v>124</v>
      </c>
      <c r="C238" s="156">
        <v>0</v>
      </c>
      <c r="D238" s="157">
        <v>12528</v>
      </c>
      <c r="E238" s="139">
        <f t="shared" si="3"/>
        <v>199833.74999999988</v>
      </c>
      <c r="F238" s="158">
        <v>160</v>
      </c>
      <c r="G238" s="159">
        <v>44421</v>
      </c>
      <c r="H238" s="160">
        <v>1234</v>
      </c>
      <c r="I238" s="142" t="s">
        <v>460</v>
      </c>
      <c r="J238" s="161">
        <v>44415</v>
      </c>
    </row>
    <row r="239" spans="1:10" s="162" customFormat="1" hidden="1" x14ac:dyDescent="0.25">
      <c r="A239" s="155">
        <v>44421</v>
      </c>
      <c r="B239" s="141" t="s">
        <v>454</v>
      </c>
      <c r="C239" s="156">
        <v>0</v>
      </c>
      <c r="D239" s="157">
        <v>3596</v>
      </c>
      <c r="E239" s="139">
        <f t="shared" si="3"/>
        <v>203429.74999999988</v>
      </c>
      <c r="F239" s="158">
        <v>3</v>
      </c>
      <c r="G239" s="159">
        <v>44421</v>
      </c>
      <c r="H239" s="160">
        <v>1235</v>
      </c>
      <c r="I239" s="142" t="s">
        <v>461</v>
      </c>
      <c r="J239" s="161">
        <v>44434</v>
      </c>
    </row>
    <row r="240" spans="1:10" s="162" customFormat="1" hidden="1" x14ac:dyDescent="0.25">
      <c r="A240" s="155">
        <v>44421</v>
      </c>
      <c r="B240" s="141" t="s">
        <v>455</v>
      </c>
      <c r="C240" s="156">
        <v>0</v>
      </c>
      <c r="D240" s="157">
        <v>3306</v>
      </c>
      <c r="E240" s="139">
        <f t="shared" si="3"/>
        <v>206735.74999999988</v>
      </c>
      <c r="F240" s="158">
        <v>103</v>
      </c>
      <c r="G240" s="159">
        <v>44421</v>
      </c>
      <c r="H240" s="160">
        <v>1236</v>
      </c>
      <c r="I240" s="142" t="s">
        <v>462</v>
      </c>
      <c r="J240" s="161">
        <v>44436</v>
      </c>
    </row>
    <row r="241" spans="1:10" s="162" customFormat="1" hidden="1" x14ac:dyDescent="0.25">
      <c r="A241" s="155">
        <v>44421</v>
      </c>
      <c r="B241" s="141" t="s">
        <v>331</v>
      </c>
      <c r="C241" s="156">
        <v>28750</v>
      </c>
      <c r="D241" s="157">
        <v>0</v>
      </c>
      <c r="E241" s="139">
        <v>177985.75</v>
      </c>
      <c r="F241" s="158"/>
      <c r="G241" s="159"/>
      <c r="H241" s="160"/>
      <c r="I241" s="142" t="s">
        <v>246</v>
      </c>
      <c r="J241" s="161"/>
    </row>
    <row r="242" spans="1:10" s="162" customFormat="1" hidden="1" x14ac:dyDescent="0.25">
      <c r="A242" s="155">
        <v>44421</v>
      </c>
      <c r="B242" s="141" t="s">
        <v>476</v>
      </c>
      <c r="C242" s="156">
        <v>5493</v>
      </c>
      <c r="D242" s="157">
        <v>0</v>
      </c>
      <c r="E242" s="139">
        <v>172492.75</v>
      </c>
      <c r="F242" s="158"/>
      <c r="G242" s="159"/>
      <c r="H242" s="160"/>
      <c r="I242" s="142" t="s">
        <v>242</v>
      </c>
      <c r="J242" s="161"/>
    </row>
    <row r="243" spans="1:10" s="162" customFormat="1" hidden="1" x14ac:dyDescent="0.25">
      <c r="A243" s="155">
        <v>44421</v>
      </c>
      <c r="B243" s="141" t="s">
        <v>245</v>
      </c>
      <c r="C243" s="156">
        <v>47519.86</v>
      </c>
      <c r="D243" s="157">
        <v>0</v>
      </c>
      <c r="E243" s="139">
        <v>124972.89</v>
      </c>
      <c r="F243" s="158"/>
      <c r="G243" s="159"/>
      <c r="H243" s="160"/>
      <c r="I243" s="142" t="s">
        <v>245</v>
      </c>
      <c r="J243" s="161"/>
    </row>
    <row r="244" spans="1:10" s="162" customFormat="1" hidden="1" x14ac:dyDescent="0.25">
      <c r="A244" s="155">
        <v>44421</v>
      </c>
      <c r="B244" s="141" t="s">
        <v>477</v>
      </c>
      <c r="C244" s="156">
        <v>0</v>
      </c>
      <c r="D244" s="157">
        <v>7366</v>
      </c>
      <c r="E244" s="139">
        <f t="shared" ref="E244" si="4">E243-C244+D244</f>
        <v>132338.89000000001</v>
      </c>
      <c r="F244" s="158">
        <v>227</v>
      </c>
      <c r="G244" s="159">
        <v>44422</v>
      </c>
      <c r="H244" s="160">
        <v>1239</v>
      </c>
      <c r="I244" s="142" t="s">
        <v>484</v>
      </c>
      <c r="J244" s="161"/>
    </row>
    <row r="245" spans="1:10" s="162" customFormat="1" hidden="1" x14ac:dyDescent="0.25">
      <c r="A245" s="155">
        <v>44421</v>
      </c>
      <c r="B245" s="141" t="s">
        <v>208</v>
      </c>
      <c r="C245" s="156">
        <v>5526</v>
      </c>
      <c r="D245" s="157">
        <v>0</v>
      </c>
      <c r="E245" s="139">
        <v>126812.89</v>
      </c>
      <c r="F245" s="158"/>
      <c r="G245" s="159"/>
      <c r="H245" s="160"/>
      <c r="I245" s="142" t="s">
        <v>244</v>
      </c>
      <c r="J245" s="161"/>
    </row>
    <row r="246" spans="1:10" s="162" customFormat="1" hidden="1" x14ac:dyDescent="0.25">
      <c r="A246" s="155">
        <v>44421</v>
      </c>
      <c r="B246" s="141" t="s">
        <v>125</v>
      </c>
      <c r="C246" s="156">
        <v>3000</v>
      </c>
      <c r="D246" s="157">
        <v>0</v>
      </c>
      <c r="E246" s="139">
        <v>123812.89</v>
      </c>
      <c r="F246" s="158"/>
      <c r="G246" s="159"/>
      <c r="H246" s="160"/>
      <c r="I246" s="142" t="s">
        <v>48</v>
      </c>
      <c r="J246" s="161"/>
    </row>
    <row r="247" spans="1:10" s="162" customFormat="1" hidden="1" x14ac:dyDescent="0.25">
      <c r="A247" s="155">
        <v>44421</v>
      </c>
      <c r="B247" s="141" t="s">
        <v>478</v>
      </c>
      <c r="C247" s="156">
        <v>10904</v>
      </c>
      <c r="D247" s="157">
        <v>0</v>
      </c>
      <c r="E247" s="139">
        <v>112908.89</v>
      </c>
      <c r="F247" s="158"/>
      <c r="G247" s="159"/>
      <c r="H247" s="160"/>
      <c r="I247" s="142" t="s">
        <v>482</v>
      </c>
      <c r="J247" s="161"/>
    </row>
    <row r="248" spans="1:10" s="162" customFormat="1" hidden="1" x14ac:dyDescent="0.25">
      <c r="A248" s="155">
        <v>44421</v>
      </c>
      <c r="B248" s="141" t="s">
        <v>479</v>
      </c>
      <c r="C248" s="156">
        <v>3224.8</v>
      </c>
      <c r="D248" s="157">
        <v>0</v>
      </c>
      <c r="E248" s="139">
        <v>109684.09</v>
      </c>
      <c r="F248" s="158"/>
      <c r="G248" s="159"/>
      <c r="H248" s="160"/>
      <c r="I248" s="142" t="s">
        <v>483</v>
      </c>
      <c r="J248" s="161"/>
    </row>
    <row r="249" spans="1:10" s="162" customFormat="1" hidden="1" x14ac:dyDescent="0.25">
      <c r="A249" s="155">
        <v>44421</v>
      </c>
      <c r="B249" s="141" t="s">
        <v>196</v>
      </c>
      <c r="C249" s="156">
        <v>0</v>
      </c>
      <c r="D249" s="157">
        <v>5626</v>
      </c>
      <c r="E249" s="139">
        <f t="shared" ref="E249" si="5">E248-C249+D249</f>
        <v>115310.09</v>
      </c>
      <c r="F249" s="158">
        <v>9</v>
      </c>
      <c r="G249" s="159">
        <v>44422</v>
      </c>
      <c r="H249" s="160">
        <v>1240</v>
      </c>
      <c r="I249" s="142" t="s">
        <v>485</v>
      </c>
      <c r="J249" s="161"/>
    </row>
    <row r="250" spans="1:10" s="162" customFormat="1" hidden="1" x14ac:dyDescent="0.25">
      <c r="A250" s="155">
        <v>44421</v>
      </c>
      <c r="B250" s="141" t="s">
        <v>480</v>
      </c>
      <c r="C250" s="156">
        <v>14290.18</v>
      </c>
      <c r="D250" s="157">
        <v>0</v>
      </c>
      <c r="E250" s="139">
        <v>101019.91</v>
      </c>
      <c r="F250" s="158"/>
      <c r="G250" s="159"/>
      <c r="H250" s="160"/>
      <c r="I250" s="142" t="s">
        <v>38</v>
      </c>
      <c r="J250" s="161"/>
    </row>
    <row r="251" spans="1:10" hidden="1" x14ac:dyDescent="0.25">
      <c r="A251" s="137">
        <v>44421</v>
      </c>
      <c r="B251" s="141" t="s">
        <v>341</v>
      </c>
      <c r="C251" s="139">
        <v>80000</v>
      </c>
      <c r="D251" s="131">
        <v>0</v>
      </c>
      <c r="E251" s="139">
        <v>21019.91</v>
      </c>
      <c r="F251" s="132" t="s">
        <v>7</v>
      </c>
      <c r="G251" s="133"/>
      <c r="H251" s="134"/>
      <c r="I251" s="135" t="s">
        <v>7</v>
      </c>
      <c r="J251" s="140"/>
    </row>
    <row r="252" spans="1:10" s="162" customFormat="1" hidden="1" x14ac:dyDescent="0.25">
      <c r="A252" s="155">
        <v>44421</v>
      </c>
      <c r="B252" s="141" t="s">
        <v>170</v>
      </c>
      <c r="C252" s="156">
        <v>4060</v>
      </c>
      <c r="D252" s="157">
        <v>0</v>
      </c>
      <c r="E252" s="139">
        <v>16959.91</v>
      </c>
      <c r="F252" s="158"/>
      <c r="G252" s="159"/>
      <c r="H252" s="160"/>
      <c r="I252" s="142" t="s">
        <v>38</v>
      </c>
      <c r="J252" s="161"/>
    </row>
    <row r="253" spans="1:10" s="162" customFormat="1" hidden="1" x14ac:dyDescent="0.25">
      <c r="A253" s="155">
        <v>44421</v>
      </c>
      <c r="B253" s="141" t="s">
        <v>170</v>
      </c>
      <c r="C253" s="156">
        <v>4631.29</v>
      </c>
      <c r="D253" s="157">
        <v>0</v>
      </c>
      <c r="E253" s="139">
        <v>12328.62</v>
      </c>
      <c r="F253" s="158"/>
      <c r="G253" s="159"/>
      <c r="H253" s="160"/>
      <c r="I253" s="142" t="s">
        <v>38</v>
      </c>
      <c r="J253" s="161"/>
    </row>
    <row r="254" spans="1:10" s="162" customFormat="1" hidden="1" x14ac:dyDescent="0.25">
      <c r="A254" s="155">
        <v>44422</v>
      </c>
      <c r="B254" s="141" t="s">
        <v>481</v>
      </c>
      <c r="C254" s="156">
        <v>1501.55</v>
      </c>
      <c r="D254" s="157">
        <v>0</v>
      </c>
      <c r="E254" s="139">
        <v>10827.07</v>
      </c>
      <c r="F254" s="158"/>
      <c r="G254" s="159"/>
      <c r="H254" s="160"/>
      <c r="I254" s="142" t="s">
        <v>234</v>
      </c>
      <c r="J254" s="161"/>
    </row>
    <row r="255" spans="1:10" s="162" customFormat="1" hidden="1" x14ac:dyDescent="0.25">
      <c r="A255" s="155">
        <v>44422</v>
      </c>
      <c r="B255" s="141" t="s">
        <v>486</v>
      </c>
      <c r="C255" s="156">
        <v>2631.29</v>
      </c>
      <c r="D255" s="157">
        <v>0</v>
      </c>
      <c r="E255" s="139">
        <v>8195.7800000000007</v>
      </c>
      <c r="F255" s="158"/>
      <c r="G255" s="159"/>
      <c r="H255" s="160"/>
      <c r="I255" s="142" t="s">
        <v>234</v>
      </c>
      <c r="J255" s="161"/>
    </row>
    <row r="256" spans="1:10" s="162" customFormat="1" hidden="1" x14ac:dyDescent="0.25">
      <c r="A256" s="155">
        <v>44425</v>
      </c>
      <c r="B256" s="141" t="s">
        <v>487</v>
      </c>
      <c r="C256" s="156">
        <v>77.91</v>
      </c>
      <c r="D256" s="157">
        <v>0</v>
      </c>
      <c r="E256" s="139">
        <v>8117.87</v>
      </c>
      <c r="F256" s="158"/>
      <c r="G256" s="159"/>
      <c r="H256" s="160"/>
      <c r="I256" s="142" t="s">
        <v>234</v>
      </c>
      <c r="J256" s="161"/>
    </row>
    <row r="257" spans="1:10" s="162" customFormat="1" hidden="1" x14ac:dyDescent="0.25">
      <c r="A257" s="155">
        <v>44425</v>
      </c>
      <c r="B257" s="141" t="s">
        <v>488</v>
      </c>
      <c r="C257" s="156">
        <v>0</v>
      </c>
      <c r="D257" s="157">
        <v>11020</v>
      </c>
      <c r="E257" s="139">
        <f t="shared" ref="E257:E258" si="6">E256-C257+D257</f>
        <v>19137.87</v>
      </c>
      <c r="F257" s="158">
        <v>113</v>
      </c>
      <c r="G257" s="159">
        <v>44425</v>
      </c>
      <c r="H257" s="160">
        <v>1242</v>
      </c>
      <c r="I257" s="142" t="s">
        <v>489</v>
      </c>
      <c r="J257" s="161"/>
    </row>
    <row r="258" spans="1:10" s="162" customFormat="1" hidden="1" x14ac:dyDescent="0.25">
      <c r="A258" s="155">
        <v>44425</v>
      </c>
      <c r="B258" s="141" t="s">
        <v>494</v>
      </c>
      <c r="C258" s="156">
        <v>0</v>
      </c>
      <c r="D258" s="157">
        <v>7424</v>
      </c>
      <c r="E258" s="139">
        <f t="shared" si="6"/>
        <v>26561.87</v>
      </c>
      <c r="F258" s="158">
        <v>62</v>
      </c>
      <c r="G258" s="159">
        <v>44426</v>
      </c>
      <c r="H258" s="160">
        <v>1243</v>
      </c>
      <c r="I258" s="142" t="s">
        <v>495</v>
      </c>
      <c r="J258" s="161">
        <v>44433</v>
      </c>
    </row>
    <row r="259" spans="1:10" s="162" customFormat="1" hidden="1" x14ac:dyDescent="0.25">
      <c r="A259" s="155">
        <v>44425</v>
      </c>
      <c r="B259" s="141" t="s">
        <v>170</v>
      </c>
      <c r="C259" s="156">
        <v>9552</v>
      </c>
      <c r="D259" s="157">
        <v>0</v>
      </c>
      <c r="E259" s="139">
        <v>17009.87</v>
      </c>
      <c r="F259" s="158"/>
      <c r="G259" s="159"/>
      <c r="H259" s="160"/>
      <c r="I259" s="142" t="s">
        <v>38</v>
      </c>
      <c r="J259" s="161"/>
    </row>
    <row r="260" spans="1:10" s="162" customFormat="1" hidden="1" x14ac:dyDescent="0.25">
      <c r="A260" s="155">
        <v>44425</v>
      </c>
      <c r="B260" s="141" t="s">
        <v>170</v>
      </c>
      <c r="C260" s="156">
        <v>15000</v>
      </c>
      <c r="D260" s="157">
        <v>0</v>
      </c>
      <c r="E260" s="139">
        <v>2009.87</v>
      </c>
      <c r="F260" s="158"/>
      <c r="G260" s="159"/>
      <c r="H260" s="160"/>
      <c r="I260" s="142" t="s">
        <v>38</v>
      </c>
      <c r="J260" s="161"/>
    </row>
    <row r="261" spans="1:10" s="162" customFormat="1" hidden="1" x14ac:dyDescent="0.25">
      <c r="A261" s="155">
        <v>44425</v>
      </c>
      <c r="B261" s="141" t="s">
        <v>170</v>
      </c>
      <c r="C261" s="156">
        <v>2000</v>
      </c>
      <c r="D261" s="157">
        <v>0</v>
      </c>
      <c r="E261" s="139">
        <v>9.8699999999999992</v>
      </c>
      <c r="F261" s="158"/>
      <c r="G261" s="159"/>
      <c r="H261" s="160"/>
      <c r="I261" s="142" t="s">
        <v>38</v>
      </c>
      <c r="J261" s="161"/>
    </row>
    <row r="262" spans="1:10" s="162" customFormat="1" hidden="1" x14ac:dyDescent="0.25">
      <c r="A262" s="155">
        <v>44427</v>
      </c>
      <c r="B262" s="141" t="s">
        <v>499</v>
      </c>
      <c r="C262" s="156">
        <v>0</v>
      </c>
      <c r="D262" s="157">
        <v>182700</v>
      </c>
      <c r="E262" s="139">
        <f t="shared" ref="E262:E263" si="7">E261-C262+D262</f>
        <v>182709.87</v>
      </c>
      <c r="F262" s="158">
        <v>6</v>
      </c>
      <c r="G262" s="159">
        <v>44429</v>
      </c>
      <c r="H262" s="160">
        <v>1246</v>
      </c>
      <c r="I262" s="142" t="s">
        <v>500</v>
      </c>
      <c r="J262" s="161">
        <v>44428</v>
      </c>
    </row>
    <row r="263" spans="1:10" s="162" customFormat="1" hidden="1" x14ac:dyDescent="0.25">
      <c r="A263" s="155">
        <v>44427</v>
      </c>
      <c r="B263" s="141" t="s">
        <v>505</v>
      </c>
      <c r="C263" s="156">
        <v>0</v>
      </c>
      <c r="D263" s="157">
        <v>3596</v>
      </c>
      <c r="E263" s="139">
        <f t="shared" si="7"/>
        <v>186305.87</v>
      </c>
      <c r="F263" s="158">
        <v>52</v>
      </c>
      <c r="G263" s="159">
        <v>44429</v>
      </c>
      <c r="H263" s="160">
        <v>1247</v>
      </c>
      <c r="I263" s="142" t="s">
        <v>506</v>
      </c>
      <c r="J263" s="161">
        <v>44454</v>
      </c>
    </row>
    <row r="264" spans="1:10" s="162" customFormat="1" hidden="1" x14ac:dyDescent="0.25">
      <c r="A264" s="155">
        <v>44427</v>
      </c>
      <c r="B264" s="141" t="s">
        <v>150</v>
      </c>
      <c r="C264" s="156">
        <v>12000</v>
      </c>
      <c r="D264" s="157">
        <v>0</v>
      </c>
      <c r="E264" s="139">
        <v>174305.87</v>
      </c>
      <c r="F264" s="158"/>
      <c r="G264" s="159"/>
      <c r="H264" s="160"/>
      <c r="I264" s="142" t="s">
        <v>236</v>
      </c>
      <c r="J264" s="161"/>
    </row>
    <row r="265" spans="1:10" s="162" customFormat="1" hidden="1" x14ac:dyDescent="0.25">
      <c r="A265" s="155">
        <v>44428</v>
      </c>
      <c r="B265" s="141" t="s">
        <v>124</v>
      </c>
      <c r="C265" s="156">
        <v>0</v>
      </c>
      <c r="D265" s="157">
        <v>28188</v>
      </c>
      <c r="E265" s="139">
        <f t="shared" ref="E265:E270" si="8">E264-C265+D265</f>
        <v>202493.87</v>
      </c>
      <c r="F265" s="158">
        <v>160</v>
      </c>
      <c r="G265" s="159">
        <v>44429</v>
      </c>
      <c r="H265" s="160">
        <v>1262</v>
      </c>
      <c r="I265" s="142" t="s">
        <v>507</v>
      </c>
      <c r="J265" s="161" t="s">
        <v>508</v>
      </c>
    </row>
    <row r="266" spans="1:10" s="162" customFormat="1" hidden="1" x14ac:dyDescent="0.25">
      <c r="A266" s="155">
        <v>44428</v>
      </c>
      <c r="B266" s="141" t="s">
        <v>504</v>
      </c>
      <c r="C266" s="156">
        <v>0</v>
      </c>
      <c r="D266" s="157">
        <v>3306</v>
      </c>
      <c r="E266" s="139">
        <f t="shared" si="8"/>
        <v>205799.87</v>
      </c>
      <c r="F266" s="158">
        <v>103</v>
      </c>
      <c r="G266" s="159">
        <v>44429</v>
      </c>
      <c r="H266" s="160">
        <v>1249</v>
      </c>
      <c r="I266" s="142" t="s">
        <v>509</v>
      </c>
      <c r="J266" s="161">
        <v>44445</v>
      </c>
    </row>
    <row r="267" spans="1:10" s="162" customFormat="1" hidden="1" x14ac:dyDescent="0.25">
      <c r="A267" s="155">
        <v>44428</v>
      </c>
      <c r="B267" s="141" t="s">
        <v>513</v>
      </c>
      <c r="C267" s="156">
        <v>0</v>
      </c>
      <c r="D267" s="157">
        <v>3248</v>
      </c>
      <c r="E267" s="139">
        <f t="shared" si="8"/>
        <v>209047.87</v>
      </c>
      <c r="F267" s="158">
        <v>177</v>
      </c>
      <c r="G267" s="159">
        <v>44432</v>
      </c>
      <c r="H267" s="160">
        <v>1250</v>
      </c>
      <c r="I267" s="142" t="s">
        <v>519</v>
      </c>
      <c r="J267" s="161">
        <v>44418</v>
      </c>
    </row>
    <row r="268" spans="1:10" s="162" customFormat="1" hidden="1" x14ac:dyDescent="0.25">
      <c r="A268" s="155">
        <v>44428</v>
      </c>
      <c r="B268" s="141" t="s">
        <v>514</v>
      </c>
      <c r="C268" s="156">
        <v>0</v>
      </c>
      <c r="D268" s="157">
        <v>25056</v>
      </c>
      <c r="E268" s="139">
        <f t="shared" si="8"/>
        <v>234103.87</v>
      </c>
      <c r="F268" s="158">
        <v>88</v>
      </c>
      <c r="G268" s="159">
        <v>44432</v>
      </c>
      <c r="H268" s="160">
        <v>1251</v>
      </c>
      <c r="I268" s="142" t="s">
        <v>520</v>
      </c>
      <c r="J268" s="161">
        <v>44427</v>
      </c>
    </row>
    <row r="269" spans="1:10" s="162" customFormat="1" hidden="1" x14ac:dyDescent="0.25">
      <c r="A269" s="155">
        <v>44428</v>
      </c>
      <c r="B269" s="141" t="s">
        <v>196</v>
      </c>
      <c r="C269" s="156">
        <v>0</v>
      </c>
      <c r="D269" s="157">
        <v>152833.48000000001</v>
      </c>
      <c r="E269" s="139">
        <f t="shared" si="8"/>
        <v>386937.35</v>
      </c>
      <c r="F269" s="158">
        <v>9</v>
      </c>
      <c r="G269" s="159">
        <v>44432</v>
      </c>
      <c r="H269" s="160">
        <v>1252</v>
      </c>
      <c r="I269" s="142" t="s">
        <v>521</v>
      </c>
      <c r="J269" s="161">
        <v>44437</v>
      </c>
    </row>
    <row r="270" spans="1:10" s="162" customFormat="1" hidden="1" x14ac:dyDescent="0.25">
      <c r="A270" s="155">
        <v>44428</v>
      </c>
      <c r="B270" s="141" t="s">
        <v>410</v>
      </c>
      <c r="C270" s="156">
        <v>0</v>
      </c>
      <c r="D270" s="157">
        <v>65772</v>
      </c>
      <c r="E270" s="139">
        <f t="shared" si="8"/>
        <v>452709.35</v>
      </c>
      <c r="F270" s="158">
        <v>85</v>
      </c>
      <c r="G270" s="159">
        <v>44432</v>
      </c>
      <c r="H270" s="160">
        <v>1253</v>
      </c>
      <c r="I270" s="142" t="s">
        <v>522</v>
      </c>
      <c r="J270" s="161">
        <v>44468</v>
      </c>
    </row>
    <row r="271" spans="1:10" s="162" customFormat="1" hidden="1" x14ac:dyDescent="0.25">
      <c r="A271" s="155">
        <v>44428</v>
      </c>
      <c r="B271" s="141" t="s">
        <v>170</v>
      </c>
      <c r="C271" s="156">
        <v>5000</v>
      </c>
      <c r="D271" s="157">
        <v>0</v>
      </c>
      <c r="E271" s="139">
        <v>447709.35</v>
      </c>
      <c r="F271" s="158"/>
      <c r="G271" s="159"/>
      <c r="H271" s="160"/>
      <c r="I271" s="142" t="s">
        <v>38</v>
      </c>
      <c r="J271" s="161"/>
    </row>
    <row r="272" spans="1:10" s="162" customFormat="1" hidden="1" x14ac:dyDescent="0.25">
      <c r="A272" s="155">
        <v>44429</v>
      </c>
      <c r="B272" s="141" t="s">
        <v>515</v>
      </c>
      <c r="C272" s="156">
        <v>3280.48</v>
      </c>
      <c r="D272" s="157">
        <v>0</v>
      </c>
      <c r="E272" s="139">
        <v>444428.87</v>
      </c>
      <c r="F272" s="158"/>
      <c r="G272" s="159"/>
      <c r="H272" s="160"/>
      <c r="I272" s="142" t="s">
        <v>234</v>
      </c>
      <c r="J272" s="161"/>
    </row>
    <row r="273" spans="1:10" s="162" customFormat="1" hidden="1" x14ac:dyDescent="0.25">
      <c r="A273" s="155">
        <v>44430</v>
      </c>
      <c r="B273" s="141" t="s">
        <v>516</v>
      </c>
      <c r="C273" s="156">
        <v>492.07</v>
      </c>
      <c r="D273" s="157">
        <v>0</v>
      </c>
      <c r="E273" s="139">
        <v>443936.8</v>
      </c>
      <c r="F273" s="158"/>
      <c r="G273" s="159"/>
      <c r="H273" s="160"/>
      <c r="I273" s="142" t="s">
        <v>234</v>
      </c>
      <c r="J273" s="161"/>
    </row>
    <row r="274" spans="1:10" s="162" customFormat="1" hidden="1" x14ac:dyDescent="0.25">
      <c r="A274" s="155">
        <v>44430</v>
      </c>
      <c r="B274" s="141" t="s">
        <v>517</v>
      </c>
      <c r="C274" s="156">
        <v>48.5</v>
      </c>
      <c r="D274" s="157">
        <v>0</v>
      </c>
      <c r="E274" s="139">
        <v>443888.3</v>
      </c>
      <c r="F274" s="158"/>
      <c r="G274" s="159"/>
      <c r="H274" s="160"/>
      <c r="I274" s="142" t="s">
        <v>234</v>
      </c>
      <c r="J274" s="161"/>
    </row>
    <row r="275" spans="1:10" s="162" customFormat="1" ht="30" hidden="1" x14ac:dyDescent="0.25">
      <c r="A275" s="155">
        <v>44431</v>
      </c>
      <c r="B275" s="141" t="s">
        <v>518</v>
      </c>
      <c r="C275" s="156">
        <v>0</v>
      </c>
      <c r="D275" s="157">
        <v>13920</v>
      </c>
      <c r="E275" s="139">
        <f t="shared" ref="E275" si="9">E274-C275+D275</f>
        <v>457808.3</v>
      </c>
      <c r="F275" s="158">
        <v>167</v>
      </c>
      <c r="G275" s="159">
        <v>44432</v>
      </c>
      <c r="H275" s="160">
        <v>1254</v>
      </c>
      <c r="I275" s="142" t="s">
        <v>523</v>
      </c>
      <c r="J275" s="167" t="s">
        <v>529</v>
      </c>
    </row>
    <row r="276" spans="1:10" s="162" customFormat="1" hidden="1" x14ac:dyDescent="0.25">
      <c r="A276" s="155">
        <v>44431</v>
      </c>
      <c r="B276" s="141" t="s">
        <v>480</v>
      </c>
      <c r="C276" s="156">
        <v>89003.47</v>
      </c>
      <c r="D276" s="157">
        <v>0</v>
      </c>
      <c r="E276" s="139">
        <v>368804.83</v>
      </c>
      <c r="F276" s="158"/>
      <c r="G276" s="159"/>
      <c r="H276" s="160"/>
      <c r="I276" s="142" t="s">
        <v>38</v>
      </c>
      <c r="J276" s="161"/>
    </row>
    <row r="277" spans="1:10" s="162" customFormat="1" hidden="1" x14ac:dyDescent="0.25">
      <c r="A277" s="155">
        <v>44431</v>
      </c>
      <c r="B277" s="141" t="s">
        <v>524</v>
      </c>
      <c r="C277" s="156">
        <v>36472</v>
      </c>
      <c r="D277" s="157">
        <v>0</v>
      </c>
      <c r="E277" s="139">
        <v>332332.83</v>
      </c>
      <c r="F277" s="158"/>
      <c r="G277" s="159"/>
      <c r="H277" s="160"/>
      <c r="I277" s="142" t="s">
        <v>248</v>
      </c>
      <c r="J277" s="161"/>
    </row>
    <row r="278" spans="1:10" s="162" customFormat="1" ht="30" hidden="1" x14ac:dyDescent="0.25">
      <c r="A278" s="155">
        <v>44431</v>
      </c>
      <c r="B278" s="141" t="s">
        <v>525</v>
      </c>
      <c r="C278" s="156">
        <v>0</v>
      </c>
      <c r="D278" s="157">
        <v>11136</v>
      </c>
      <c r="E278" s="139">
        <f t="shared" ref="E278:E279" si="10">E277-C278+D278</f>
        <v>343468.83</v>
      </c>
      <c r="F278" s="158">
        <v>64</v>
      </c>
      <c r="G278" s="159">
        <v>44432</v>
      </c>
      <c r="H278" s="160">
        <v>1255</v>
      </c>
      <c r="I278" s="142" t="s">
        <v>526</v>
      </c>
      <c r="J278" s="161"/>
    </row>
    <row r="279" spans="1:10" s="162" customFormat="1" ht="30" hidden="1" x14ac:dyDescent="0.25">
      <c r="A279" s="155">
        <v>44432</v>
      </c>
      <c r="B279" s="141" t="s">
        <v>151</v>
      </c>
      <c r="C279" s="156">
        <v>0</v>
      </c>
      <c r="D279" s="157">
        <v>12992</v>
      </c>
      <c r="E279" s="139">
        <f t="shared" si="10"/>
        <v>356460.83</v>
      </c>
      <c r="F279" s="158">
        <v>221</v>
      </c>
      <c r="G279" s="159">
        <v>44432</v>
      </c>
      <c r="H279" s="160">
        <v>1256</v>
      </c>
      <c r="I279" s="142" t="s">
        <v>527</v>
      </c>
      <c r="J279" s="167" t="s">
        <v>530</v>
      </c>
    </row>
    <row r="280" spans="1:10" s="162" customFormat="1" hidden="1" x14ac:dyDescent="0.25">
      <c r="A280" s="155">
        <v>44432</v>
      </c>
      <c r="B280" s="141" t="s">
        <v>531</v>
      </c>
      <c r="C280" s="156">
        <v>2700</v>
      </c>
      <c r="D280" s="157">
        <v>0</v>
      </c>
      <c r="E280" s="139">
        <v>353760.83</v>
      </c>
      <c r="F280" s="158"/>
      <c r="G280" s="159"/>
      <c r="H280" s="160"/>
      <c r="I280" s="142" t="s">
        <v>122</v>
      </c>
      <c r="J280" s="167"/>
    </row>
    <row r="281" spans="1:10" s="162" customFormat="1" hidden="1" x14ac:dyDescent="0.25">
      <c r="A281" s="155">
        <v>44432</v>
      </c>
      <c r="B281" s="141" t="s">
        <v>532</v>
      </c>
      <c r="C281" s="156">
        <v>31999</v>
      </c>
      <c r="D281" s="157">
        <v>0</v>
      </c>
      <c r="E281" s="139">
        <v>321761.83</v>
      </c>
      <c r="F281" s="158"/>
      <c r="G281" s="159"/>
      <c r="H281" s="160"/>
      <c r="I281" s="142" t="s">
        <v>540</v>
      </c>
      <c r="J281" s="167"/>
    </row>
    <row r="282" spans="1:10" s="162" customFormat="1" hidden="1" x14ac:dyDescent="0.25">
      <c r="A282" s="155">
        <v>44432</v>
      </c>
      <c r="B282" s="141" t="s">
        <v>143</v>
      </c>
      <c r="C282" s="156">
        <v>0</v>
      </c>
      <c r="D282" s="157">
        <v>22736</v>
      </c>
      <c r="E282" s="139">
        <f t="shared" ref="E282" si="11">E281-C282+D282</f>
        <v>344497.83</v>
      </c>
      <c r="F282" s="158">
        <v>194</v>
      </c>
      <c r="G282" s="159">
        <v>44433</v>
      </c>
      <c r="H282" s="160">
        <v>1257</v>
      </c>
      <c r="I282" s="142" t="s">
        <v>534</v>
      </c>
      <c r="J282" s="167">
        <v>44427</v>
      </c>
    </row>
    <row r="283" spans="1:10" s="162" customFormat="1" hidden="1" x14ac:dyDescent="0.25">
      <c r="A283" s="155">
        <v>44433</v>
      </c>
      <c r="B283" s="141" t="s">
        <v>533</v>
      </c>
      <c r="C283" s="156">
        <v>4859.24</v>
      </c>
      <c r="D283" s="157">
        <v>0</v>
      </c>
      <c r="E283" s="139">
        <v>339638.59</v>
      </c>
      <c r="F283" s="158"/>
      <c r="G283" s="159"/>
      <c r="H283" s="160"/>
      <c r="I283" s="142" t="s">
        <v>234</v>
      </c>
      <c r="J283" s="167"/>
    </row>
    <row r="284" spans="1:10" s="162" customFormat="1" ht="30" hidden="1" x14ac:dyDescent="0.25">
      <c r="A284" s="155">
        <v>44433</v>
      </c>
      <c r="B284" s="141" t="s">
        <v>535</v>
      </c>
      <c r="C284" s="156">
        <v>0</v>
      </c>
      <c r="D284" s="157">
        <v>52200</v>
      </c>
      <c r="E284" s="139">
        <f t="shared" ref="E284:E285" si="12">E283-C284+D284</f>
        <v>391838.59</v>
      </c>
      <c r="F284" s="158">
        <v>109</v>
      </c>
      <c r="G284" s="159">
        <v>44433</v>
      </c>
      <c r="H284" s="160">
        <v>1258</v>
      </c>
      <c r="I284" s="142" t="s">
        <v>536</v>
      </c>
      <c r="J284" s="167" t="s">
        <v>537</v>
      </c>
    </row>
    <row r="285" spans="1:10" s="162" customFormat="1" hidden="1" x14ac:dyDescent="0.25">
      <c r="A285" s="155">
        <v>44434</v>
      </c>
      <c r="B285" s="141" t="s">
        <v>538</v>
      </c>
      <c r="C285" s="156">
        <v>0</v>
      </c>
      <c r="D285" s="157">
        <v>31999</v>
      </c>
      <c r="E285" s="139">
        <f t="shared" si="12"/>
        <v>423837.59</v>
      </c>
      <c r="F285" s="158"/>
      <c r="G285" s="159"/>
      <c r="H285" s="160"/>
      <c r="I285" s="142" t="s">
        <v>539</v>
      </c>
      <c r="J285" s="167"/>
    </row>
    <row r="286" spans="1:10" s="162" customFormat="1" hidden="1" x14ac:dyDescent="0.25">
      <c r="A286" s="155">
        <v>44434</v>
      </c>
      <c r="B286" s="141" t="s">
        <v>546</v>
      </c>
      <c r="C286" s="156">
        <v>54650</v>
      </c>
      <c r="D286" s="157">
        <v>0</v>
      </c>
      <c r="E286" s="139">
        <v>369187.59</v>
      </c>
      <c r="F286" s="158"/>
      <c r="G286" s="159"/>
      <c r="H286" s="160"/>
      <c r="I286" s="142" t="s">
        <v>236</v>
      </c>
      <c r="J286" s="167"/>
    </row>
    <row r="287" spans="1:10" s="162" customFormat="1" hidden="1" x14ac:dyDescent="0.25">
      <c r="A287" s="155">
        <v>44434</v>
      </c>
      <c r="B287" s="141" t="s">
        <v>559</v>
      </c>
      <c r="C287" s="156">
        <v>0</v>
      </c>
      <c r="D287" s="157">
        <v>3712</v>
      </c>
      <c r="E287" s="139">
        <f t="shared" ref="E287" si="13">E286-C287+D287</f>
        <v>372899.59</v>
      </c>
      <c r="F287" s="158">
        <v>77</v>
      </c>
      <c r="G287" s="159">
        <v>44435</v>
      </c>
      <c r="H287" s="160">
        <v>1263</v>
      </c>
      <c r="I287" s="142" t="s">
        <v>550</v>
      </c>
      <c r="J287" s="167">
        <v>44423</v>
      </c>
    </row>
    <row r="288" spans="1:10" s="162" customFormat="1" hidden="1" x14ac:dyDescent="0.25">
      <c r="A288" s="155">
        <v>44434</v>
      </c>
      <c r="B288" s="141" t="s">
        <v>547</v>
      </c>
      <c r="C288" s="156">
        <v>24244</v>
      </c>
      <c r="D288" s="157">
        <v>0</v>
      </c>
      <c r="E288" s="139">
        <v>348655.59</v>
      </c>
      <c r="F288" s="158"/>
      <c r="G288" s="159"/>
      <c r="H288" s="160"/>
      <c r="I288" s="142" t="s">
        <v>236</v>
      </c>
      <c r="J288" s="167"/>
    </row>
    <row r="289" spans="1:10" s="162" customFormat="1" hidden="1" x14ac:dyDescent="0.25">
      <c r="A289" s="155">
        <v>44434</v>
      </c>
      <c r="B289" s="141" t="s">
        <v>139</v>
      </c>
      <c r="C289" s="156">
        <v>55000</v>
      </c>
      <c r="D289" s="157">
        <v>0</v>
      </c>
      <c r="E289" s="139">
        <v>293655.59000000003</v>
      </c>
      <c r="F289" s="158"/>
      <c r="G289" s="159"/>
      <c r="H289" s="160"/>
      <c r="I289" s="142" t="s">
        <v>236</v>
      </c>
      <c r="J289" s="167"/>
    </row>
    <row r="290" spans="1:10" s="162" customFormat="1" hidden="1" x14ac:dyDescent="0.25">
      <c r="A290" s="155">
        <v>44434</v>
      </c>
      <c r="B290" s="141" t="s">
        <v>140</v>
      </c>
      <c r="C290" s="156">
        <v>0</v>
      </c>
      <c r="D290" s="157">
        <v>3596</v>
      </c>
      <c r="E290" s="139">
        <f t="shared" ref="E290:E294" si="14">E289-C290+D290</f>
        <v>297251.59000000003</v>
      </c>
      <c r="F290" s="158">
        <v>52</v>
      </c>
      <c r="G290" s="159">
        <v>44435</v>
      </c>
      <c r="H290" s="160">
        <v>1264</v>
      </c>
      <c r="I290" s="142" t="s">
        <v>551</v>
      </c>
      <c r="J290" s="167">
        <v>44463</v>
      </c>
    </row>
    <row r="291" spans="1:10" s="162" customFormat="1" hidden="1" x14ac:dyDescent="0.25">
      <c r="A291" s="155">
        <v>44435</v>
      </c>
      <c r="B291" s="141" t="s">
        <v>138</v>
      </c>
      <c r="C291" s="156">
        <v>0</v>
      </c>
      <c r="D291" s="157">
        <v>23588.6</v>
      </c>
      <c r="E291" s="139">
        <f t="shared" si="14"/>
        <v>320840.19</v>
      </c>
      <c r="F291" s="158">
        <v>59</v>
      </c>
      <c r="G291" s="159">
        <v>44435</v>
      </c>
      <c r="H291" s="160">
        <v>1265</v>
      </c>
      <c r="I291" s="142" t="s">
        <v>552</v>
      </c>
      <c r="J291" s="167">
        <v>44444</v>
      </c>
    </row>
    <row r="292" spans="1:10" s="162" customFormat="1" hidden="1" x14ac:dyDescent="0.25">
      <c r="A292" s="155">
        <v>44435</v>
      </c>
      <c r="B292" s="141" t="s">
        <v>548</v>
      </c>
      <c r="C292" s="156">
        <v>0</v>
      </c>
      <c r="D292" s="157">
        <v>6380</v>
      </c>
      <c r="E292" s="139">
        <f t="shared" si="14"/>
        <v>327220.19</v>
      </c>
      <c r="F292" s="158">
        <v>166</v>
      </c>
      <c r="G292" s="159">
        <v>44435</v>
      </c>
      <c r="H292" s="160">
        <v>1266</v>
      </c>
      <c r="I292" s="142" t="s">
        <v>556</v>
      </c>
      <c r="J292" s="167">
        <v>44440</v>
      </c>
    </row>
    <row r="293" spans="1:10" s="162" customFormat="1" hidden="1" x14ac:dyDescent="0.25">
      <c r="A293" s="155">
        <v>44435</v>
      </c>
      <c r="B293" s="141" t="s">
        <v>124</v>
      </c>
      <c r="C293" s="156">
        <v>0</v>
      </c>
      <c r="D293" s="157">
        <v>28188</v>
      </c>
      <c r="E293" s="139">
        <f t="shared" si="14"/>
        <v>355408.19</v>
      </c>
      <c r="F293" s="158">
        <v>160</v>
      </c>
      <c r="G293" s="159">
        <v>44435</v>
      </c>
      <c r="H293" s="160">
        <v>1267</v>
      </c>
      <c r="I293" s="142" t="s">
        <v>554</v>
      </c>
      <c r="J293" s="167" t="s">
        <v>555</v>
      </c>
    </row>
    <row r="294" spans="1:10" s="162" customFormat="1" ht="30" hidden="1" x14ac:dyDescent="0.25">
      <c r="A294" s="155">
        <v>44435</v>
      </c>
      <c r="B294" s="141" t="s">
        <v>549</v>
      </c>
      <c r="C294" s="156">
        <v>0</v>
      </c>
      <c r="D294" s="157">
        <v>9918</v>
      </c>
      <c r="E294" s="139">
        <f t="shared" si="14"/>
        <v>365326.19</v>
      </c>
      <c r="F294" s="158">
        <v>103</v>
      </c>
      <c r="G294" s="159">
        <v>44435</v>
      </c>
      <c r="H294" s="160">
        <v>1268</v>
      </c>
      <c r="I294" s="142" t="s">
        <v>553</v>
      </c>
      <c r="J294" s="210" t="s">
        <v>557</v>
      </c>
    </row>
    <row r="295" spans="1:10" s="162" customFormat="1" hidden="1" x14ac:dyDescent="0.25">
      <c r="A295" s="155">
        <v>44435</v>
      </c>
      <c r="B295" s="141" t="s">
        <v>139</v>
      </c>
      <c r="C295" s="156">
        <v>25000</v>
      </c>
      <c r="D295" s="157">
        <v>0</v>
      </c>
      <c r="E295" s="139">
        <v>340326.19</v>
      </c>
      <c r="F295" s="158"/>
      <c r="G295" s="159"/>
      <c r="H295" s="160"/>
      <c r="I295" s="142" t="s">
        <v>236</v>
      </c>
      <c r="J295" s="210"/>
    </row>
    <row r="296" spans="1:10" s="162" customFormat="1" hidden="1" x14ac:dyDescent="0.25">
      <c r="A296" s="155">
        <v>44437</v>
      </c>
      <c r="B296" s="141" t="s">
        <v>560</v>
      </c>
      <c r="C296" s="156">
        <v>232.25</v>
      </c>
      <c r="D296" s="157">
        <v>0</v>
      </c>
      <c r="E296" s="139">
        <v>340093.94</v>
      </c>
      <c r="F296" s="158"/>
      <c r="G296" s="159"/>
      <c r="H296" s="160"/>
      <c r="I296" s="142" t="s">
        <v>234</v>
      </c>
      <c r="J296" s="210"/>
    </row>
    <row r="297" spans="1:10" s="162" customFormat="1" hidden="1" x14ac:dyDescent="0.25">
      <c r="A297" s="155">
        <v>44437</v>
      </c>
      <c r="B297" s="141" t="s">
        <v>561</v>
      </c>
      <c r="C297" s="156">
        <v>785.09</v>
      </c>
      <c r="D297" s="157">
        <v>0</v>
      </c>
      <c r="E297" s="139">
        <v>339308.85</v>
      </c>
      <c r="F297" s="158"/>
      <c r="G297" s="159"/>
      <c r="H297" s="160"/>
      <c r="I297" s="142" t="s">
        <v>234</v>
      </c>
      <c r="J297" s="210"/>
    </row>
    <row r="298" spans="1:10" s="162" customFormat="1" ht="30" hidden="1" x14ac:dyDescent="0.25">
      <c r="A298" s="155">
        <v>44438</v>
      </c>
      <c r="B298" s="141" t="s">
        <v>310</v>
      </c>
      <c r="C298" s="156">
        <v>0</v>
      </c>
      <c r="D298" s="157">
        <v>18560</v>
      </c>
      <c r="E298" s="139">
        <f t="shared" ref="E298" si="15">E297-C298+D298</f>
        <v>357868.85</v>
      </c>
      <c r="F298" s="158">
        <v>167</v>
      </c>
      <c r="G298" s="159">
        <v>44438</v>
      </c>
      <c r="H298" s="160">
        <v>1272</v>
      </c>
      <c r="I298" s="142" t="s">
        <v>562</v>
      </c>
      <c r="J298" s="210" t="s">
        <v>563</v>
      </c>
    </row>
    <row r="299" spans="1:10" s="162" customFormat="1" hidden="1" x14ac:dyDescent="0.25">
      <c r="A299" s="155">
        <v>44438</v>
      </c>
      <c r="B299" s="141" t="s">
        <v>569</v>
      </c>
      <c r="C299" s="156">
        <v>9718.33</v>
      </c>
      <c r="D299" s="157">
        <v>0</v>
      </c>
      <c r="E299" s="139">
        <v>348150.52</v>
      </c>
      <c r="F299" s="158"/>
      <c r="G299" s="159"/>
      <c r="H299" s="160"/>
      <c r="I299" s="142" t="s">
        <v>240</v>
      </c>
      <c r="J299" s="210"/>
    </row>
    <row r="300" spans="1:10" s="162" customFormat="1" hidden="1" x14ac:dyDescent="0.25">
      <c r="A300" s="155">
        <v>44438</v>
      </c>
      <c r="B300" s="141" t="s">
        <v>152</v>
      </c>
      <c r="C300" s="156">
        <v>26750.46</v>
      </c>
      <c r="D300" s="157">
        <v>0</v>
      </c>
      <c r="E300" s="139">
        <v>321400.06</v>
      </c>
      <c r="F300" s="158"/>
      <c r="G300" s="159"/>
      <c r="H300" s="160"/>
      <c r="I300" s="142" t="s">
        <v>240</v>
      </c>
      <c r="J300" s="210"/>
    </row>
    <row r="301" spans="1:10" s="162" customFormat="1" hidden="1" x14ac:dyDescent="0.25">
      <c r="A301" s="155">
        <v>44438</v>
      </c>
      <c r="B301" s="141" t="s">
        <v>152</v>
      </c>
      <c r="C301" s="156">
        <v>52104.160000000003</v>
      </c>
      <c r="D301" s="157">
        <v>0</v>
      </c>
      <c r="E301" s="139">
        <v>269295.90000000002</v>
      </c>
      <c r="F301" s="158"/>
      <c r="G301" s="159"/>
      <c r="H301" s="160"/>
      <c r="I301" s="142" t="s">
        <v>240</v>
      </c>
      <c r="J301" s="210"/>
    </row>
    <row r="302" spans="1:10" s="162" customFormat="1" hidden="1" x14ac:dyDescent="0.25">
      <c r="A302" s="155">
        <v>44438</v>
      </c>
      <c r="B302" s="141" t="s">
        <v>570</v>
      </c>
      <c r="C302" s="156">
        <v>0</v>
      </c>
      <c r="D302" s="157">
        <v>3480</v>
      </c>
      <c r="E302" s="139">
        <f t="shared" ref="E302:E304" si="16">E301-C302+D302</f>
        <v>272775.90000000002</v>
      </c>
      <c r="F302" s="158">
        <v>81</v>
      </c>
      <c r="G302" s="159">
        <v>44439</v>
      </c>
      <c r="H302" s="160">
        <v>1274</v>
      </c>
      <c r="I302" s="142" t="s">
        <v>573</v>
      </c>
      <c r="J302" s="167">
        <v>44442</v>
      </c>
    </row>
    <row r="303" spans="1:10" s="162" customFormat="1" hidden="1" x14ac:dyDescent="0.25">
      <c r="A303" s="155">
        <v>44439</v>
      </c>
      <c r="B303" s="141" t="s">
        <v>151</v>
      </c>
      <c r="C303" s="156">
        <v>0</v>
      </c>
      <c r="D303" s="157">
        <v>3248</v>
      </c>
      <c r="E303" s="139">
        <f t="shared" si="16"/>
        <v>276023.90000000002</v>
      </c>
      <c r="F303" s="158">
        <v>221</v>
      </c>
      <c r="G303" s="159">
        <v>44439</v>
      </c>
      <c r="H303" s="160">
        <v>1275</v>
      </c>
      <c r="I303" s="142" t="s">
        <v>574</v>
      </c>
      <c r="J303" s="167">
        <v>44437</v>
      </c>
    </row>
    <row r="304" spans="1:10" s="162" customFormat="1" hidden="1" x14ac:dyDescent="0.25">
      <c r="A304" s="155">
        <v>44439</v>
      </c>
      <c r="B304" s="141" t="s">
        <v>571</v>
      </c>
      <c r="C304" s="156">
        <v>0</v>
      </c>
      <c r="D304" s="157">
        <v>3306</v>
      </c>
      <c r="E304" s="139">
        <f t="shared" si="16"/>
        <v>279329.90000000002</v>
      </c>
      <c r="F304" s="158">
        <v>103</v>
      </c>
      <c r="G304" s="159">
        <v>44439</v>
      </c>
      <c r="H304" s="160">
        <v>1276</v>
      </c>
      <c r="I304" s="142" t="s">
        <v>575</v>
      </c>
      <c r="J304" s="167">
        <v>44458</v>
      </c>
    </row>
    <row r="305" spans="1:10" s="162" customFormat="1" hidden="1" x14ac:dyDescent="0.25">
      <c r="A305" s="155">
        <v>44439</v>
      </c>
      <c r="B305" s="141" t="s">
        <v>125</v>
      </c>
      <c r="C305" s="156">
        <v>6200</v>
      </c>
      <c r="D305" s="157">
        <v>0</v>
      </c>
      <c r="E305" s="139">
        <v>273129.90000000002</v>
      </c>
      <c r="F305" s="158"/>
      <c r="G305" s="159"/>
      <c r="H305" s="160"/>
      <c r="I305" s="142" t="s">
        <v>48</v>
      </c>
      <c r="J305" s="167"/>
    </row>
    <row r="306" spans="1:10" s="162" customFormat="1" hidden="1" x14ac:dyDescent="0.25">
      <c r="A306" s="155">
        <v>44439</v>
      </c>
      <c r="B306" s="141" t="s">
        <v>590</v>
      </c>
      <c r="C306" s="156">
        <v>4639.54</v>
      </c>
      <c r="D306" s="157">
        <v>0</v>
      </c>
      <c r="E306" s="139">
        <v>268490.36</v>
      </c>
      <c r="F306" s="158"/>
      <c r="G306" s="159"/>
      <c r="H306" s="160"/>
      <c r="I306" s="142" t="s">
        <v>236</v>
      </c>
      <c r="J306" s="167"/>
    </row>
    <row r="307" spans="1:10" s="162" customFormat="1" hidden="1" x14ac:dyDescent="0.25">
      <c r="A307" s="155">
        <v>44439</v>
      </c>
      <c r="B307" s="141" t="s">
        <v>572</v>
      </c>
      <c r="C307" s="156">
        <v>2181</v>
      </c>
      <c r="D307" s="157">
        <v>0</v>
      </c>
      <c r="E307" s="139">
        <v>266309.36</v>
      </c>
      <c r="F307" s="158"/>
      <c r="G307" s="159"/>
      <c r="H307" s="160"/>
      <c r="I307" s="142" t="s">
        <v>116</v>
      </c>
      <c r="J307" s="167"/>
    </row>
    <row r="308" spans="1:10" s="162" customFormat="1" hidden="1" x14ac:dyDescent="0.25">
      <c r="A308" s="155">
        <v>44439</v>
      </c>
      <c r="B308" s="141" t="s">
        <v>591</v>
      </c>
      <c r="C308" s="156">
        <v>1128.4000000000001</v>
      </c>
      <c r="D308" s="157">
        <v>0</v>
      </c>
      <c r="E308" s="139">
        <v>265180.96000000002</v>
      </c>
      <c r="F308" s="158"/>
      <c r="G308" s="159"/>
      <c r="H308" s="160"/>
      <c r="I308" s="142" t="s">
        <v>116</v>
      </c>
      <c r="J308" s="167"/>
    </row>
    <row r="309" spans="1:10" s="162" customFormat="1" hidden="1" x14ac:dyDescent="0.25">
      <c r="A309" s="155">
        <v>44439</v>
      </c>
      <c r="B309" s="141" t="s">
        <v>149</v>
      </c>
      <c r="C309" s="156">
        <v>5298</v>
      </c>
      <c r="D309" s="157">
        <v>0</v>
      </c>
      <c r="E309" s="139">
        <v>259882.96</v>
      </c>
      <c r="F309" s="158"/>
      <c r="G309" s="159"/>
      <c r="H309" s="160"/>
      <c r="I309" s="142" t="s">
        <v>48</v>
      </c>
      <c r="J309" s="210"/>
    </row>
    <row r="310" spans="1:10" s="162" customFormat="1" hidden="1" x14ac:dyDescent="0.25">
      <c r="A310" s="155">
        <v>44439</v>
      </c>
      <c r="B310" s="141" t="s">
        <v>592</v>
      </c>
      <c r="C310" s="156">
        <v>100000</v>
      </c>
      <c r="D310" s="157">
        <v>0</v>
      </c>
      <c r="E310" s="139">
        <v>159882.96</v>
      </c>
      <c r="F310" s="158"/>
      <c r="G310" s="159"/>
      <c r="H310" s="160"/>
      <c r="I310" s="142" t="s">
        <v>243</v>
      </c>
      <c r="J310" s="210"/>
    </row>
    <row r="311" spans="1:10" s="162" customFormat="1" hidden="1" x14ac:dyDescent="0.25">
      <c r="A311" s="155">
        <v>44439</v>
      </c>
      <c r="B311" s="141" t="s">
        <v>139</v>
      </c>
      <c r="C311" s="156">
        <v>103600</v>
      </c>
      <c r="D311" s="157">
        <v>0</v>
      </c>
      <c r="E311" s="139">
        <v>56282.96</v>
      </c>
      <c r="F311" s="158"/>
      <c r="G311" s="159"/>
      <c r="H311" s="160"/>
      <c r="I311" s="142" t="s">
        <v>236</v>
      </c>
      <c r="J311" s="210"/>
    </row>
    <row r="312" spans="1:10" hidden="1" x14ac:dyDescent="0.25">
      <c r="A312" s="137">
        <v>44439</v>
      </c>
      <c r="B312" s="141" t="s">
        <v>341</v>
      </c>
      <c r="C312" s="139">
        <v>0</v>
      </c>
      <c r="D312" s="131">
        <v>9000</v>
      </c>
      <c r="E312" s="139">
        <f t="shared" ref="E312:E313" si="17">E311-C312+D312</f>
        <v>65282.96</v>
      </c>
      <c r="F312" s="132" t="s">
        <v>7</v>
      </c>
      <c r="G312" s="133"/>
      <c r="H312" s="134" t="s">
        <v>577</v>
      </c>
      <c r="I312" s="135" t="s">
        <v>7</v>
      </c>
      <c r="J312" s="140"/>
    </row>
    <row r="313" spans="1:10" hidden="1" x14ac:dyDescent="0.25">
      <c r="A313" s="137">
        <v>44439</v>
      </c>
      <c r="B313" s="141" t="s">
        <v>341</v>
      </c>
      <c r="C313" s="139">
        <v>0</v>
      </c>
      <c r="D313" s="131">
        <v>5000</v>
      </c>
      <c r="E313" s="139">
        <f t="shared" si="17"/>
        <v>70282.959999999992</v>
      </c>
      <c r="F313" s="132" t="s">
        <v>7</v>
      </c>
      <c r="G313" s="133"/>
      <c r="H313" s="134"/>
      <c r="I313" s="135" t="s">
        <v>7</v>
      </c>
      <c r="J313" s="140"/>
    </row>
    <row r="314" spans="1:10" s="162" customFormat="1" hidden="1" x14ac:dyDescent="0.25">
      <c r="A314" s="155">
        <v>44439</v>
      </c>
      <c r="B314" s="141" t="s">
        <v>152</v>
      </c>
      <c r="C314" s="156">
        <v>65403.91</v>
      </c>
      <c r="D314" s="157">
        <v>0</v>
      </c>
      <c r="E314" s="139">
        <v>4879.05</v>
      </c>
      <c r="F314" s="158"/>
      <c r="G314" s="159"/>
      <c r="H314" s="160"/>
      <c r="I314" s="142" t="s">
        <v>240</v>
      </c>
      <c r="J314" s="210"/>
    </row>
    <row r="315" spans="1:10" s="162" customFormat="1" hidden="1" x14ac:dyDescent="0.25">
      <c r="A315" s="155">
        <v>44439</v>
      </c>
      <c r="B315" s="141" t="s">
        <v>206</v>
      </c>
      <c r="C315" s="156">
        <v>0</v>
      </c>
      <c r="D315" s="157">
        <v>26216</v>
      </c>
      <c r="E315" s="139">
        <f t="shared" ref="E315" si="18">E314-C315+D315</f>
        <v>31095.05</v>
      </c>
      <c r="F315" s="158">
        <v>62</v>
      </c>
      <c r="G315" s="159">
        <v>44440</v>
      </c>
      <c r="H315" s="160">
        <v>1277</v>
      </c>
      <c r="I315" s="142" t="s">
        <v>593</v>
      </c>
      <c r="J315" s="167">
        <v>44430</v>
      </c>
    </row>
    <row r="316" spans="1:10" s="162" customFormat="1" hidden="1" x14ac:dyDescent="0.25">
      <c r="A316" s="155">
        <v>44439</v>
      </c>
      <c r="B316" s="141" t="s">
        <v>341</v>
      </c>
      <c r="C316" s="156">
        <v>5000</v>
      </c>
      <c r="D316" s="157">
        <v>0</v>
      </c>
      <c r="E316" s="139">
        <v>26095.05</v>
      </c>
      <c r="F316" s="158" t="s">
        <v>7</v>
      </c>
      <c r="G316" s="159"/>
      <c r="H316" s="160"/>
      <c r="I316" s="142" t="s">
        <v>7</v>
      </c>
      <c r="J316" s="210"/>
    </row>
    <row r="317" spans="1:10" s="162" customFormat="1" hidden="1" x14ac:dyDescent="0.25">
      <c r="A317" s="155">
        <v>44439</v>
      </c>
      <c r="B317" s="141" t="s">
        <v>143</v>
      </c>
      <c r="C317" s="156">
        <v>0</v>
      </c>
      <c r="D317" s="157">
        <v>19488</v>
      </c>
      <c r="E317" s="139">
        <f t="shared" ref="E317" si="19">E316-C317+D317</f>
        <v>45583.05</v>
      </c>
      <c r="F317" s="158">
        <v>194</v>
      </c>
      <c r="G317" s="159">
        <v>44440</v>
      </c>
      <c r="H317" s="160">
        <v>1278</v>
      </c>
      <c r="I317" s="142" t="s">
        <v>594</v>
      </c>
      <c r="J317" s="167">
        <v>44435</v>
      </c>
    </row>
    <row r="318" spans="1:10" s="162" customFormat="1" hidden="1" x14ac:dyDescent="0.25">
      <c r="A318" s="155">
        <v>44439</v>
      </c>
      <c r="B318" s="141" t="s">
        <v>586</v>
      </c>
      <c r="C318" s="156">
        <v>40000</v>
      </c>
      <c r="D318" s="157">
        <v>0</v>
      </c>
      <c r="E318" s="139">
        <v>5583.05</v>
      </c>
      <c r="F318" s="158"/>
      <c r="G318" s="159"/>
      <c r="H318" s="160"/>
      <c r="I318" s="142" t="s">
        <v>589</v>
      </c>
      <c r="J318" s="210"/>
    </row>
    <row r="319" spans="1:10" s="162" customFormat="1" hidden="1" x14ac:dyDescent="0.25">
      <c r="A319" s="155">
        <v>44439</v>
      </c>
      <c r="B319" s="141" t="s">
        <v>341</v>
      </c>
      <c r="C319" s="156">
        <v>0</v>
      </c>
      <c r="D319" s="157">
        <v>70000</v>
      </c>
      <c r="E319" s="139">
        <f t="shared" ref="E319:E326" si="20">E318-C319+D319</f>
        <v>75583.05</v>
      </c>
      <c r="F319" s="158" t="s">
        <v>7</v>
      </c>
      <c r="G319" s="159"/>
      <c r="H319" s="160"/>
      <c r="I319" s="142" t="s">
        <v>7</v>
      </c>
      <c r="J319" s="210"/>
    </row>
    <row r="320" spans="1:10" s="162" customFormat="1" hidden="1" x14ac:dyDescent="0.25">
      <c r="A320" s="155">
        <v>44439</v>
      </c>
      <c r="B320" s="141" t="s">
        <v>587</v>
      </c>
      <c r="C320" s="156">
        <v>50000</v>
      </c>
      <c r="D320" s="157">
        <v>0</v>
      </c>
      <c r="E320" s="139">
        <f t="shared" si="20"/>
        <v>25583.050000000003</v>
      </c>
      <c r="F320" s="158"/>
      <c r="G320" s="159"/>
      <c r="H320" s="160"/>
      <c r="I320" s="142" t="s">
        <v>589</v>
      </c>
      <c r="J320" s="210"/>
    </row>
    <row r="321" spans="1:10" s="162" customFormat="1" hidden="1" x14ac:dyDescent="0.25">
      <c r="A321" s="155">
        <v>44439</v>
      </c>
      <c r="B321" s="141" t="s">
        <v>588</v>
      </c>
      <c r="C321" s="156">
        <v>15000</v>
      </c>
      <c r="D321" s="157">
        <v>0</v>
      </c>
      <c r="E321" s="139">
        <f t="shared" si="20"/>
        <v>10583.050000000003</v>
      </c>
      <c r="F321" s="158"/>
      <c r="G321" s="159"/>
      <c r="H321" s="160"/>
      <c r="I321" s="142" t="s">
        <v>117</v>
      </c>
      <c r="J321" s="210"/>
    </row>
    <row r="322" spans="1:10" s="162" customFormat="1" hidden="1" x14ac:dyDescent="0.25">
      <c r="A322" s="228">
        <v>44440</v>
      </c>
      <c r="B322" s="229" t="s">
        <v>280</v>
      </c>
      <c r="C322" s="230">
        <v>810</v>
      </c>
      <c r="D322" s="231">
        <v>0</v>
      </c>
      <c r="E322" s="230">
        <f t="shared" si="20"/>
        <v>9773.0500000000029</v>
      </c>
      <c r="F322" s="232"/>
      <c r="G322" s="233"/>
      <c r="H322" s="234"/>
      <c r="I322" s="235" t="s">
        <v>234</v>
      </c>
      <c r="J322" s="236"/>
    </row>
    <row r="323" spans="1:10" s="162" customFormat="1" hidden="1" x14ac:dyDescent="0.25">
      <c r="A323" s="155">
        <v>44440</v>
      </c>
      <c r="B323" s="141" t="s">
        <v>341</v>
      </c>
      <c r="C323" s="156">
        <v>0</v>
      </c>
      <c r="D323" s="157">
        <v>11800</v>
      </c>
      <c r="E323" s="139">
        <f t="shared" si="20"/>
        <v>21573.050000000003</v>
      </c>
      <c r="F323" s="158" t="s">
        <v>7</v>
      </c>
      <c r="G323" s="159"/>
      <c r="H323" s="160"/>
      <c r="I323" s="142" t="s">
        <v>7</v>
      </c>
      <c r="J323" s="210"/>
    </row>
    <row r="324" spans="1:10" s="162" customFormat="1" hidden="1" x14ac:dyDescent="0.25">
      <c r="A324" s="155">
        <v>44441</v>
      </c>
      <c r="B324" s="141" t="s">
        <v>662</v>
      </c>
      <c r="C324" s="156">
        <v>0</v>
      </c>
      <c r="D324" s="157">
        <v>20126</v>
      </c>
      <c r="E324" s="139">
        <f t="shared" si="20"/>
        <v>41699.050000000003</v>
      </c>
      <c r="F324" s="158">
        <v>227</v>
      </c>
      <c r="G324" s="159">
        <v>44442</v>
      </c>
      <c r="H324" s="160" t="s">
        <v>964</v>
      </c>
      <c r="I324" s="142" t="s">
        <v>607</v>
      </c>
      <c r="J324" s="167">
        <v>44449</v>
      </c>
    </row>
    <row r="325" spans="1:10" s="162" customFormat="1" hidden="1" x14ac:dyDescent="0.25">
      <c r="A325" s="155">
        <v>44441</v>
      </c>
      <c r="B325" s="141" t="s">
        <v>601</v>
      </c>
      <c r="C325" s="156">
        <v>300</v>
      </c>
      <c r="D325" s="157">
        <v>0</v>
      </c>
      <c r="E325" s="139">
        <f t="shared" si="20"/>
        <v>41399.050000000003</v>
      </c>
      <c r="F325" s="158"/>
      <c r="G325" s="159"/>
      <c r="H325" s="160"/>
      <c r="I325" s="142" t="s">
        <v>234</v>
      </c>
      <c r="J325" s="210"/>
    </row>
    <row r="326" spans="1:10" s="162" customFormat="1" hidden="1" x14ac:dyDescent="0.25">
      <c r="A326" s="155">
        <v>44441</v>
      </c>
      <c r="B326" s="141" t="s">
        <v>602</v>
      </c>
      <c r="C326" s="156">
        <v>1301.3</v>
      </c>
      <c r="D326" s="157">
        <v>0</v>
      </c>
      <c r="E326" s="139">
        <f t="shared" si="20"/>
        <v>40097.75</v>
      </c>
      <c r="F326" s="158"/>
      <c r="G326" s="159"/>
      <c r="H326" s="160"/>
      <c r="I326" s="142" t="s">
        <v>234</v>
      </c>
      <c r="J326" s="210"/>
    </row>
    <row r="327" spans="1:10" s="162" customFormat="1" hidden="1" x14ac:dyDescent="0.25">
      <c r="A327" s="155">
        <v>44441</v>
      </c>
      <c r="B327" s="141" t="s">
        <v>341</v>
      </c>
      <c r="C327" s="156">
        <v>0</v>
      </c>
      <c r="D327" s="157">
        <v>9800</v>
      </c>
      <c r="E327" s="139">
        <v>49897.75</v>
      </c>
      <c r="F327" s="158" t="s">
        <v>7</v>
      </c>
      <c r="G327" s="159"/>
      <c r="H327" s="160"/>
      <c r="I327" s="142" t="s">
        <v>7</v>
      </c>
      <c r="J327" s="210"/>
    </row>
    <row r="328" spans="1:10" s="162" customFormat="1" hidden="1" x14ac:dyDescent="0.25">
      <c r="A328" s="155">
        <v>44441</v>
      </c>
      <c r="B328" s="141" t="s">
        <v>139</v>
      </c>
      <c r="C328" s="156">
        <v>28600</v>
      </c>
      <c r="D328" s="157">
        <v>0</v>
      </c>
      <c r="E328" s="139">
        <v>21297.75</v>
      </c>
      <c r="F328" s="158"/>
      <c r="G328" s="159"/>
      <c r="H328" s="160"/>
      <c r="I328" s="142" t="s">
        <v>236</v>
      </c>
      <c r="J328" s="210"/>
    </row>
    <row r="329" spans="1:10" s="162" customFormat="1" hidden="1" x14ac:dyDescent="0.25">
      <c r="A329" s="155">
        <v>44441</v>
      </c>
      <c r="B329" s="141" t="s">
        <v>603</v>
      </c>
      <c r="C329" s="156">
        <v>0</v>
      </c>
      <c r="D329" s="157">
        <v>8000</v>
      </c>
      <c r="E329" s="139">
        <v>29297.75</v>
      </c>
      <c r="F329" s="158" t="s">
        <v>48</v>
      </c>
      <c r="G329" s="159"/>
      <c r="H329" s="160"/>
      <c r="I329" s="142" t="s">
        <v>48</v>
      </c>
      <c r="J329" s="210"/>
    </row>
    <row r="330" spans="1:10" s="162" customFormat="1" hidden="1" x14ac:dyDescent="0.25">
      <c r="A330" s="155">
        <v>44442</v>
      </c>
      <c r="B330" s="141" t="s">
        <v>138</v>
      </c>
      <c r="C330" s="156">
        <v>0</v>
      </c>
      <c r="D330" s="157">
        <v>12620.79</v>
      </c>
      <c r="E330" s="139">
        <v>41918.54</v>
      </c>
      <c r="F330" s="158">
        <v>59</v>
      </c>
      <c r="G330" s="159">
        <v>44442</v>
      </c>
      <c r="H330" s="160">
        <v>1280</v>
      </c>
      <c r="I330" s="142" t="s">
        <v>608</v>
      </c>
      <c r="J330" s="167">
        <v>44444</v>
      </c>
    </row>
    <row r="331" spans="1:10" s="162" customFormat="1" ht="30" hidden="1" x14ac:dyDescent="0.25">
      <c r="A331" s="155">
        <v>44442</v>
      </c>
      <c r="B331" s="141" t="s">
        <v>604</v>
      </c>
      <c r="C331" s="156">
        <v>0</v>
      </c>
      <c r="D331" s="157">
        <v>100746</v>
      </c>
      <c r="E331" s="139">
        <v>142664.54</v>
      </c>
      <c r="F331" s="158">
        <v>213</v>
      </c>
      <c r="G331" s="159">
        <v>44442</v>
      </c>
      <c r="H331" s="160">
        <v>1281</v>
      </c>
      <c r="I331" s="142" t="s">
        <v>609</v>
      </c>
      <c r="J331" s="210" t="s">
        <v>613</v>
      </c>
    </row>
    <row r="332" spans="1:10" s="162" customFormat="1" hidden="1" x14ac:dyDescent="0.25">
      <c r="A332" s="155">
        <v>44442</v>
      </c>
      <c r="B332" s="141" t="s">
        <v>605</v>
      </c>
      <c r="C332" s="156">
        <v>1156.26</v>
      </c>
      <c r="D332" s="157">
        <v>0</v>
      </c>
      <c r="E332" s="139">
        <v>141508.28</v>
      </c>
      <c r="F332" s="158"/>
      <c r="G332" s="159"/>
      <c r="H332" s="160"/>
      <c r="I332" s="142" t="s">
        <v>234</v>
      </c>
      <c r="J332" s="210"/>
    </row>
    <row r="333" spans="1:10" s="162" customFormat="1" hidden="1" x14ac:dyDescent="0.25">
      <c r="A333" s="155">
        <v>44442</v>
      </c>
      <c r="B333" s="141" t="s">
        <v>606</v>
      </c>
      <c r="C333" s="156">
        <v>11787</v>
      </c>
      <c r="D333" s="157">
        <v>0</v>
      </c>
      <c r="E333" s="139">
        <v>129721.28</v>
      </c>
      <c r="F333" s="158"/>
      <c r="G333" s="159"/>
      <c r="H333" s="160"/>
      <c r="I333" s="142" t="s">
        <v>234</v>
      </c>
      <c r="J333" s="210"/>
    </row>
    <row r="334" spans="1:10" s="162" customFormat="1" hidden="1" x14ac:dyDescent="0.25">
      <c r="A334" s="155">
        <v>44442</v>
      </c>
      <c r="B334" s="141" t="s">
        <v>639</v>
      </c>
      <c r="C334" s="156">
        <v>6300</v>
      </c>
      <c r="D334" s="157">
        <v>0</v>
      </c>
      <c r="E334" s="139">
        <v>123421.28</v>
      </c>
      <c r="F334" s="158"/>
      <c r="G334" s="159"/>
      <c r="H334" s="160"/>
      <c r="I334" s="142" t="s">
        <v>234</v>
      </c>
      <c r="J334" s="210"/>
    </row>
    <row r="335" spans="1:10" s="162" customFormat="1" hidden="1" x14ac:dyDescent="0.25">
      <c r="A335" s="155">
        <v>44442</v>
      </c>
      <c r="B335" s="141" t="s">
        <v>142</v>
      </c>
      <c r="C335" s="156">
        <v>0</v>
      </c>
      <c r="D335" s="157">
        <v>2970</v>
      </c>
      <c r="E335" s="139">
        <v>126391.28</v>
      </c>
      <c r="F335" s="158">
        <v>150</v>
      </c>
      <c r="G335" s="159">
        <v>44446</v>
      </c>
      <c r="H335" s="160">
        <v>1285</v>
      </c>
      <c r="I335" s="142" t="s">
        <v>642</v>
      </c>
      <c r="J335" s="167">
        <v>44416</v>
      </c>
    </row>
    <row r="336" spans="1:10" s="162" customFormat="1" hidden="1" x14ac:dyDescent="0.25">
      <c r="A336" s="155">
        <v>44443</v>
      </c>
      <c r="B336" s="141" t="s">
        <v>640</v>
      </c>
      <c r="C336" s="156">
        <v>2552</v>
      </c>
      <c r="D336" s="157">
        <v>0</v>
      </c>
      <c r="E336" s="139">
        <v>123839.28</v>
      </c>
      <c r="F336" s="158"/>
      <c r="G336" s="159"/>
      <c r="H336" s="160"/>
      <c r="I336" s="142" t="s">
        <v>234</v>
      </c>
      <c r="J336" s="210"/>
    </row>
    <row r="337" spans="1:10" s="162" customFormat="1" hidden="1" x14ac:dyDescent="0.25">
      <c r="A337" s="155">
        <v>44444</v>
      </c>
      <c r="B337" s="141" t="s">
        <v>641</v>
      </c>
      <c r="C337" s="156">
        <v>2928.48</v>
      </c>
      <c r="D337" s="157">
        <v>0</v>
      </c>
      <c r="E337" s="139">
        <v>120910.8</v>
      </c>
      <c r="F337" s="158"/>
      <c r="G337" s="159"/>
      <c r="H337" s="160"/>
      <c r="I337" s="142" t="s">
        <v>234</v>
      </c>
      <c r="J337" s="210"/>
    </row>
    <row r="338" spans="1:10" s="162" customFormat="1" hidden="1" x14ac:dyDescent="0.25">
      <c r="A338" s="155">
        <v>44445</v>
      </c>
      <c r="B338" s="141" t="s">
        <v>645</v>
      </c>
      <c r="C338" s="156">
        <v>0</v>
      </c>
      <c r="D338" s="157">
        <v>3712</v>
      </c>
      <c r="E338" s="139">
        <v>124622.8</v>
      </c>
      <c r="F338" s="158">
        <v>77</v>
      </c>
      <c r="G338" s="159">
        <v>44446</v>
      </c>
      <c r="H338" s="160">
        <v>1286</v>
      </c>
      <c r="I338" s="142" t="s">
        <v>650</v>
      </c>
      <c r="J338" s="167">
        <v>44449</v>
      </c>
    </row>
    <row r="339" spans="1:10" s="162" customFormat="1" hidden="1" x14ac:dyDescent="0.25">
      <c r="A339" s="155">
        <v>44446</v>
      </c>
      <c r="B339" s="141" t="s">
        <v>646</v>
      </c>
      <c r="C339" s="156">
        <v>0</v>
      </c>
      <c r="D339" s="157">
        <v>8700</v>
      </c>
      <c r="E339" s="139">
        <v>133322.79999999999</v>
      </c>
      <c r="F339" s="158">
        <v>26</v>
      </c>
      <c r="G339" s="159">
        <v>44446</v>
      </c>
      <c r="H339" s="160">
        <v>1287</v>
      </c>
      <c r="I339" s="142" t="s">
        <v>649</v>
      </c>
      <c r="J339" s="167">
        <v>44450</v>
      </c>
    </row>
    <row r="340" spans="1:10" s="162" customFormat="1" ht="75" hidden="1" x14ac:dyDescent="0.25">
      <c r="A340" s="155">
        <v>44446</v>
      </c>
      <c r="B340" s="141" t="s">
        <v>644</v>
      </c>
      <c r="C340" s="156">
        <v>0</v>
      </c>
      <c r="D340" s="157">
        <v>34960</v>
      </c>
      <c r="E340" s="139">
        <v>168282.8</v>
      </c>
      <c r="F340" s="158">
        <v>64</v>
      </c>
      <c r="G340" s="159">
        <v>44446</v>
      </c>
      <c r="H340" s="160">
        <v>1288</v>
      </c>
      <c r="I340" s="142" t="s">
        <v>651</v>
      </c>
      <c r="J340" s="210" t="s">
        <v>652</v>
      </c>
    </row>
    <row r="341" spans="1:10" s="162" customFormat="1" hidden="1" x14ac:dyDescent="0.25">
      <c r="A341" s="155">
        <v>44446</v>
      </c>
      <c r="B341" s="141" t="s">
        <v>657</v>
      </c>
      <c r="C341" s="156">
        <v>0</v>
      </c>
      <c r="D341" s="157">
        <v>3712</v>
      </c>
      <c r="E341" s="139">
        <v>171994.8</v>
      </c>
      <c r="F341" s="158">
        <v>5</v>
      </c>
      <c r="G341" s="159">
        <v>44457</v>
      </c>
      <c r="H341" s="160">
        <v>1311</v>
      </c>
      <c r="I341" s="239" t="s">
        <v>746</v>
      </c>
      <c r="J341" s="167">
        <v>44435</v>
      </c>
    </row>
    <row r="342" spans="1:10" s="162" customFormat="1" hidden="1" x14ac:dyDescent="0.25">
      <c r="A342" s="155">
        <v>44447</v>
      </c>
      <c r="B342" s="141" t="s">
        <v>658</v>
      </c>
      <c r="C342" s="156">
        <v>504.94</v>
      </c>
      <c r="D342" s="157">
        <v>0</v>
      </c>
      <c r="E342" s="139">
        <v>171489.86</v>
      </c>
      <c r="F342" s="158"/>
      <c r="G342" s="159"/>
      <c r="H342" s="160"/>
      <c r="I342" s="142" t="s">
        <v>234</v>
      </c>
      <c r="J342" s="210"/>
    </row>
    <row r="343" spans="1:10" s="162" customFormat="1" hidden="1" x14ac:dyDescent="0.25">
      <c r="A343" s="155">
        <v>44447</v>
      </c>
      <c r="B343" t="s">
        <v>586</v>
      </c>
      <c r="C343" s="156">
        <v>8000</v>
      </c>
      <c r="D343" s="157">
        <v>0</v>
      </c>
      <c r="E343" s="139">
        <v>163489.85999999999</v>
      </c>
      <c r="F343" s="158"/>
      <c r="G343" s="159"/>
      <c r="H343" s="160"/>
      <c r="I343" s="142" t="s">
        <v>589</v>
      </c>
      <c r="J343" s="210"/>
    </row>
    <row r="344" spans="1:10" s="162" customFormat="1" hidden="1" x14ac:dyDescent="0.25">
      <c r="A344" s="155">
        <v>44447</v>
      </c>
      <c r="B344" s="141" t="s">
        <v>659</v>
      </c>
      <c r="C344" s="156">
        <v>700</v>
      </c>
      <c r="D344" s="157">
        <v>0</v>
      </c>
      <c r="E344" s="139">
        <v>162789.85999999999</v>
      </c>
      <c r="F344" s="158"/>
      <c r="G344" s="159"/>
      <c r="H344" s="160"/>
      <c r="I344" s="142" t="s">
        <v>234</v>
      </c>
      <c r="J344" s="210"/>
    </row>
    <row r="345" spans="1:10" s="162" customFormat="1" hidden="1" x14ac:dyDescent="0.25">
      <c r="A345" s="155">
        <v>44447</v>
      </c>
      <c r="B345" s="141" t="s">
        <v>660</v>
      </c>
      <c r="C345" s="156">
        <v>0</v>
      </c>
      <c r="D345" s="157">
        <v>7192</v>
      </c>
      <c r="E345" s="139">
        <v>169981.86</v>
      </c>
      <c r="F345" s="158">
        <v>3</v>
      </c>
      <c r="G345" s="159">
        <v>44450</v>
      </c>
      <c r="H345" s="160">
        <v>1291</v>
      </c>
      <c r="I345" s="142" t="s">
        <v>661</v>
      </c>
      <c r="J345" s="210" t="s">
        <v>688</v>
      </c>
    </row>
    <row r="346" spans="1:10" s="162" customFormat="1" hidden="1" x14ac:dyDescent="0.25">
      <c r="A346" s="155">
        <v>44448</v>
      </c>
      <c r="B346" s="141" t="s">
        <v>663</v>
      </c>
      <c r="C346" s="156">
        <v>0</v>
      </c>
      <c r="D346" s="157">
        <v>20126</v>
      </c>
      <c r="E346" s="139">
        <v>190107.86</v>
      </c>
      <c r="F346" s="158">
        <v>227</v>
      </c>
      <c r="G346" s="159"/>
      <c r="H346" s="160"/>
      <c r="I346" s="142" t="s">
        <v>607</v>
      </c>
      <c r="J346" s="210"/>
    </row>
    <row r="347" spans="1:10" s="162" customFormat="1" hidden="1" x14ac:dyDescent="0.25">
      <c r="A347" s="155">
        <v>44448</v>
      </c>
      <c r="B347" s="141" t="s">
        <v>154</v>
      </c>
      <c r="C347" s="156">
        <v>0</v>
      </c>
      <c r="D347" s="157">
        <v>2900</v>
      </c>
      <c r="E347" s="139">
        <v>193007.86</v>
      </c>
      <c r="F347" s="158">
        <v>6</v>
      </c>
      <c r="G347" s="159">
        <v>44450</v>
      </c>
      <c r="H347" s="160">
        <v>1292</v>
      </c>
      <c r="I347" s="142" t="s">
        <v>665</v>
      </c>
      <c r="J347" s="167">
        <v>44425</v>
      </c>
    </row>
    <row r="348" spans="1:10" s="162" customFormat="1" hidden="1" x14ac:dyDescent="0.25">
      <c r="A348" s="155">
        <v>44448</v>
      </c>
      <c r="B348" s="141" t="s">
        <v>664</v>
      </c>
      <c r="C348" s="156">
        <v>0</v>
      </c>
      <c r="D348" s="157">
        <v>3596</v>
      </c>
      <c r="E348" s="139">
        <v>196603.86</v>
      </c>
      <c r="F348" s="158">
        <v>52</v>
      </c>
      <c r="G348" s="159">
        <v>44450</v>
      </c>
      <c r="H348" s="160">
        <v>1293</v>
      </c>
      <c r="I348" s="142" t="s">
        <v>666</v>
      </c>
      <c r="J348" s="167">
        <v>44469</v>
      </c>
    </row>
    <row r="349" spans="1:10" s="162" customFormat="1" hidden="1" x14ac:dyDescent="0.25">
      <c r="A349" s="155">
        <v>44448</v>
      </c>
      <c r="B349" s="141" t="s">
        <v>672</v>
      </c>
      <c r="C349" s="156">
        <v>0</v>
      </c>
      <c r="D349" s="157">
        <v>11890</v>
      </c>
      <c r="E349" s="139">
        <v>208493.86</v>
      </c>
      <c r="F349" s="158">
        <v>130</v>
      </c>
      <c r="G349" s="159">
        <v>44450</v>
      </c>
      <c r="H349" s="160">
        <v>1299</v>
      </c>
      <c r="I349" s="142" t="s">
        <v>689</v>
      </c>
      <c r="J349" s="167">
        <v>44471</v>
      </c>
    </row>
    <row r="350" spans="1:10" s="162" customFormat="1" hidden="1" x14ac:dyDescent="0.25">
      <c r="A350" s="155">
        <v>44448</v>
      </c>
      <c r="B350" s="141" t="s">
        <v>673</v>
      </c>
      <c r="C350" s="156">
        <v>40000</v>
      </c>
      <c r="D350" s="157">
        <v>0</v>
      </c>
      <c r="E350" s="139">
        <v>168493.86</v>
      </c>
      <c r="F350" s="158"/>
      <c r="G350" s="159"/>
      <c r="H350" s="160"/>
      <c r="I350" s="142" t="s">
        <v>236</v>
      </c>
      <c r="J350" s="167"/>
    </row>
    <row r="351" spans="1:10" s="162" customFormat="1" hidden="1" x14ac:dyDescent="0.25">
      <c r="A351" s="155">
        <v>44449</v>
      </c>
      <c r="B351" s="141" t="s">
        <v>310</v>
      </c>
      <c r="C351" s="156">
        <v>0</v>
      </c>
      <c r="D351" s="157">
        <v>15312</v>
      </c>
      <c r="E351" s="139">
        <v>183805.86</v>
      </c>
      <c r="F351" s="158">
        <v>167</v>
      </c>
      <c r="G351" s="159">
        <v>44450</v>
      </c>
      <c r="H351" s="160">
        <v>1294</v>
      </c>
      <c r="I351" s="142" t="s">
        <v>682</v>
      </c>
      <c r="J351" s="167" t="s">
        <v>683</v>
      </c>
    </row>
    <row r="352" spans="1:10" s="162" customFormat="1" hidden="1" x14ac:dyDescent="0.25">
      <c r="A352" s="155">
        <v>44449</v>
      </c>
      <c r="B352" s="141" t="s">
        <v>124</v>
      </c>
      <c r="C352" s="156">
        <v>0</v>
      </c>
      <c r="D352" s="157">
        <v>31320</v>
      </c>
      <c r="E352" s="139">
        <v>215125.86</v>
      </c>
      <c r="F352" s="158">
        <v>160</v>
      </c>
      <c r="G352" s="159">
        <v>44450</v>
      </c>
      <c r="H352" s="160">
        <v>1295</v>
      </c>
      <c r="I352" s="142" t="s">
        <v>684</v>
      </c>
      <c r="J352" s="167" t="s">
        <v>685</v>
      </c>
    </row>
    <row r="353" spans="1:10" s="162" customFormat="1" hidden="1" x14ac:dyDescent="0.25">
      <c r="A353" s="155">
        <v>44449</v>
      </c>
      <c r="B353" s="141" t="s">
        <v>674</v>
      </c>
      <c r="C353" s="156">
        <v>437.74</v>
      </c>
      <c r="D353" s="157">
        <v>0</v>
      </c>
      <c r="E353" s="139">
        <v>214688.12</v>
      </c>
      <c r="F353" s="158"/>
      <c r="G353" s="159"/>
      <c r="H353" s="160"/>
      <c r="I353" s="142" t="s">
        <v>234</v>
      </c>
      <c r="J353" s="167"/>
    </row>
    <row r="354" spans="1:10" s="162" customFormat="1" hidden="1" x14ac:dyDescent="0.25">
      <c r="A354" s="155">
        <v>44449</v>
      </c>
      <c r="B354" s="141" t="s">
        <v>675</v>
      </c>
      <c r="C354" s="156">
        <v>0</v>
      </c>
      <c r="D354" s="157">
        <v>3306</v>
      </c>
      <c r="E354" s="139">
        <v>217994.12</v>
      </c>
      <c r="F354" s="158">
        <v>103</v>
      </c>
      <c r="G354" s="159">
        <v>44450</v>
      </c>
      <c r="H354" s="160">
        <v>1296</v>
      </c>
      <c r="I354" s="142" t="s">
        <v>686</v>
      </c>
      <c r="J354" s="167">
        <v>44462</v>
      </c>
    </row>
    <row r="355" spans="1:10" s="162" customFormat="1" hidden="1" x14ac:dyDescent="0.25">
      <c r="A355" s="155">
        <v>44449</v>
      </c>
      <c r="B355" t="s">
        <v>480</v>
      </c>
      <c r="C355" s="156">
        <v>91431.57</v>
      </c>
      <c r="D355" s="157">
        <v>0</v>
      </c>
      <c r="E355" s="139">
        <v>126562.55</v>
      </c>
      <c r="F355" s="158"/>
      <c r="G355" s="159"/>
      <c r="H355" s="160"/>
      <c r="I355" s="142" t="s">
        <v>38</v>
      </c>
      <c r="J355" s="167"/>
    </row>
    <row r="356" spans="1:10" s="162" customFormat="1" hidden="1" x14ac:dyDescent="0.25">
      <c r="A356" s="155">
        <v>44449</v>
      </c>
      <c r="B356" s="141" t="s">
        <v>676</v>
      </c>
      <c r="C356" s="156">
        <v>0</v>
      </c>
      <c r="D356" s="157">
        <v>503892</v>
      </c>
      <c r="E356" s="139">
        <v>630454.55000000005</v>
      </c>
      <c r="F356" s="158">
        <v>132</v>
      </c>
      <c r="G356" s="159">
        <v>44450</v>
      </c>
      <c r="H356" s="160">
        <v>1297</v>
      </c>
      <c r="I356" s="142" t="s">
        <v>687</v>
      </c>
      <c r="J356" s="167"/>
    </row>
    <row r="357" spans="1:10" s="162" customFormat="1" hidden="1" x14ac:dyDescent="0.25">
      <c r="A357" s="155">
        <v>44449</v>
      </c>
      <c r="B357" s="141" t="s">
        <v>166</v>
      </c>
      <c r="C357" s="156">
        <v>72500</v>
      </c>
      <c r="D357" s="157">
        <v>0</v>
      </c>
      <c r="E357" s="139">
        <v>557954.55000000005</v>
      </c>
      <c r="F357" s="158"/>
      <c r="G357" s="159"/>
      <c r="H357" s="160"/>
      <c r="I357" s="142" t="s">
        <v>236</v>
      </c>
      <c r="J357" s="167"/>
    </row>
    <row r="358" spans="1:10" s="162" customFormat="1" hidden="1" x14ac:dyDescent="0.25">
      <c r="A358" s="155">
        <v>44451</v>
      </c>
      <c r="B358" s="141" t="s">
        <v>690</v>
      </c>
      <c r="C358" s="156">
        <v>52</v>
      </c>
      <c r="D358" s="157">
        <v>0</v>
      </c>
      <c r="E358" s="139">
        <v>557902.55000000005</v>
      </c>
      <c r="F358" s="158"/>
      <c r="G358" s="159"/>
      <c r="H358" s="160"/>
      <c r="I358" s="142" t="s">
        <v>234</v>
      </c>
      <c r="J358" s="167"/>
    </row>
    <row r="359" spans="1:10" s="162" customFormat="1" hidden="1" x14ac:dyDescent="0.25">
      <c r="A359" s="155">
        <v>44451</v>
      </c>
      <c r="B359" s="141" t="s">
        <v>691</v>
      </c>
      <c r="C359" s="156">
        <v>340</v>
      </c>
      <c r="D359" s="157">
        <v>0</v>
      </c>
      <c r="E359" s="139">
        <v>557562.55000000005</v>
      </c>
      <c r="F359" s="158"/>
      <c r="G359" s="159"/>
      <c r="H359" s="160"/>
      <c r="I359" s="142" t="s">
        <v>234</v>
      </c>
      <c r="J359" s="167"/>
    </row>
    <row r="360" spans="1:10" s="162" customFormat="1" hidden="1" x14ac:dyDescent="0.25">
      <c r="A360" s="155">
        <v>44451</v>
      </c>
      <c r="B360" s="141" t="s">
        <v>692</v>
      </c>
      <c r="C360" s="156">
        <v>4524</v>
      </c>
      <c r="D360" s="157">
        <v>0</v>
      </c>
      <c r="E360" s="139">
        <v>553038.55000000005</v>
      </c>
      <c r="F360" s="158"/>
      <c r="G360" s="159"/>
      <c r="H360" s="160"/>
      <c r="I360" s="142" t="s">
        <v>234</v>
      </c>
      <c r="J360" s="167"/>
    </row>
    <row r="361" spans="1:10" s="162" customFormat="1" hidden="1" x14ac:dyDescent="0.25">
      <c r="A361" s="155">
        <v>44451</v>
      </c>
      <c r="B361" s="141" t="s">
        <v>693</v>
      </c>
      <c r="C361" s="156">
        <v>7015.71</v>
      </c>
      <c r="D361" s="157">
        <v>0</v>
      </c>
      <c r="E361" s="139">
        <v>546022.84</v>
      </c>
      <c r="F361" s="158"/>
      <c r="G361" s="159"/>
      <c r="H361" s="160"/>
      <c r="I361" s="142" t="s">
        <v>234</v>
      </c>
      <c r="J361" s="167"/>
    </row>
    <row r="362" spans="1:10" s="162" customFormat="1" hidden="1" x14ac:dyDescent="0.25">
      <c r="A362" s="155">
        <v>44451</v>
      </c>
      <c r="B362" s="141" t="s">
        <v>694</v>
      </c>
      <c r="C362" s="156">
        <v>331.3</v>
      </c>
      <c r="D362" s="157">
        <v>0</v>
      </c>
      <c r="E362" s="139">
        <v>545691.54</v>
      </c>
      <c r="F362" s="158"/>
      <c r="G362" s="159"/>
      <c r="H362" s="160"/>
      <c r="I362" s="142" t="s">
        <v>234</v>
      </c>
      <c r="J362" s="167"/>
    </row>
    <row r="363" spans="1:10" s="162" customFormat="1" hidden="1" x14ac:dyDescent="0.25">
      <c r="A363" s="155">
        <v>44451</v>
      </c>
      <c r="B363" s="141" t="s">
        <v>695</v>
      </c>
      <c r="C363" s="156">
        <v>2333</v>
      </c>
      <c r="D363" s="157">
        <v>0</v>
      </c>
      <c r="E363" s="139">
        <v>543358.54</v>
      </c>
      <c r="F363" s="158"/>
      <c r="G363" s="159"/>
      <c r="H363" s="160"/>
      <c r="I363" s="142" t="s">
        <v>234</v>
      </c>
      <c r="J363" s="167"/>
    </row>
    <row r="364" spans="1:10" s="162" customFormat="1" hidden="1" x14ac:dyDescent="0.25">
      <c r="A364" s="155">
        <v>44451</v>
      </c>
      <c r="B364" s="141" t="s">
        <v>696</v>
      </c>
      <c r="C364" s="156">
        <v>1000.71</v>
      </c>
      <c r="D364" s="157">
        <v>0</v>
      </c>
      <c r="E364" s="139">
        <v>542357.82999999996</v>
      </c>
      <c r="F364" s="158"/>
      <c r="G364" s="159"/>
      <c r="H364" s="160"/>
      <c r="I364" s="142" t="s">
        <v>234</v>
      </c>
      <c r="J364" s="167"/>
    </row>
    <row r="365" spans="1:10" s="162" customFormat="1" hidden="1" x14ac:dyDescent="0.25">
      <c r="A365" s="155">
        <v>44452</v>
      </c>
      <c r="B365" s="141" t="s">
        <v>697</v>
      </c>
      <c r="C365" s="156">
        <v>0</v>
      </c>
      <c r="D365" s="157">
        <v>5220</v>
      </c>
      <c r="E365" s="139">
        <v>547577.82999999996</v>
      </c>
      <c r="F365" s="158">
        <v>224</v>
      </c>
      <c r="G365" s="159">
        <v>44457</v>
      </c>
      <c r="H365" s="160">
        <v>1301</v>
      </c>
      <c r="I365" s="142" t="s">
        <v>698</v>
      </c>
      <c r="J365" s="167">
        <v>44385</v>
      </c>
    </row>
    <row r="366" spans="1:10" s="162" customFormat="1" hidden="1" x14ac:dyDescent="0.25">
      <c r="A366" s="155">
        <v>44452</v>
      </c>
      <c r="B366" s="141" t="s">
        <v>708</v>
      </c>
      <c r="C366" s="156">
        <v>7000</v>
      </c>
      <c r="D366" s="157">
        <v>0</v>
      </c>
      <c r="E366" s="139">
        <v>540577.82999999996</v>
      </c>
      <c r="F366" s="158"/>
      <c r="G366" s="159"/>
      <c r="H366" s="160"/>
      <c r="I366" s="142" t="s">
        <v>234</v>
      </c>
      <c r="J366" s="167"/>
    </row>
    <row r="367" spans="1:10" s="162" customFormat="1" hidden="1" x14ac:dyDescent="0.25">
      <c r="A367" s="155">
        <v>44452</v>
      </c>
      <c r="B367" s="141" t="s">
        <v>245</v>
      </c>
      <c r="C367" s="156">
        <v>145703.34</v>
      </c>
      <c r="D367" s="157">
        <v>0</v>
      </c>
      <c r="E367" s="139">
        <v>394874.49</v>
      </c>
      <c r="F367" s="158"/>
      <c r="G367" s="159"/>
      <c r="H367" s="160"/>
      <c r="I367" s="142" t="s">
        <v>240</v>
      </c>
      <c r="J367" s="167"/>
    </row>
    <row r="368" spans="1:10" s="162" customFormat="1" hidden="1" x14ac:dyDescent="0.25">
      <c r="A368" s="155">
        <v>44452</v>
      </c>
      <c r="B368" s="141" t="s">
        <v>143</v>
      </c>
      <c r="C368" s="156">
        <v>0</v>
      </c>
      <c r="D368" s="157">
        <v>25984</v>
      </c>
      <c r="E368" s="139">
        <v>420858.49</v>
      </c>
      <c r="F368" s="158">
        <v>194</v>
      </c>
      <c r="G368" s="159">
        <v>44457</v>
      </c>
      <c r="H368" s="160">
        <v>1302</v>
      </c>
      <c r="I368" s="142" t="s">
        <v>734</v>
      </c>
      <c r="J368" s="167">
        <v>44449</v>
      </c>
    </row>
    <row r="369" spans="1:10" s="162" customFormat="1" hidden="1" x14ac:dyDescent="0.25">
      <c r="A369" s="155">
        <v>44453</v>
      </c>
      <c r="B369" s="141" t="s">
        <v>709</v>
      </c>
      <c r="C369" s="156">
        <v>0</v>
      </c>
      <c r="D369" s="157">
        <v>3712</v>
      </c>
      <c r="E369" s="139">
        <v>424570.49</v>
      </c>
      <c r="F369" s="158">
        <v>158</v>
      </c>
      <c r="G369" s="159">
        <v>44457</v>
      </c>
      <c r="H369" s="160" t="s">
        <v>965</v>
      </c>
      <c r="I369" s="142" t="s">
        <v>735</v>
      </c>
      <c r="J369" s="167">
        <v>44476</v>
      </c>
    </row>
    <row r="370" spans="1:10" s="162" customFormat="1" hidden="1" x14ac:dyDescent="0.25">
      <c r="A370" s="155">
        <v>44453</v>
      </c>
      <c r="B370" s="141" t="s">
        <v>151</v>
      </c>
      <c r="C370" s="156">
        <v>0</v>
      </c>
      <c r="D370" s="157">
        <v>3248</v>
      </c>
      <c r="E370" s="139">
        <v>427818.49</v>
      </c>
      <c r="F370" s="158">
        <v>221</v>
      </c>
      <c r="G370" s="159">
        <v>44457</v>
      </c>
      <c r="H370" s="160">
        <v>1303</v>
      </c>
      <c r="I370" s="142" t="s">
        <v>736</v>
      </c>
      <c r="J370" s="167">
        <v>44444</v>
      </c>
    </row>
    <row r="371" spans="1:10" s="162" customFormat="1" hidden="1" x14ac:dyDescent="0.25">
      <c r="A371" s="155">
        <v>44453</v>
      </c>
      <c r="B371" s="141" t="s">
        <v>710</v>
      </c>
      <c r="C371" s="156">
        <v>519.36</v>
      </c>
      <c r="D371" s="157">
        <v>0</v>
      </c>
      <c r="E371" s="139">
        <v>427299.13</v>
      </c>
      <c r="F371" s="158"/>
      <c r="G371" s="159"/>
      <c r="H371" s="160"/>
      <c r="I371" s="142" t="s">
        <v>234</v>
      </c>
      <c r="J371" s="167"/>
    </row>
    <row r="372" spans="1:10" s="162" customFormat="1" hidden="1" x14ac:dyDescent="0.25">
      <c r="A372" s="155">
        <v>44453</v>
      </c>
      <c r="B372" s="141" t="s">
        <v>711</v>
      </c>
      <c r="C372" s="156">
        <v>2779.27</v>
      </c>
      <c r="D372" s="157">
        <v>0</v>
      </c>
      <c r="E372" s="139">
        <v>424519.86</v>
      </c>
      <c r="F372" s="158"/>
      <c r="G372" s="159"/>
      <c r="H372" s="160"/>
      <c r="I372" s="142" t="s">
        <v>234</v>
      </c>
      <c r="J372" s="167"/>
    </row>
    <row r="373" spans="1:10" s="162" customFormat="1" hidden="1" x14ac:dyDescent="0.25">
      <c r="A373" s="155">
        <v>44453</v>
      </c>
      <c r="B373" s="141" t="s">
        <v>206</v>
      </c>
      <c r="C373" s="156">
        <v>0</v>
      </c>
      <c r="D373" s="157">
        <v>28420</v>
      </c>
      <c r="E373" s="139">
        <v>452939.86</v>
      </c>
      <c r="F373" s="158">
        <v>62</v>
      </c>
      <c r="G373" s="159">
        <v>44457</v>
      </c>
      <c r="H373" s="160">
        <v>1304</v>
      </c>
      <c r="I373" s="142" t="s">
        <v>737</v>
      </c>
      <c r="J373" s="167">
        <v>44459</v>
      </c>
    </row>
    <row r="374" spans="1:10" s="162" customFormat="1" hidden="1" x14ac:dyDescent="0.25">
      <c r="A374" s="155">
        <v>44453</v>
      </c>
      <c r="B374" s="141" t="s">
        <v>125</v>
      </c>
      <c r="C374" s="156">
        <v>5039</v>
      </c>
      <c r="D374" s="157">
        <v>0</v>
      </c>
      <c r="E374" s="139">
        <v>447900.86</v>
      </c>
      <c r="F374" s="158"/>
      <c r="G374" s="159"/>
      <c r="H374" s="160"/>
      <c r="I374" s="142" t="s">
        <v>48</v>
      </c>
      <c r="J374" s="167"/>
    </row>
    <row r="375" spans="1:10" s="162" customFormat="1" hidden="1" x14ac:dyDescent="0.25">
      <c r="A375" s="155">
        <v>44453</v>
      </c>
      <c r="B375" s="141" t="s">
        <v>712</v>
      </c>
      <c r="C375" s="156">
        <v>2295.8000000000002</v>
      </c>
      <c r="D375" s="157">
        <v>0</v>
      </c>
      <c r="E375" s="139">
        <v>445605.06</v>
      </c>
      <c r="F375" s="158"/>
      <c r="G375" s="159"/>
      <c r="H375" s="160"/>
      <c r="I375" s="142" t="s">
        <v>116</v>
      </c>
      <c r="J375" s="167"/>
    </row>
    <row r="376" spans="1:10" s="162" customFormat="1" hidden="1" x14ac:dyDescent="0.25">
      <c r="A376" s="155">
        <v>44453</v>
      </c>
      <c r="B376" s="141" t="s">
        <v>713</v>
      </c>
      <c r="C376" s="156">
        <v>2104</v>
      </c>
      <c r="D376" s="157">
        <v>0</v>
      </c>
      <c r="E376" s="139">
        <v>443501.06</v>
      </c>
      <c r="F376" s="158"/>
      <c r="G376" s="159"/>
      <c r="H376" s="160"/>
      <c r="I376" s="142" t="s">
        <v>48</v>
      </c>
      <c r="J376" s="167"/>
    </row>
    <row r="377" spans="1:10" s="162" customFormat="1" hidden="1" x14ac:dyDescent="0.25">
      <c r="A377" s="155">
        <v>44453</v>
      </c>
      <c r="B377" s="141" t="s">
        <v>172</v>
      </c>
      <c r="C377" s="156">
        <v>1758.2</v>
      </c>
      <c r="D377" s="157">
        <v>0</v>
      </c>
      <c r="E377" s="139">
        <v>441742.86</v>
      </c>
      <c r="F377" s="158"/>
      <c r="G377" s="159"/>
      <c r="H377" s="160"/>
      <c r="I377" s="142" t="s">
        <v>48</v>
      </c>
      <c r="J377" s="167"/>
    </row>
    <row r="378" spans="1:10" s="162" customFormat="1" hidden="1" x14ac:dyDescent="0.25">
      <c r="A378" s="155">
        <v>44453</v>
      </c>
      <c r="B378" s="141" t="s">
        <v>172</v>
      </c>
      <c r="C378" s="156">
        <v>4451</v>
      </c>
      <c r="D378" s="157">
        <v>0</v>
      </c>
      <c r="E378" s="139">
        <v>437291.86</v>
      </c>
      <c r="F378" s="158"/>
      <c r="G378" s="159"/>
      <c r="H378" s="160"/>
      <c r="I378" s="142" t="s">
        <v>48</v>
      </c>
      <c r="J378" s="167"/>
    </row>
    <row r="379" spans="1:10" s="162" customFormat="1" hidden="1" x14ac:dyDescent="0.25">
      <c r="A379" s="155">
        <v>44453</v>
      </c>
      <c r="B379" s="141" t="s">
        <v>125</v>
      </c>
      <c r="C379" s="156">
        <v>4451</v>
      </c>
      <c r="D379" s="157">
        <v>0</v>
      </c>
      <c r="E379" s="139">
        <v>432840.86</v>
      </c>
      <c r="F379" s="158"/>
      <c r="G379" s="159"/>
      <c r="H379" s="160"/>
      <c r="I379" s="142" t="s">
        <v>48</v>
      </c>
      <c r="J379" s="167"/>
    </row>
    <row r="380" spans="1:10" s="162" customFormat="1" hidden="1" x14ac:dyDescent="0.25">
      <c r="A380" s="155">
        <v>44453</v>
      </c>
      <c r="B380" s="141" t="s">
        <v>714</v>
      </c>
      <c r="C380" s="156">
        <v>2160.1999999999998</v>
      </c>
      <c r="D380" s="157">
        <v>0</v>
      </c>
      <c r="E380" s="139">
        <v>430680.66</v>
      </c>
      <c r="F380" s="158"/>
      <c r="G380" s="159"/>
      <c r="H380" s="160"/>
      <c r="I380" s="142" t="s">
        <v>116</v>
      </c>
      <c r="J380" s="167"/>
    </row>
    <row r="381" spans="1:10" s="162" customFormat="1" hidden="1" x14ac:dyDescent="0.25">
      <c r="A381" s="155">
        <v>44453</v>
      </c>
      <c r="B381" s="141" t="s">
        <v>715</v>
      </c>
      <c r="C381" s="156">
        <v>2157.1999999999998</v>
      </c>
      <c r="D381" s="157">
        <v>0</v>
      </c>
      <c r="E381" s="139">
        <v>428523.46</v>
      </c>
      <c r="F381" s="158"/>
      <c r="G381" s="159"/>
      <c r="H381" s="160"/>
      <c r="I381" s="142" t="s">
        <v>116</v>
      </c>
      <c r="J381" s="167"/>
    </row>
    <row r="382" spans="1:10" s="162" customFormat="1" hidden="1" x14ac:dyDescent="0.25">
      <c r="A382" s="155">
        <v>44453</v>
      </c>
      <c r="B382" s="141" t="s">
        <v>716</v>
      </c>
      <c r="C382" s="156">
        <v>1358.6</v>
      </c>
      <c r="D382" s="157">
        <v>0</v>
      </c>
      <c r="E382" s="139">
        <v>427164.86</v>
      </c>
      <c r="F382" s="158"/>
      <c r="G382" s="159"/>
      <c r="H382" s="160"/>
      <c r="I382" s="142" t="s">
        <v>116</v>
      </c>
      <c r="J382" s="167"/>
    </row>
    <row r="383" spans="1:10" s="162" customFormat="1" hidden="1" x14ac:dyDescent="0.25">
      <c r="A383" s="155">
        <v>44453</v>
      </c>
      <c r="B383" s="141" t="s">
        <v>139</v>
      </c>
      <c r="C383" s="156">
        <v>82000</v>
      </c>
      <c r="D383" s="157">
        <v>0</v>
      </c>
      <c r="E383" s="139">
        <v>345164.86</v>
      </c>
      <c r="F383" s="158"/>
      <c r="G383" s="159"/>
      <c r="H383" s="160"/>
      <c r="I383" s="142" t="s">
        <v>236</v>
      </c>
      <c r="J383" s="167"/>
    </row>
    <row r="384" spans="1:10" s="162" customFormat="1" hidden="1" x14ac:dyDescent="0.25">
      <c r="A384" s="155">
        <v>44453</v>
      </c>
      <c r="B384" s="141" t="s">
        <v>208</v>
      </c>
      <c r="C384" s="156">
        <v>5490</v>
      </c>
      <c r="D384" s="157">
        <v>0</v>
      </c>
      <c r="E384" s="139">
        <v>339674.86</v>
      </c>
      <c r="F384" s="158"/>
      <c r="G384" s="159"/>
      <c r="H384" s="160"/>
      <c r="I384" s="142" t="s">
        <v>244</v>
      </c>
      <c r="J384" s="167"/>
    </row>
    <row r="385" spans="1:10" s="162" customFormat="1" hidden="1" x14ac:dyDescent="0.25">
      <c r="A385" s="155">
        <v>44454</v>
      </c>
      <c r="B385" s="141" t="s">
        <v>725</v>
      </c>
      <c r="C385" s="156">
        <v>0</v>
      </c>
      <c r="D385" s="157">
        <v>3596</v>
      </c>
      <c r="E385" s="139">
        <v>343270.86</v>
      </c>
      <c r="F385" s="158">
        <v>177</v>
      </c>
      <c r="G385" s="159">
        <v>44457</v>
      </c>
      <c r="H385" s="160">
        <v>1305</v>
      </c>
      <c r="I385" s="142" t="s">
        <v>738</v>
      </c>
      <c r="J385" s="167">
        <v>44452</v>
      </c>
    </row>
    <row r="386" spans="1:10" s="162" customFormat="1" hidden="1" x14ac:dyDescent="0.25">
      <c r="A386" s="155">
        <v>44454</v>
      </c>
      <c r="B386" s="141" t="s">
        <v>726</v>
      </c>
      <c r="C386" s="156">
        <v>0</v>
      </c>
      <c r="D386" s="157">
        <v>50344</v>
      </c>
      <c r="E386" s="139">
        <v>393614.86</v>
      </c>
      <c r="F386" s="158">
        <v>23</v>
      </c>
      <c r="G386" s="159">
        <v>44457</v>
      </c>
      <c r="H386" s="160">
        <v>1306</v>
      </c>
      <c r="I386" s="142" t="s">
        <v>739</v>
      </c>
      <c r="J386" s="167" t="s">
        <v>740</v>
      </c>
    </row>
    <row r="387" spans="1:10" s="162" customFormat="1" hidden="1" x14ac:dyDescent="0.25">
      <c r="A387" s="155">
        <v>44454</v>
      </c>
      <c r="B387" s="141" t="s">
        <v>727</v>
      </c>
      <c r="C387" s="156">
        <v>2531.0500000000002</v>
      </c>
      <c r="D387" s="157">
        <v>0</v>
      </c>
      <c r="E387" s="139">
        <v>391083.81</v>
      </c>
      <c r="F387" s="158"/>
      <c r="G387" s="159"/>
      <c r="H387" s="160"/>
      <c r="I387" s="142" t="s">
        <v>234</v>
      </c>
      <c r="J387" s="167"/>
    </row>
    <row r="388" spans="1:10" s="162" customFormat="1" hidden="1" x14ac:dyDescent="0.25">
      <c r="A388" s="155">
        <v>44454</v>
      </c>
      <c r="B388" s="141" t="s">
        <v>728</v>
      </c>
      <c r="C388" s="156">
        <v>31552</v>
      </c>
      <c r="D388" s="157">
        <v>0</v>
      </c>
      <c r="E388" s="139">
        <v>359531.81</v>
      </c>
      <c r="F388" s="158"/>
      <c r="G388" s="159"/>
      <c r="H388" s="160"/>
      <c r="I388" s="142" t="s">
        <v>38</v>
      </c>
      <c r="J388" s="167"/>
    </row>
    <row r="389" spans="1:10" s="162" customFormat="1" hidden="1" x14ac:dyDescent="0.25">
      <c r="A389" s="155">
        <v>44454</v>
      </c>
      <c r="B389" s="141" t="s">
        <v>729</v>
      </c>
      <c r="C389" s="156">
        <v>2619.9299999999998</v>
      </c>
      <c r="D389" s="157">
        <v>0</v>
      </c>
      <c r="E389" s="139">
        <v>356911.88</v>
      </c>
      <c r="F389" s="158"/>
      <c r="G389" s="159"/>
      <c r="H389" s="160"/>
      <c r="I389" s="142" t="s">
        <v>234</v>
      </c>
      <c r="J389" s="167"/>
    </row>
    <row r="390" spans="1:10" s="162" customFormat="1" hidden="1" x14ac:dyDescent="0.25">
      <c r="A390" s="155">
        <v>44455</v>
      </c>
      <c r="B390" s="141" t="s">
        <v>723</v>
      </c>
      <c r="C390" s="156">
        <v>3200</v>
      </c>
      <c r="D390" s="157">
        <v>0</v>
      </c>
      <c r="E390" s="139">
        <v>353711.88</v>
      </c>
      <c r="F390" s="158"/>
      <c r="G390" s="159"/>
      <c r="H390" s="160"/>
      <c r="I390" s="142" t="s">
        <v>117</v>
      </c>
      <c r="J390" s="167"/>
    </row>
    <row r="391" spans="1:10" s="162" customFormat="1" hidden="1" x14ac:dyDescent="0.25">
      <c r="A391" s="155">
        <v>44455</v>
      </c>
      <c r="B391" s="141" t="s">
        <v>724</v>
      </c>
      <c r="C391" s="156">
        <v>6500</v>
      </c>
      <c r="D391" s="157">
        <v>0</v>
      </c>
      <c r="E391" s="139">
        <v>347211.88</v>
      </c>
      <c r="F391" s="158"/>
      <c r="G391" s="159"/>
      <c r="H391" s="160"/>
      <c r="I391" s="142" t="s">
        <v>117</v>
      </c>
      <c r="J391" s="167"/>
    </row>
    <row r="392" spans="1:10" s="162" customFormat="1" hidden="1" x14ac:dyDescent="0.25">
      <c r="A392" s="155">
        <v>44455</v>
      </c>
      <c r="B392" s="141" t="s">
        <v>730</v>
      </c>
      <c r="C392" s="156">
        <v>708</v>
      </c>
      <c r="D392" s="157">
        <v>0</v>
      </c>
      <c r="E392" s="139">
        <v>346503.88</v>
      </c>
      <c r="F392" s="158"/>
      <c r="G392" s="159"/>
      <c r="H392" s="160"/>
      <c r="I392" s="142" t="s">
        <v>234</v>
      </c>
      <c r="J392" s="167"/>
    </row>
    <row r="393" spans="1:10" s="162" customFormat="1" hidden="1" x14ac:dyDescent="0.25">
      <c r="A393" s="155">
        <v>44455</v>
      </c>
      <c r="B393" s="141" t="s">
        <v>731</v>
      </c>
      <c r="C393" s="156">
        <v>625</v>
      </c>
      <c r="D393" s="157">
        <v>0</v>
      </c>
      <c r="E393" s="139">
        <v>345878.88</v>
      </c>
      <c r="F393" s="158"/>
      <c r="G393" s="159"/>
      <c r="H393" s="160"/>
      <c r="I393" s="142" t="s">
        <v>234</v>
      </c>
      <c r="J393" s="167"/>
    </row>
    <row r="394" spans="1:10" s="162" customFormat="1" hidden="1" x14ac:dyDescent="0.25">
      <c r="A394" s="155">
        <v>44455</v>
      </c>
      <c r="B394" s="141" t="s">
        <v>732</v>
      </c>
      <c r="C394" s="156">
        <v>928.46</v>
      </c>
      <c r="D394" s="157">
        <v>0</v>
      </c>
      <c r="E394" s="139">
        <v>344950.42</v>
      </c>
      <c r="F394" s="158"/>
      <c r="G394" s="159"/>
      <c r="H394" s="160"/>
      <c r="I394" s="142" t="s">
        <v>234</v>
      </c>
      <c r="J394" s="167"/>
    </row>
    <row r="395" spans="1:10" s="162" customFormat="1" hidden="1" x14ac:dyDescent="0.25">
      <c r="A395" s="155">
        <v>44456</v>
      </c>
      <c r="B395" s="141" t="s">
        <v>124</v>
      </c>
      <c r="C395" s="156">
        <v>0</v>
      </c>
      <c r="D395" s="157">
        <v>15660</v>
      </c>
      <c r="E395" s="139">
        <v>360610.42</v>
      </c>
      <c r="F395" s="158">
        <v>160</v>
      </c>
      <c r="G395" s="159">
        <v>44457</v>
      </c>
      <c r="H395" s="160">
        <v>1309</v>
      </c>
      <c r="I395" s="142" t="s">
        <v>742</v>
      </c>
      <c r="J395" s="167">
        <v>44455</v>
      </c>
    </row>
    <row r="396" spans="1:10" s="162" customFormat="1" hidden="1" x14ac:dyDescent="0.25">
      <c r="A396" s="155">
        <v>44456</v>
      </c>
      <c r="B396" s="141" t="s">
        <v>733</v>
      </c>
      <c r="C396" s="156">
        <v>0</v>
      </c>
      <c r="D396" s="157">
        <v>6612</v>
      </c>
      <c r="E396" s="139">
        <v>367222.42</v>
      </c>
      <c r="F396" s="158">
        <v>103</v>
      </c>
      <c r="G396" s="159">
        <v>44457</v>
      </c>
      <c r="H396" s="160">
        <v>1310</v>
      </c>
      <c r="I396" s="142" t="s">
        <v>743</v>
      </c>
      <c r="J396" s="167" t="s">
        <v>744</v>
      </c>
    </row>
    <row r="397" spans="1:10" s="162" customFormat="1" hidden="1" x14ac:dyDescent="0.25">
      <c r="A397" s="155">
        <v>44456</v>
      </c>
      <c r="B397" s="141" t="s">
        <v>741</v>
      </c>
      <c r="C397" s="156">
        <v>4060</v>
      </c>
      <c r="D397" s="157">
        <v>0</v>
      </c>
      <c r="E397" s="139">
        <v>363162.42</v>
      </c>
      <c r="F397" s="158"/>
      <c r="G397" s="159"/>
      <c r="H397" s="160"/>
      <c r="I397" s="142" t="s">
        <v>38</v>
      </c>
      <c r="J397" s="167"/>
    </row>
    <row r="398" spans="1:10" s="162" customFormat="1" hidden="1" x14ac:dyDescent="0.25">
      <c r="A398" s="155">
        <v>44456</v>
      </c>
      <c r="B398" s="141" t="s">
        <v>170</v>
      </c>
      <c r="C398" s="156">
        <v>4631.29</v>
      </c>
      <c r="D398" s="157">
        <v>0</v>
      </c>
      <c r="E398" s="139">
        <v>358531.13</v>
      </c>
      <c r="F398" s="158"/>
      <c r="G398" s="159"/>
      <c r="H398" s="160"/>
      <c r="I398" s="142" t="s">
        <v>38</v>
      </c>
      <c r="J398" s="167"/>
    </row>
    <row r="399" spans="1:10" s="162" customFormat="1" hidden="1" x14ac:dyDescent="0.25">
      <c r="A399" s="155">
        <v>44457</v>
      </c>
      <c r="B399" s="141" t="s">
        <v>753</v>
      </c>
      <c r="C399" s="156">
        <v>319.5</v>
      </c>
      <c r="D399" s="157">
        <v>0</v>
      </c>
      <c r="E399" s="139">
        <v>358211.63</v>
      </c>
      <c r="F399" s="158"/>
      <c r="G399" s="159"/>
      <c r="H399" s="160"/>
      <c r="I399" s="142"/>
      <c r="J399" s="167"/>
    </row>
    <row r="400" spans="1:10" s="162" customFormat="1" ht="30" hidden="1" x14ac:dyDescent="0.25">
      <c r="A400" s="155">
        <v>44459</v>
      </c>
      <c r="B400" s="141" t="s">
        <v>138</v>
      </c>
      <c r="C400" s="156">
        <v>0</v>
      </c>
      <c r="D400" s="157">
        <v>36377.599999999999</v>
      </c>
      <c r="E400" s="139">
        <v>394589.23</v>
      </c>
      <c r="F400" s="158">
        <v>59</v>
      </c>
      <c r="G400" s="159">
        <v>44463</v>
      </c>
      <c r="H400" s="160">
        <v>1312</v>
      </c>
      <c r="I400" s="142" t="s">
        <v>768</v>
      </c>
      <c r="J400" s="167" t="s">
        <v>769</v>
      </c>
    </row>
    <row r="401" spans="1:10" s="162" customFormat="1" hidden="1" x14ac:dyDescent="0.25">
      <c r="A401" s="155">
        <v>44459</v>
      </c>
      <c r="B401" s="141" t="s">
        <v>747</v>
      </c>
      <c r="C401" s="156">
        <v>5905.06</v>
      </c>
      <c r="D401" s="157">
        <v>0</v>
      </c>
      <c r="E401" s="139">
        <v>388684.17</v>
      </c>
      <c r="F401" s="158"/>
      <c r="G401" s="159"/>
      <c r="H401" s="160"/>
      <c r="I401" s="142"/>
      <c r="J401" s="167"/>
    </row>
    <row r="402" spans="1:10" s="162" customFormat="1" hidden="1" x14ac:dyDescent="0.25">
      <c r="A402" s="155">
        <v>44459</v>
      </c>
      <c r="B402" s="141" t="s">
        <v>7</v>
      </c>
      <c r="C402" s="156">
        <v>10000</v>
      </c>
      <c r="D402" s="157">
        <v>0</v>
      </c>
      <c r="E402" s="139">
        <v>378684.17</v>
      </c>
      <c r="F402" s="158"/>
      <c r="G402" s="159"/>
      <c r="H402" s="160"/>
      <c r="I402" s="142"/>
      <c r="J402" s="167"/>
    </row>
    <row r="403" spans="1:10" s="162" customFormat="1" hidden="1" x14ac:dyDescent="0.25">
      <c r="A403" s="155">
        <v>44459</v>
      </c>
      <c r="B403" s="141" t="s">
        <v>754</v>
      </c>
      <c r="C403" s="156">
        <v>0</v>
      </c>
      <c r="D403" s="157">
        <v>2970</v>
      </c>
      <c r="E403" s="139">
        <v>381654.17</v>
      </c>
      <c r="F403" s="158">
        <v>150</v>
      </c>
      <c r="G403" s="159">
        <v>44463</v>
      </c>
      <c r="H403" s="160">
        <v>1313</v>
      </c>
      <c r="I403" s="142" t="s">
        <v>770</v>
      </c>
      <c r="J403" s="167">
        <v>44445</v>
      </c>
    </row>
    <row r="404" spans="1:10" s="162" customFormat="1" hidden="1" x14ac:dyDescent="0.25">
      <c r="A404" s="155">
        <v>44459</v>
      </c>
      <c r="B404" s="141" t="s">
        <v>748</v>
      </c>
      <c r="C404" s="156">
        <v>38133.199999999997</v>
      </c>
      <c r="D404" s="157">
        <v>0</v>
      </c>
      <c r="E404" s="139">
        <v>343520.97</v>
      </c>
      <c r="F404" s="158"/>
      <c r="G404" s="159"/>
      <c r="H404" s="160"/>
      <c r="I404" s="142"/>
      <c r="J404" s="167"/>
    </row>
    <row r="405" spans="1:10" s="162" customFormat="1" hidden="1" x14ac:dyDescent="0.25">
      <c r="A405" s="155">
        <v>44459</v>
      </c>
      <c r="B405" s="141" t="s">
        <v>749</v>
      </c>
      <c r="C405" s="156">
        <v>350</v>
      </c>
      <c r="D405" s="157">
        <v>0</v>
      </c>
      <c r="E405" s="139">
        <v>343170.97</v>
      </c>
      <c r="F405" s="158"/>
      <c r="G405" s="159"/>
      <c r="H405" s="160"/>
      <c r="I405" s="142"/>
      <c r="J405" s="167"/>
    </row>
    <row r="406" spans="1:10" s="162" customFormat="1" hidden="1" x14ac:dyDescent="0.25">
      <c r="A406" s="155">
        <v>44459</v>
      </c>
      <c r="B406" s="141" t="s">
        <v>750</v>
      </c>
      <c r="C406" s="156">
        <v>4164.28</v>
      </c>
      <c r="D406" s="157">
        <v>0</v>
      </c>
      <c r="E406" s="139">
        <v>339006.69</v>
      </c>
      <c r="F406" s="158"/>
      <c r="G406" s="159"/>
      <c r="H406" s="160"/>
      <c r="I406" s="142"/>
      <c r="J406" s="167"/>
    </row>
    <row r="407" spans="1:10" s="162" customFormat="1" hidden="1" x14ac:dyDescent="0.25">
      <c r="A407" s="155">
        <v>44459</v>
      </c>
      <c r="B407" s="141" t="s">
        <v>751</v>
      </c>
      <c r="C407" s="156">
        <v>0</v>
      </c>
      <c r="D407" s="157">
        <v>3127</v>
      </c>
      <c r="E407" s="139">
        <v>342133.69</v>
      </c>
      <c r="F407" s="158" t="s">
        <v>797</v>
      </c>
      <c r="G407" s="159"/>
      <c r="H407" s="160"/>
      <c r="I407" s="142" t="s">
        <v>798</v>
      </c>
      <c r="J407" s="167"/>
    </row>
    <row r="408" spans="1:10" s="162" customFormat="1" hidden="1" x14ac:dyDescent="0.25">
      <c r="A408" s="155">
        <v>44459</v>
      </c>
      <c r="B408" s="141" t="s">
        <v>752</v>
      </c>
      <c r="C408" s="156">
        <v>0</v>
      </c>
      <c r="D408" s="157">
        <v>473</v>
      </c>
      <c r="E408" s="139">
        <v>342606.69</v>
      </c>
      <c r="F408" s="158" t="s">
        <v>797</v>
      </c>
      <c r="G408" s="159"/>
      <c r="H408" s="160"/>
      <c r="I408" s="142" t="s">
        <v>798</v>
      </c>
      <c r="J408" s="167"/>
    </row>
    <row r="409" spans="1:10" s="162" customFormat="1" ht="75" hidden="1" x14ac:dyDescent="0.25">
      <c r="A409" s="155">
        <v>44459</v>
      </c>
      <c r="B409" s="141" t="s">
        <v>759</v>
      </c>
      <c r="C409" s="156">
        <v>0</v>
      </c>
      <c r="D409" s="157">
        <v>29884</v>
      </c>
      <c r="E409" s="139">
        <v>372490.69</v>
      </c>
      <c r="F409" s="158">
        <v>64</v>
      </c>
      <c r="G409" s="159">
        <v>44463</v>
      </c>
      <c r="H409" s="160">
        <v>1314</v>
      </c>
      <c r="I409" s="142" t="s">
        <v>771</v>
      </c>
      <c r="J409" s="167" t="s">
        <v>772</v>
      </c>
    </row>
    <row r="410" spans="1:10" s="162" customFormat="1" hidden="1" x14ac:dyDescent="0.25">
      <c r="A410" s="155">
        <v>44459</v>
      </c>
      <c r="B410" s="141" t="s">
        <v>760</v>
      </c>
      <c r="C410" s="156">
        <v>6975.95</v>
      </c>
      <c r="D410" s="157">
        <v>0</v>
      </c>
      <c r="E410" s="139">
        <v>365514.74</v>
      </c>
      <c r="F410" s="158"/>
      <c r="G410" s="159"/>
      <c r="H410" s="160"/>
      <c r="I410" s="142" t="s">
        <v>236</v>
      </c>
      <c r="J410" s="167"/>
    </row>
    <row r="411" spans="1:10" s="162" customFormat="1" hidden="1" x14ac:dyDescent="0.25">
      <c r="A411" s="155">
        <v>44459</v>
      </c>
      <c r="B411" s="141" t="s">
        <v>761</v>
      </c>
      <c r="C411" s="156">
        <v>1456</v>
      </c>
      <c r="D411" s="157">
        <v>0</v>
      </c>
      <c r="E411" s="139">
        <v>364058.74</v>
      </c>
      <c r="F411" s="158"/>
      <c r="G411" s="159"/>
      <c r="H411" s="160"/>
      <c r="I411" s="142" t="s">
        <v>585</v>
      </c>
      <c r="J411" s="167"/>
    </row>
    <row r="412" spans="1:10" s="162" customFormat="1" hidden="1" x14ac:dyDescent="0.25">
      <c r="A412" s="155">
        <v>44460</v>
      </c>
      <c r="B412" s="141" t="s">
        <v>206</v>
      </c>
      <c r="C412" s="156">
        <v>0</v>
      </c>
      <c r="D412" s="157">
        <v>33234</v>
      </c>
      <c r="E412" s="139">
        <v>397292.74</v>
      </c>
      <c r="F412" s="158">
        <v>62</v>
      </c>
      <c r="G412" s="159">
        <v>44463</v>
      </c>
      <c r="H412" s="160">
        <v>1315</v>
      </c>
      <c r="I412" s="142" t="s">
        <v>773</v>
      </c>
      <c r="J412" s="167" t="s">
        <v>774</v>
      </c>
    </row>
    <row r="413" spans="1:10" s="162" customFormat="1" hidden="1" x14ac:dyDescent="0.25">
      <c r="A413" s="155">
        <v>44460</v>
      </c>
      <c r="B413" s="141" t="s">
        <v>341</v>
      </c>
      <c r="C413" s="156">
        <v>3000</v>
      </c>
      <c r="D413" s="157">
        <v>0</v>
      </c>
      <c r="E413" s="139">
        <v>394292.74</v>
      </c>
      <c r="F413" s="158" t="s">
        <v>7</v>
      </c>
      <c r="G413" s="159"/>
      <c r="H413" s="160"/>
      <c r="I413" s="142" t="s">
        <v>7</v>
      </c>
      <c r="J413" s="167"/>
    </row>
    <row r="414" spans="1:10" s="162" customFormat="1" hidden="1" x14ac:dyDescent="0.25">
      <c r="A414" s="155">
        <v>44460</v>
      </c>
      <c r="B414" s="141" t="s">
        <v>762</v>
      </c>
      <c r="C414" s="156">
        <v>2118.79</v>
      </c>
      <c r="D414" s="157">
        <v>0</v>
      </c>
      <c r="E414" s="139">
        <v>392173.95</v>
      </c>
      <c r="F414" s="158"/>
      <c r="G414" s="159"/>
      <c r="H414" s="160"/>
      <c r="I414" s="142" t="s">
        <v>779</v>
      </c>
      <c r="J414" s="167"/>
    </row>
    <row r="415" spans="1:10" s="162" customFormat="1" hidden="1" x14ac:dyDescent="0.25">
      <c r="A415" s="155">
        <v>44460</v>
      </c>
      <c r="B415" s="141" t="s">
        <v>763</v>
      </c>
      <c r="C415" s="156">
        <v>2855.18</v>
      </c>
      <c r="D415" s="157">
        <v>0</v>
      </c>
      <c r="E415" s="139">
        <v>389318.77</v>
      </c>
      <c r="F415" s="158"/>
      <c r="G415" s="159"/>
      <c r="H415" s="160"/>
      <c r="I415" s="142" t="s">
        <v>779</v>
      </c>
      <c r="J415" s="167"/>
    </row>
    <row r="416" spans="1:10" s="162" customFormat="1" hidden="1" x14ac:dyDescent="0.25">
      <c r="A416" s="155">
        <v>44460</v>
      </c>
      <c r="B416" s="141" t="s">
        <v>764</v>
      </c>
      <c r="C416" s="156">
        <v>39230</v>
      </c>
      <c r="D416" s="157">
        <v>0</v>
      </c>
      <c r="E416" s="139">
        <v>350088.77</v>
      </c>
      <c r="F416" s="158"/>
      <c r="G416" s="159"/>
      <c r="H416" s="160"/>
      <c r="I416" s="142" t="s">
        <v>248</v>
      </c>
      <c r="J416" s="167"/>
    </row>
    <row r="417" spans="1:10" s="162" customFormat="1" hidden="1" x14ac:dyDescent="0.25">
      <c r="A417" s="155">
        <v>44461</v>
      </c>
      <c r="B417" s="141" t="s">
        <v>765</v>
      </c>
      <c r="C417" s="156">
        <v>3000</v>
      </c>
      <c r="D417" s="157">
        <v>0</v>
      </c>
      <c r="E417" s="139">
        <v>347088.77</v>
      </c>
      <c r="F417" s="158"/>
      <c r="G417" s="159"/>
      <c r="H417" s="160"/>
      <c r="I417" s="142" t="s">
        <v>234</v>
      </c>
      <c r="J417" s="167"/>
    </row>
    <row r="418" spans="1:10" s="162" customFormat="1" hidden="1" x14ac:dyDescent="0.25">
      <c r="A418" s="155">
        <v>44461</v>
      </c>
      <c r="B418" s="141" t="s">
        <v>766</v>
      </c>
      <c r="C418" s="156">
        <v>909.92</v>
      </c>
      <c r="D418" s="157">
        <v>0</v>
      </c>
      <c r="E418" s="139">
        <v>346178.85</v>
      </c>
      <c r="F418" s="158"/>
      <c r="G418" s="159"/>
      <c r="H418" s="160"/>
      <c r="I418" s="142" t="s">
        <v>234</v>
      </c>
      <c r="J418" s="167"/>
    </row>
    <row r="419" spans="1:10" s="162" customFormat="1" hidden="1" x14ac:dyDescent="0.25">
      <c r="A419" s="155">
        <v>44461</v>
      </c>
      <c r="B419" s="141" t="s">
        <v>387</v>
      </c>
      <c r="C419" s="156">
        <v>0</v>
      </c>
      <c r="D419" s="157">
        <v>17109.13</v>
      </c>
      <c r="E419" s="139">
        <v>363287.98</v>
      </c>
      <c r="F419" s="158">
        <v>40</v>
      </c>
      <c r="G419" s="159">
        <v>44463</v>
      </c>
      <c r="H419" s="160">
        <v>1317</v>
      </c>
      <c r="I419" s="142" t="s">
        <v>775</v>
      </c>
      <c r="J419" s="167">
        <v>44457</v>
      </c>
    </row>
    <row r="420" spans="1:10" s="162" customFormat="1" hidden="1" x14ac:dyDescent="0.25">
      <c r="A420" s="155">
        <v>44461</v>
      </c>
      <c r="B420" s="141" t="s">
        <v>758</v>
      </c>
      <c r="C420" s="156">
        <v>1508</v>
      </c>
      <c r="D420" s="157">
        <v>0</v>
      </c>
      <c r="E420" s="139">
        <v>361779.98</v>
      </c>
      <c r="F420" s="158"/>
      <c r="G420" s="159"/>
      <c r="H420" s="160"/>
      <c r="I420" s="142" t="s">
        <v>117</v>
      </c>
      <c r="J420" s="167"/>
    </row>
    <row r="421" spans="1:10" s="162" customFormat="1" hidden="1" x14ac:dyDescent="0.25">
      <c r="A421" s="155">
        <v>44461</v>
      </c>
      <c r="B421" s="141" t="s">
        <v>767</v>
      </c>
      <c r="C421" s="156">
        <v>0</v>
      </c>
      <c r="D421" s="157">
        <v>6612</v>
      </c>
      <c r="E421" s="139">
        <v>368391.98</v>
      </c>
      <c r="F421" s="158">
        <v>227</v>
      </c>
      <c r="G421" s="159">
        <v>44463</v>
      </c>
      <c r="H421" s="160" t="s">
        <v>966</v>
      </c>
      <c r="I421" s="142" t="s">
        <v>776</v>
      </c>
      <c r="J421" s="167">
        <v>44459</v>
      </c>
    </row>
    <row r="422" spans="1:10" s="162" customFormat="1" hidden="1" x14ac:dyDescent="0.25">
      <c r="A422" s="155">
        <v>44461</v>
      </c>
      <c r="B422" s="141" t="s">
        <v>151</v>
      </c>
      <c r="C422" s="156">
        <v>0</v>
      </c>
      <c r="D422" s="157">
        <v>3248</v>
      </c>
      <c r="E422" s="139">
        <v>371639.98</v>
      </c>
      <c r="F422" s="158">
        <v>221</v>
      </c>
      <c r="G422" s="159">
        <v>44463</v>
      </c>
      <c r="H422" s="160">
        <v>1318</v>
      </c>
      <c r="I422" s="142" t="s">
        <v>777</v>
      </c>
      <c r="J422" s="167">
        <v>44446</v>
      </c>
    </row>
    <row r="423" spans="1:10" s="162" customFormat="1" hidden="1" x14ac:dyDescent="0.25">
      <c r="A423" s="155">
        <v>44461</v>
      </c>
      <c r="B423" s="141" t="s">
        <v>782</v>
      </c>
      <c r="C423" s="156">
        <v>2030</v>
      </c>
      <c r="D423" s="157">
        <v>0</v>
      </c>
      <c r="E423" s="139">
        <v>369609.98</v>
      </c>
      <c r="F423" s="158"/>
      <c r="G423" s="159"/>
      <c r="H423" s="160"/>
      <c r="I423" s="142" t="s">
        <v>787</v>
      </c>
      <c r="J423" s="167"/>
    </row>
    <row r="424" spans="1:10" s="162" customFormat="1" hidden="1" x14ac:dyDescent="0.25">
      <c r="A424" s="155">
        <v>44461</v>
      </c>
      <c r="B424" s="141" t="s">
        <v>783</v>
      </c>
      <c r="C424" s="156">
        <v>2663.45</v>
      </c>
      <c r="D424" s="157">
        <v>0</v>
      </c>
      <c r="E424" s="139">
        <v>366946.53</v>
      </c>
      <c r="F424" s="158"/>
      <c r="G424" s="159"/>
      <c r="H424" s="160"/>
      <c r="I424" s="142" t="s">
        <v>788</v>
      </c>
      <c r="J424" s="167"/>
    </row>
    <row r="425" spans="1:10" s="162" customFormat="1" hidden="1" x14ac:dyDescent="0.25">
      <c r="A425" s="155">
        <v>44461</v>
      </c>
      <c r="B425" s="141" t="s">
        <v>467</v>
      </c>
      <c r="C425" s="156">
        <v>14185.96</v>
      </c>
      <c r="D425" s="157">
        <v>0</v>
      </c>
      <c r="E425" s="139">
        <v>352760.57</v>
      </c>
      <c r="F425" s="158"/>
      <c r="G425" s="159"/>
      <c r="H425" s="160"/>
      <c r="I425" s="142" t="s">
        <v>240</v>
      </c>
      <c r="J425" s="167"/>
    </row>
    <row r="426" spans="1:10" s="162" customFormat="1" hidden="1" x14ac:dyDescent="0.25">
      <c r="A426" s="155">
        <v>44461</v>
      </c>
      <c r="B426" s="141" t="s">
        <v>152</v>
      </c>
      <c r="C426" s="156">
        <v>39163.15</v>
      </c>
      <c r="D426" s="157">
        <v>0</v>
      </c>
      <c r="E426" s="139">
        <v>313597.42</v>
      </c>
      <c r="F426" s="158"/>
      <c r="G426" s="159"/>
      <c r="H426" s="160"/>
      <c r="I426" s="142" t="s">
        <v>240</v>
      </c>
      <c r="J426" s="167"/>
    </row>
    <row r="427" spans="1:10" s="162" customFormat="1" hidden="1" x14ac:dyDescent="0.25">
      <c r="A427" s="155">
        <v>44461</v>
      </c>
      <c r="B427" s="141" t="s">
        <v>170</v>
      </c>
      <c r="C427" s="156">
        <v>8494.56</v>
      </c>
      <c r="D427" s="157">
        <v>0</v>
      </c>
      <c r="E427" s="139">
        <v>305102.86</v>
      </c>
      <c r="F427" s="158"/>
      <c r="G427" s="159"/>
      <c r="H427" s="160"/>
      <c r="I427" s="142" t="s">
        <v>38</v>
      </c>
      <c r="J427" s="167"/>
    </row>
    <row r="428" spans="1:10" s="162" customFormat="1" hidden="1" x14ac:dyDescent="0.25">
      <c r="A428" s="155">
        <v>44462</v>
      </c>
      <c r="B428" s="141" t="s">
        <v>784</v>
      </c>
      <c r="C428" s="156">
        <v>0</v>
      </c>
      <c r="D428" s="157">
        <v>15776</v>
      </c>
      <c r="E428" s="139">
        <v>320878.86</v>
      </c>
      <c r="F428" s="158">
        <v>21</v>
      </c>
      <c r="G428" s="159">
        <v>44463</v>
      </c>
      <c r="H428" s="160">
        <v>1320</v>
      </c>
      <c r="I428" s="142" t="s">
        <v>793</v>
      </c>
      <c r="J428" s="167">
        <v>44459</v>
      </c>
    </row>
    <row r="429" spans="1:10" s="162" customFormat="1" hidden="1" x14ac:dyDescent="0.25">
      <c r="A429" s="155">
        <v>44462</v>
      </c>
      <c r="B429" s="141" t="s">
        <v>154</v>
      </c>
      <c r="C429" s="156">
        <v>0</v>
      </c>
      <c r="D429" s="157">
        <v>143840</v>
      </c>
      <c r="E429" s="139">
        <v>464718.86</v>
      </c>
      <c r="F429" s="158">
        <v>6</v>
      </c>
      <c r="G429" s="159">
        <v>44463</v>
      </c>
      <c r="H429" s="160">
        <v>1321</v>
      </c>
      <c r="I429" s="142" t="s">
        <v>789</v>
      </c>
      <c r="J429" s="167">
        <v>44457</v>
      </c>
    </row>
    <row r="430" spans="1:10" s="162" customFormat="1" hidden="1" x14ac:dyDescent="0.25">
      <c r="A430" s="155">
        <v>44462</v>
      </c>
      <c r="B430" s="141" t="s">
        <v>785</v>
      </c>
      <c r="C430" s="156">
        <v>1550</v>
      </c>
      <c r="D430" s="157">
        <v>0</v>
      </c>
      <c r="E430" s="139">
        <v>463168.86</v>
      </c>
      <c r="F430" s="158"/>
      <c r="G430" s="159"/>
      <c r="H430" s="160"/>
      <c r="I430" s="142"/>
      <c r="J430" s="167"/>
    </row>
    <row r="431" spans="1:10" s="162" customFormat="1" hidden="1" x14ac:dyDescent="0.25">
      <c r="A431" s="241">
        <v>44462</v>
      </c>
      <c r="B431" s="242" t="s">
        <v>780</v>
      </c>
      <c r="C431" s="243">
        <v>0</v>
      </c>
      <c r="D431" s="244">
        <v>3712</v>
      </c>
      <c r="E431" s="243">
        <v>466880.86</v>
      </c>
      <c r="F431" s="245" t="s">
        <v>778</v>
      </c>
      <c r="G431" s="246"/>
      <c r="H431" s="247"/>
      <c r="I431" s="248" t="s">
        <v>778</v>
      </c>
      <c r="J431" s="249"/>
    </row>
    <row r="432" spans="1:10" s="162" customFormat="1" hidden="1" x14ac:dyDescent="0.25">
      <c r="A432" s="155">
        <v>44462</v>
      </c>
      <c r="B432" s="141" t="s">
        <v>786</v>
      </c>
      <c r="C432" s="156">
        <v>55000</v>
      </c>
      <c r="D432" s="157">
        <v>0</v>
      </c>
      <c r="E432" s="139">
        <v>411880.86</v>
      </c>
      <c r="F432" s="158"/>
      <c r="G432" s="159"/>
      <c r="H432" s="160"/>
      <c r="I432" s="142"/>
      <c r="J432" s="167"/>
    </row>
    <row r="433" spans="1:10" s="162" customFormat="1" hidden="1" x14ac:dyDescent="0.25">
      <c r="A433" s="155">
        <v>44462</v>
      </c>
      <c r="B433" s="141" t="s">
        <v>140</v>
      </c>
      <c r="C433" s="156">
        <v>0</v>
      </c>
      <c r="D433" s="157">
        <v>3596</v>
      </c>
      <c r="E433" s="139">
        <v>415476.86</v>
      </c>
      <c r="F433" s="158">
        <v>52</v>
      </c>
      <c r="G433" s="159">
        <v>44463</v>
      </c>
      <c r="H433" s="160">
        <v>1322</v>
      </c>
      <c r="I433" s="142" t="s">
        <v>790</v>
      </c>
      <c r="J433" s="167">
        <v>44489</v>
      </c>
    </row>
    <row r="434" spans="1:10" s="162" customFormat="1" hidden="1" x14ac:dyDescent="0.25">
      <c r="A434" s="155">
        <v>44462</v>
      </c>
      <c r="B434" s="141" t="s">
        <v>781</v>
      </c>
      <c r="C434" s="156">
        <v>7000</v>
      </c>
      <c r="D434" s="157">
        <v>0</v>
      </c>
      <c r="E434" s="139">
        <v>408476.86</v>
      </c>
      <c r="F434" s="158"/>
      <c r="G434" s="159"/>
      <c r="H434" s="160"/>
      <c r="I434" s="142"/>
      <c r="J434" s="167"/>
    </row>
    <row r="435" spans="1:10" s="162" customFormat="1" ht="60" hidden="1" x14ac:dyDescent="0.25">
      <c r="A435" s="155">
        <v>44463</v>
      </c>
      <c r="B435" s="141" t="s">
        <v>310</v>
      </c>
      <c r="C435" s="156">
        <v>0</v>
      </c>
      <c r="D435" s="157">
        <v>32480</v>
      </c>
      <c r="E435" s="139">
        <v>440956.86</v>
      </c>
      <c r="F435" s="158">
        <v>167</v>
      </c>
      <c r="G435" s="159">
        <v>44463</v>
      </c>
      <c r="H435" s="160">
        <v>1323</v>
      </c>
      <c r="I435" s="142" t="s">
        <v>799</v>
      </c>
      <c r="J435" s="167" t="s">
        <v>800</v>
      </c>
    </row>
    <row r="436" spans="1:10" s="162" customFormat="1" ht="30" hidden="1" x14ac:dyDescent="0.25">
      <c r="A436" s="155">
        <v>44463</v>
      </c>
      <c r="B436" s="141" t="s">
        <v>138</v>
      </c>
      <c r="C436" s="156">
        <v>0</v>
      </c>
      <c r="D436" s="157">
        <v>33709.599999999999</v>
      </c>
      <c r="E436" s="139">
        <v>474666.46</v>
      </c>
      <c r="F436" s="158">
        <v>59</v>
      </c>
      <c r="G436" s="159">
        <v>44463</v>
      </c>
      <c r="H436" s="160">
        <v>1324</v>
      </c>
      <c r="I436" s="142" t="s">
        <v>791</v>
      </c>
      <c r="J436" s="167" t="s">
        <v>792</v>
      </c>
    </row>
    <row r="437" spans="1:10" s="162" customFormat="1" hidden="1" x14ac:dyDescent="0.25">
      <c r="A437" s="155">
        <v>44463</v>
      </c>
      <c r="B437" s="141" t="s">
        <v>147</v>
      </c>
      <c r="C437" s="156">
        <v>0</v>
      </c>
      <c r="D437" s="157">
        <v>6496</v>
      </c>
      <c r="E437" s="139">
        <v>481162.46</v>
      </c>
      <c r="F437" s="158">
        <v>121</v>
      </c>
      <c r="G437" s="159">
        <v>44463</v>
      </c>
      <c r="H437" s="160">
        <v>1325</v>
      </c>
      <c r="I437" s="142" t="s">
        <v>801</v>
      </c>
      <c r="J437" s="167">
        <v>44459</v>
      </c>
    </row>
    <row r="438" spans="1:10" s="162" customFormat="1" hidden="1" x14ac:dyDescent="0.25">
      <c r="A438" s="155">
        <v>44463</v>
      </c>
      <c r="B438" s="141" t="s">
        <v>802</v>
      </c>
      <c r="C438" s="156">
        <v>0</v>
      </c>
      <c r="D438" s="157">
        <v>3306</v>
      </c>
      <c r="E438" s="139">
        <v>484468.46</v>
      </c>
      <c r="F438" s="158">
        <v>103</v>
      </c>
      <c r="G438" s="159">
        <v>44464</v>
      </c>
      <c r="H438" s="160">
        <v>1326</v>
      </c>
      <c r="I438" s="142" t="s">
        <v>805</v>
      </c>
      <c r="J438" s="167">
        <v>44477</v>
      </c>
    </row>
    <row r="439" spans="1:10" s="162" customFormat="1" hidden="1" x14ac:dyDescent="0.25">
      <c r="A439" s="155">
        <v>44463</v>
      </c>
      <c r="B439" s="141" t="s">
        <v>514</v>
      </c>
      <c r="C439" s="156">
        <v>0</v>
      </c>
      <c r="D439" s="157">
        <v>21924</v>
      </c>
      <c r="E439" s="139">
        <v>506392.46</v>
      </c>
      <c r="F439" s="158">
        <v>88</v>
      </c>
      <c r="G439" s="159">
        <v>44464</v>
      </c>
      <c r="H439" s="160">
        <v>1327</v>
      </c>
      <c r="I439" s="142" t="s">
        <v>806</v>
      </c>
      <c r="J439" s="167">
        <v>44458</v>
      </c>
    </row>
    <row r="440" spans="1:10" s="162" customFormat="1" hidden="1" x14ac:dyDescent="0.25">
      <c r="A440" s="155">
        <v>44463</v>
      </c>
      <c r="B440" s="141" t="s">
        <v>353</v>
      </c>
      <c r="C440" s="156">
        <v>10000</v>
      </c>
      <c r="D440" s="157">
        <v>0</v>
      </c>
      <c r="E440" s="139">
        <v>496392.46</v>
      </c>
      <c r="F440" s="158"/>
      <c r="G440" s="159"/>
      <c r="H440" s="160"/>
      <c r="I440" s="142" t="s">
        <v>246</v>
      </c>
      <c r="J440" s="167"/>
    </row>
    <row r="441" spans="1:10" s="162" customFormat="1" hidden="1" x14ac:dyDescent="0.25">
      <c r="A441" s="155">
        <v>44463</v>
      </c>
      <c r="B441" s="141" t="s">
        <v>803</v>
      </c>
      <c r="C441" s="156">
        <v>1044.54</v>
      </c>
      <c r="D441" s="157">
        <v>0</v>
      </c>
      <c r="E441" s="139">
        <v>495347.92</v>
      </c>
      <c r="F441" s="158"/>
      <c r="G441" s="159"/>
      <c r="H441" s="160"/>
      <c r="I441" s="142" t="s">
        <v>452</v>
      </c>
      <c r="J441" s="167"/>
    </row>
    <row r="442" spans="1:10" s="162" customFormat="1" hidden="1" x14ac:dyDescent="0.25">
      <c r="A442" s="155">
        <v>44463</v>
      </c>
      <c r="B442" s="141" t="s">
        <v>157</v>
      </c>
      <c r="C442" s="156">
        <v>7000</v>
      </c>
      <c r="D442" s="157">
        <v>0</v>
      </c>
      <c r="E442" s="139">
        <v>488347.92</v>
      </c>
      <c r="F442" s="158"/>
      <c r="G442" s="159"/>
      <c r="H442" s="160"/>
      <c r="I442" s="142" t="s">
        <v>236</v>
      </c>
      <c r="J442" s="167"/>
    </row>
    <row r="443" spans="1:10" s="162" customFormat="1" hidden="1" x14ac:dyDescent="0.25">
      <c r="A443" s="155">
        <v>44463</v>
      </c>
      <c r="B443" s="141" t="s">
        <v>149</v>
      </c>
      <c r="C443" s="156">
        <v>4102</v>
      </c>
      <c r="D443" s="157">
        <v>0</v>
      </c>
      <c r="E443" s="139">
        <v>484245.92</v>
      </c>
      <c r="F443" s="158"/>
      <c r="G443" s="159"/>
      <c r="H443" s="160"/>
      <c r="I443" s="142" t="s">
        <v>48</v>
      </c>
      <c r="J443" s="167"/>
    </row>
    <row r="444" spans="1:10" s="162" customFormat="1" hidden="1" x14ac:dyDescent="0.25">
      <c r="A444" s="155">
        <v>44464</v>
      </c>
      <c r="B444" s="141" t="s">
        <v>804</v>
      </c>
      <c r="C444" s="156">
        <v>2062.79</v>
      </c>
      <c r="D444" s="157">
        <v>0</v>
      </c>
      <c r="E444" s="139">
        <v>482183.13</v>
      </c>
      <c r="F444" s="158"/>
      <c r="G444" s="159"/>
      <c r="H444" s="160"/>
      <c r="I444" s="142" t="s">
        <v>234</v>
      </c>
      <c r="J444" s="167"/>
    </row>
    <row r="445" spans="1:10" s="162" customFormat="1" hidden="1" x14ac:dyDescent="0.25">
      <c r="A445" s="155">
        <v>44465</v>
      </c>
      <c r="B445" s="141" t="s">
        <v>807</v>
      </c>
      <c r="C445" s="156">
        <v>1649.01</v>
      </c>
      <c r="D445" s="157">
        <v>0</v>
      </c>
      <c r="E445" s="139">
        <v>480534.12</v>
      </c>
      <c r="F445" s="158"/>
      <c r="G445" s="159"/>
      <c r="H445" s="160"/>
      <c r="I445" s="142" t="s">
        <v>234</v>
      </c>
      <c r="J445" s="167"/>
    </row>
    <row r="446" spans="1:10" s="162" customFormat="1" hidden="1" x14ac:dyDescent="0.25">
      <c r="A446" s="155">
        <v>44465</v>
      </c>
      <c r="B446" s="141" t="s">
        <v>807</v>
      </c>
      <c r="C446" s="156">
        <v>1499.01</v>
      </c>
      <c r="D446" s="157">
        <v>0</v>
      </c>
      <c r="E446" s="139">
        <v>479035.11</v>
      </c>
      <c r="F446" s="158"/>
      <c r="G446" s="159"/>
      <c r="H446" s="160"/>
      <c r="I446" s="142" t="s">
        <v>234</v>
      </c>
      <c r="J446" s="167"/>
    </row>
    <row r="447" spans="1:10" s="162" customFormat="1" hidden="1" x14ac:dyDescent="0.25">
      <c r="A447" s="155">
        <v>44466</v>
      </c>
      <c r="B447" s="141" t="s">
        <v>808</v>
      </c>
      <c r="C447" s="156">
        <v>3200</v>
      </c>
      <c r="D447" s="157">
        <v>0</v>
      </c>
      <c r="E447" s="139">
        <v>475835.11</v>
      </c>
      <c r="F447" s="158"/>
      <c r="G447" s="159"/>
      <c r="H447" s="160"/>
      <c r="I447" s="142" t="s">
        <v>234</v>
      </c>
      <c r="J447" s="167"/>
    </row>
    <row r="448" spans="1:10" s="162" customFormat="1" hidden="1" x14ac:dyDescent="0.25">
      <c r="A448" s="155">
        <v>44466</v>
      </c>
      <c r="B448" s="141" t="s">
        <v>810</v>
      </c>
      <c r="C448" s="156">
        <v>0</v>
      </c>
      <c r="D448" s="157">
        <v>4500.8</v>
      </c>
      <c r="E448" s="139">
        <v>480335.91</v>
      </c>
      <c r="F448" s="158">
        <v>254</v>
      </c>
      <c r="G448" s="159">
        <v>44467</v>
      </c>
      <c r="H448" s="160" t="s">
        <v>967</v>
      </c>
      <c r="I448" s="142">
        <v>2734</v>
      </c>
      <c r="J448" s="167"/>
    </row>
    <row r="449" spans="1:10" s="162" customFormat="1" hidden="1" x14ac:dyDescent="0.25">
      <c r="A449" s="155">
        <v>44466</v>
      </c>
      <c r="B449" s="141" t="s">
        <v>809</v>
      </c>
      <c r="C449" s="156">
        <v>13920</v>
      </c>
      <c r="D449" s="157">
        <v>0</v>
      </c>
      <c r="E449" s="139">
        <v>466415.91</v>
      </c>
      <c r="F449" s="158"/>
      <c r="G449" s="159"/>
      <c r="H449" s="160"/>
      <c r="I449" s="142" t="s">
        <v>117</v>
      </c>
      <c r="J449" s="167"/>
    </row>
    <row r="450" spans="1:10" s="162" customFormat="1" hidden="1" x14ac:dyDescent="0.25">
      <c r="A450" s="155">
        <v>44466</v>
      </c>
      <c r="B450" s="141" t="s">
        <v>535</v>
      </c>
      <c r="C450" s="156">
        <v>0</v>
      </c>
      <c r="D450" s="157">
        <v>27840</v>
      </c>
      <c r="E450" s="139">
        <v>494255.91</v>
      </c>
      <c r="F450" s="158">
        <v>109</v>
      </c>
      <c r="G450" s="159">
        <v>44466</v>
      </c>
      <c r="H450" s="160">
        <v>1328</v>
      </c>
      <c r="I450" s="142" t="s">
        <v>813</v>
      </c>
      <c r="J450" s="167" t="s">
        <v>814</v>
      </c>
    </row>
    <row r="451" spans="1:10" s="162" customFormat="1" ht="30" hidden="1" x14ac:dyDescent="0.25">
      <c r="A451" s="250">
        <v>44467</v>
      </c>
      <c r="B451" s="251" t="s">
        <v>820</v>
      </c>
      <c r="C451" s="252">
        <v>0</v>
      </c>
      <c r="D451" s="253">
        <v>9744</v>
      </c>
      <c r="E451" s="252">
        <v>503999.91</v>
      </c>
      <c r="F451" s="254">
        <v>221</v>
      </c>
      <c r="G451" s="255">
        <v>44469</v>
      </c>
      <c r="H451" s="256">
        <v>1333</v>
      </c>
      <c r="I451" s="257" t="s">
        <v>834</v>
      </c>
      <c r="J451" s="258" t="s">
        <v>835</v>
      </c>
    </row>
    <row r="452" spans="1:10" s="162" customFormat="1" hidden="1" x14ac:dyDescent="0.25">
      <c r="A452" s="155">
        <v>44467</v>
      </c>
      <c r="B452" s="141" t="s">
        <v>821</v>
      </c>
      <c r="C452" s="156">
        <v>530.24</v>
      </c>
      <c r="D452" s="157">
        <v>0</v>
      </c>
      <c r="E452" s="139">
        <v>503469.67</v>
      </c>
      <c r="F452" s="158"/>
      <c r="G452" s="159"/>
      <c r="H452" s="160"/>
      <c r="I452" s="142" t="s">
        <v>234</v>
      </c>
      <c r="J452" s="167"/>
    </row>
    <row r="453" spans="1:10" s="162" customFormat="1" hidden="1" x14ac:dyDescent="0.25">
      <c r="A453" s="155">
        <v>44467</v>
      </c>
      <c r="B453" s="141" t="s">
        <v>822</v>
      </c>
      <c r="C453" s="156">
        <v>0</v>
      </c>
      <c r="D453" s="157">
        <v>3471.3</v>
      </c>
      <c r="E453" s="139">
        <v>506940.97</v>
      </c>
      <c r="F453" s="158">
        <v>8</v>
      </c>
      <c r="G453" s="159">
        <v>44469</v>
      </c>
      <c r="H453" s="160">
        <v>1334</v>
      </c>
      <c r="I453" s="142" t="s">
        <v>836</v>
      </c>
      <c r="J453" s="167">
        <v>44418</v>
      </c>
    </row>
    <row r="454" spans="1:10" s="162" customFormat="1" hidden="1" x14ac:dyDescent="0.25">
      <c r="A454" s="155">
        <v>44467</v>
      </c>
      <c r="B454" s="141" t="s">
        <v>142</v>
      </c>
      <c r="C454" s="156">
        <v>0</v>
      </c>
      <c r="D454" s="157">
        <v>5940</v>
      </c>
      <c r="E454" s="139">
        <v>512880.97</v>
      </c>
      <c r="F454" s="158">
        <v>150</v>
      </c>
      <c r="G454" s="159">
        <v>44469</v>
      </c>
      <c r="H454" s="160">
        <v>1335</v>
      </c>
      <c r="I454" s="142" t="s">
        <v>837</v>
      </c>
      <c r="J454" s="167" t="s">
        <v>838</v>
      </c>
    </row>
    <row r="455" spans="1:10" s="162" customFormat="1" hidden="1" x14ac:dyDescent="0.25">
      <c r="A455" s="155">
        <v>44467</v>
      </c>
      <c r="B455" s="141" t="s">
        <v>143</v>
      </c>
      <c r="C455" s="156">
        <v>0</v>
      </c>
      <c r="D455" s="157">
        <v>19488</v>
      </c>
      <c r="E455" s="139">
        <v>532368.97</v>
      </c>
      <c r="F455" s="158">
        <v>194</v>
      </c>
      <c r="G455" s="159">
        <v>44469</v>
      </c>
      <c r="H455" s="160">
        <v>1336</v>
      </c>
      <c r="I455" s="142" t="s">
        <v>839</v>
      </c>
      <c r="J455" s="167">
        <v>44467</v>
      </c>
    </row>
    <row r="456" spans="1:10" s="162" customFormat="1" hidden="1" x14ac:dyDescent="0.25">
      <c r="A456" s="155">
        <v>44467</v>
      </c>
      <c r="B456" s="141" t="s">
        <v>157</v>
      </c>
      <c r="C456" s="156">
        <v>7000</v>
      </c>
      <c r="D456" s="157">
        <v>0</v>
      </c>
      <c r="E456" s="139">
        <v>525368.97</v>
      </c>
      <c r="F456" s="158"/>
      <c r="G456" s="159"/>
      <c r="H456" s="160"/>
      <c r="I456" s="142" t="s">
        <v>240</v>
      </c>
      <c r="J456" s="167"/>
    </row>
    <row r="457" spans="1:10" s="162" customFormat="1" hidden="1" x14ac:dyDescent="0.25">
      <c r="A457" s="155">
        <v>44468</v>
      </c>
      <c r="B457" s="141" t="s">
        <v>467</v>
      </c>
      <c r="C457" s="156">
        <v>73473.53</v>
      </c>
      <c r="D457" s="157">
        <v>0</v>
      </c>
      <c r="E457" s="139">
        <v>451895.44</v>
      </c>
      <c r="F457" s="158"/>
      <c r="G457" s="159"/>
      <c r="H457" s="160"/>
      <c r="I457" s="142" t="s">
        <v>240</v>
      </c>
      <c r="J457" s="167"/>
    </row>
    <row r="458" spans="1:10" s="162" customFormat="1" hidden="1" x14ac:dyDescent="0.25">
      <c r="A458" s="155">
        <v>44468</v>
      </c>
      <c r="B458" s="141" t="s">
        <v>823</v>
      </c>
      <c r="C458" s="156">
        <v>0</v>
      </c>
      <c r="D458" s="157">
        <v>3596</v>
      </c>
      <c r="E458" s="139">
        <v>455491.44</v>
      </c>
      <c r="F458" s="158">
        <v>257</v>
      </c>
      <c r="G458" s="159">
        <v>44469</v>
      </c>
      <c r="H458" s="160" t="s">
        <v>851</v>
      </c>
      <c r="I458" s="142" t="s">
        <v>856</v>
      </c>
      <c r="J458" s="167">
        <v>44469</v>
      </c>
    </row>
    <row r="459" spans="1:10" s="162" customFormat="1" hidden="1" x14ac:dyDescent="0.25">
      <c r="A459" s="155">
        <v>44468</v>
      </c>
      <c r="B459" s="141" t="s">
        <v>786</v>
      </c>
      <c r="C459" s="156">
        <v>123000</v>
      </c>
      <c r="D459" s="157">
        <v>0</v>
      </c>
      <c r="E459" s="139">
        <v>332491.44</v>
      </c>
      <c r="F459" s="158"/>
      <c r="G459" s="159"/>
      <c r="H459" s="160"/>
      <c r="I459" s="142" t="s">
        <v>236</v>
      </c>
      <c r="J459" s="167"/>
    </row>
    <row r="460" spans="1:10" s="162" customFormat="1" hidden="1" x14ac:dyDescent="0.25">
      <c r="A460" s="155">
        <v>44468</v>
      </c>
      <c r="B460" s="141" t="s">
        <v>824</v>
      </c>
      <c r="C460" s="156">
        <v>0</v>
      </c>
      <c r="D460" s="157">
        <v>3480</v>
      </c>
      <c r="E460" s="139">
        <v>335971.44</v>
      </c>
      <c r="F460" s="158">
        <v>81</v>
      </c>
      <c r="G460" s="159">
        <v>44469</v>
      </c>
      <c r="H460" s="160">
        <v>1338</v>
      </c>
      <c r="I460" s="142" t="s">
        <v>840</v>
      </c>
      <c r="J460" s="167">
        <v>44468</v>
      </c>
    </row>
    <row r="461" spans="1:10" s="162" customFormat="1" hidden="1" x14ac:dyDescent="0.25">
      <c r="A461" s="155">
        <v>44468</v>
      </c>
      <c r="B461" s="141" t="s">
        <v>825</v>
      </c>
      <c r="C461" s="156">
        <v>4068</v>
      </c>
      <c r="D461" s="157">
        <v>0</v>
      </c>
      <c r="E461" s="139">
        <v>331903.44</v>
      </c>
      <c r="F461" s="158"/>
      <c r="G461" s="159"/>
      <c r="H461" s="160"/>
      <c r="I461" s="142" t="s">
        <v>236</v>
      </c>
      <c r="J461" s="167"/>
    </row>
    <row r="462" spans="1:10" s="162" customFormat="1" hidden="1" x14ac:dyDescent="0.25">
      <c r="A462" s="155">
        <v>44468</v>
      </c>
      <c r="B462" s="141" t="s">
        <v>826</v>
      </c>
      <c r="C462" s="156">
        <v>7439.37</v>
      </c>
      <c r="D462" s="157">
        <v>0</v>
      </c>
      <c r="E462" s="139">
        <v>324464.07</v>
      </c>
      <c r="F462" s="158"/>
      <c r="G462" s="159"/>
      <c r="H462" s="160"/>
      <c r="I462" s="142" t="s">
        <v>38</v>
      </c>
      <c r="J462" s="167"/>
    </row>
    <row r="463" spans="1:10" s="162" customFormat="1" hidden="1" x14ac:dyDescent="0.25">
      <c r="A463" s="155">
        <v>44468</v>
      </c>
      <c r="B463" s="141" t="s">
        <v>437</v>
      </c>
      <c r="C463" s="156">
        <v>1624</v>
      </c>
      <c r="D463" s="157">
        <v>0</v>
      </c>
      <c r="E463" s="139">
        <v>322840.07</v>
      </c>
      <c r="F463" s="158"/>
      <c r="G463" s="159"/>
      <c r="H463" s="160"/>
      <c r="I463" s="142" t="s">
        <v>236</v>
      </c>
      <c r="J463" s="167"/>
    </row>
    <row r="464" spans="1:10" s="162" customFormat="1" hidden="1" x14ac:dyDescent="0.25">
      <c r="A464" s="155">
        <v>44469</v>
      </c>
      <c r="B464" s="141" t="s">
        <v>827</v>
      </c>
      <c r="C464" s="156">
        <v>0</v>
      </c>
      <c r="D464" s="157">
        <v>9280</v>
      </c>
      <c r="E464" s="139">
        <v>332120.07</v>
      </c>
      <c r="F464" s="158">
        <v>167</v>
      </c>
      <c r="G464" s="159">
        <v>44469</v>
      </c>
      <c r="H464" s="160">
        <v>1339</v>
      </c>
      <c r="I464" s="142" t="s">
        <v>842</v>
      </c>
      <c r="J464" s="167" t="s">
        <v>841</v>
      </c>
    </row>
    <row r="465" spans="1:10" s="162" customFormat="1" hidden="1" x14ac:dyDescent="0.25">
      <c r="A465" s="155">
        <v>44469</v>
      </c>
      <c r="B465" s="141" t="s">
        <v>828</v>
      </c>
      <c r="C465" s="156">
        <v>0</v>
      </c>
      <c r="D465" s="157">
        <v>8120</v>
      </c>
      <c r="E465" s="139">
        <v>340240.07</v>
      </c>
      <c r="F465" s="158">
        <v>227</v>
      </c>
      <c r="G465" s="159">
        <v>44469</v>
      </c>
      <c r="H465" s="160" t="s">
        <v>968</v>
      </c>
      <c r="I465" s="142" t="s">
        <v>843</v>
      </c>
      <c r="J465" s="167">
        <v>44484</v>
      </c>
    </row>
    <row r="466" spans="1:10" s="162" customFormat="1" hidden="1" x14ac:dyDescent="0.25">
      <c r="A466" s="155">
        <v>44469</v>
      </c>
      <c r="B466" s="141" t="s">
        <v>829</v>
      </c>
      <c r="C466" s="156">
        <v>0</v>
      </c>
      <c r="D466" s="157">
        <v>6612</v>
      </c>
      <c r="E466" s="139">
        <v>346852.07</v>
      </c>
      <c r="F466" s="158">
        <v>103</v>
      </c>
      <c r="G466" s="159">
        <v>44469</v>
      </c>
      <c r="H466" s="160">
        <v>1340</v>
      </c>
      <c r="I466" s="142" t="s">
        <v>854</v>
      </c>
      <c r="J466" s="167" t="s">
        <v>855</v>
      </c>
    </row>
    <row r="467" spans="1:10" s="162" customFormat="1" hidden="1" x14ac:dyDescent="0.25">
      <c r="A467" s="155">
        <v>44469</v>
      </c>
      <c r="B467" s="141" t="s">
        <v>847</v>
      </c>
      <c r="C467" s="156">
        <v>1368.6</v>
      </c>
      <c r="D467" s="157">
        <v>0</v>
      </c>
      <c r="E467" s="139">
        <v>345483.47</v>
      </c>
      <c r="F467" s="158"/>
      <c r="G467" s="159"/>
      <c r="H467" s="160"/>
      <c r="I467" s="142" t="s">
        <v>117</v>
      </c>
      <c r="J467" s="167"/>
    </row>
    <row r="468" spans="1:10" s="162" customFormat="1" hidden="1" x14ac:dyDescent="0.25">
      <c r="A468" s="155">
        <v>44469</v>
      </c>
      <c r="B468" s="141" t="s">
        <v>844</v>
      </c>
      <c r="C468" s="156">
        <v>2184.6</v>
      </c>
      <c r="D468" s="157">
        <v>0</v>
      </c>
      <c r="E468" s="139">
        <v>343298.87</v>
      </c>
      <c r="F468" s="158"/>
      <c r="G468" s="159"/>
      <c r="H468" s="160"/>
      <c r="I468" s="142" t="s">
        <v>235</v>
      </c>
      <c r="J468" s="167"/>
    </row>
    <row r="469" spans="1:10" s="162" customFormat="1" hidden="1" x14ac:dyDescent="0.25">
      <c r="A469" s="155">
        <v>44469</v>
      </c>
      <c r="B469" s="141" t="s">
        <v>878</v>
      </c>
      <c r="C469" s="156">
        <v>2160</v>
      </c>
      <c r="D469" s="157">
        <v>0</v>
      </c>
      <c r="E469" s="139">
        <v>341138.87</v>
      </c>
      <c r="F469" s="158"/>
      <c r="G469" s="159"/>
      <c r="H469" s="160"/>
      <c r="I469" s="142" t="s">
        <v>117</v>
      </c>
      <c r="J469" s="167"/>
    </row>
    <row r="470" spans="1:10" s="162" customFormat="1" hidden="1" x14ac:dyDescent="0.25">
      <c r="A470" s="155">
        <v>44469</v>
      </c>
      <c r="B470" s="141" t="s">
        <v>879</v>
      </c>
      <c r="C470" s="156">
        <v>2295.6</v>
      </c>
      <c r="D470" s="157">
        <v>0</v>
      </c>
      <c r="E470" s="139">
        <v>338843.27</v>
      </c>
      <c r="F470" s="158"/>
      <c r="G470" s="159"/>
      <c r="H470" s="160"/>
      <c r="I470" s="142" t="s">
        <v>117</v>
      </c>
      <c r="J470" s="167"/>
    </row>
    <row r="471" spans="1:10" s="162" customFormat="1" hidden="1" x14ac:dyDescent="0.25">
      <c r="A471" s="155">
        <v>44469</v>
      </c>
      <c r="B471" s="141" t="s">
        <v>165</v>
      </c>
      <c r="C471" s="156">
        <v>100000</v>
      </c>
      <c r="D471" s="157">
        <v>0</v>
      </c>
      <c r="E471" s="139">
        <v>238843.27</v>
      </c>
      <c r="F471" s="158"/>
      <c r="G471" s="159"/>
      <c r="H471" s="160"/>
      <c r="I471" s="142" t="s">
        <v>117</v>
      </c>
      <c r="J471" s="167"/>
    </row>
    <row r="472" spans="1:10" s="162" customFormat="1" hidden="1" x14ac:dyDescent="0.25">
      <c r="A472" s="155">
        <v>44469</v>
      </c>
      <c r="B472" s="141" t="s">
        <v>125</v>
      </c>
      <c r="C472" s="156">
        <v>5138.79</v>
      </c>
      <c r="D472" s="157">
        <v>0</v>
      </c>
      <c r="E472" s="139">
        <v>233704.48</v>
      </c>
      <c r="F472" s="158"/>
      <c r="G472" s="159"/>
      <c r="H472" s="160"/>
      <c r="I472" s="142" t="s">
        <v>117</v>
      </c>
      <c r="J472" s="167"/>
    </row>
    <row r="473" spans="1:10" s="162" customFormat="1" hidden="1" x14ac:dyDescent="0.25">
      <c r="A473" s="155">
        <v>44469</v>
      </c>
      <c r="B473" s="141" t="s">
        <v>470</v>
      </c>
      <c r="C473" s="156">
        <v>2104.4</v>
      </c>
      <c r="D473" s="157">
        <v>0</v>
      </c>
      <c r="E473" s="139">
        <v>231600.08</v>
      </c>
      <c r="F473" s="158"/>
      <c r="G473" s="159"/>
      <c r="H473" s="160"/>
      <c r="I473" s="142" t="s">
        <v>117</v>
      </c>
      <c r="J473" s="167"/>
    </row>
    <row r="474" spans="1:10" s="162" customFormat="1" hidden="1" x14ac:dyDescent="0.25">
      <c r="A474" s="155">
        <v>44469</v>
      </c>
      <c r="B474" s="141" t="s">
        <v>172</v>
      </c>
      <c r="C474" s="156">
        <v>1758</v>
      </c>
      <c r="D474" s="157">
        <v>0</v>
      </c>
      <c r="E474" s="139">
        <v>229842.08</v>
      </c>
      <c r="F474" s="158"/>
      <c r="G474" s="159"/>
      <c r="H474" s="160"/>
      <c r="I474" s="142" t="s">
        <v>117</v>
      </c>
      <c r="J474" s="167"/>
    </row>
    <row r="475" spans="1:10" s="162" customFormat="1" hidden="1" x14ac:dyDescent="0.25">
      <c r="A475" s="155">
        <v>44469</v>
      </c>
      <c r="B475" s="141" t="s">
        <v>172</v>
      </c>
      <c r="C475" s="156">
        <v>5570</v>
      </c>
      <c r="D475" s="157">
        <v>0</v>
      </c>
      <c r="E475" s="139">
        <v>224272.08</v>
      </c>
      <c r="F475" s="158"/>
      <c r="G475" s="159"/>
      <c r="H475" s="160"/>
      <c r="I475" s="142" t="s">
        <v>117</v>
      </c>
      <c r="J475" s="167"/>
    </row>
    <row r="476" spans="1:10" s="162" customFormat="1" hidden="1" x14ac:dyDescent="0.25">
      <c r="A476" s="155">
        <v>44469</v>
      </c>
      <c r="B476" s="141" t="s">
        <v>125</v>
      </c>
      <c r="C476" s="156">
        <v>5000</v>
      </c>
      <c r="D476" s="157">
        <v>0</v>
      </c>
      <c r="E476" s="139">
        <v>219272.08</v>
      </c>
      <c r="F476" s="158"/>
      <c r="G476" s="159"/>
      <c r="H476" s="160"/>
      <c r="I476" s="142" t="s">
        <v>117</v>
      </c>
      <c r="J476" s="167"/>
    </row>
    <row r="477" spans="1:10" s="162" customFormat="1" hidden="1" x14ac:dyDescent="0.25">
      <c r="A477" s="155">
        <v>44469</v>
      </c>
      <c r="B477" s="141" t="s">
        <v>154</v>
      </c>
      <c r="C477" s="156">
        <v>0</v>
      </c>
      <c r="D477" s="157">
        <v>5800</v>
      </c>
      <c r="E477" s="139">
        <v>225072.08</v>
      </c>
      <c r="F477" s="158">
        <v>6</v>
      </c>
      <c r="G477" s="159">
        <v>44469</v>
      </c>
      <c r="H477" s="160">
        <v>1341</v>
      </c>
      <c r="I477" s="142" t="s">
        <v>848</v>
      </c>
      <c r="J477" s="167" t="s">
        <v>849</v>
      </c>
    </row>
    <row r="478" spans="1:10" s="162" customFormat="1" hidden="1" x14ac:dyDescent="0.25">
      <c r="A478" s="155">
        <v>44469</v>
      </c>
      <c r="B478" s="141" t="s">
        <v>845</v>
      </c>
      <c r="C478" s="156">
        <v>0</v>
      </c>
      <c r="D478" s="157">
        <v>7424</v>
      </c>
      <c r="E478" s="139">
        <v>232496.08</v>
      </c>
      <c r="F478" s="158">
        <v>255</v>
      </c>
      <c r="G478" s="159">
        <v>44469</v>
      </c>
      <c r="H478" s="160">
        <v>1342</v>
      </c>
      <c r="I478" s="142" t="s">
        <v>850</v>
      </c>
      <c r="J478" s="167">
        <v>44467</v>
      </c>
    </row>
    <row r="479" spans="1:10" s="162" customFormat="1" hidden="1" x14ac:dyDescent="0.25">
      <c r="A479" s="155">
        <v>44469</v>
      </c>
      <c r="B479" s="141" t="s">
        <v>846</v>
      </c>
      <c r="C479" s="156">
        <v>0</v>
      </c>
      <c r="D479" s="157">
        <v>6612</v>
      </c>
      <c r="E479" s="139">
        <v>239108.08</v>
      </c>
      <c r="F479" s="158">
        <v>4</v>
      </c>
      <c r="G479" s="159">
        <v>44469</v>
      </c>
      <c r="H479" s="160">
        <v>1343</v>
      </c>
      <c r="I479" s="142" t="s">
        <v>886</v>
      </c>
      <c r="J479" s="167">
        <v>44456</v>
      </c>
    </row>
    <row r="480" spans="1:10" s="162" customFormat="1" hidden="1" x14ac:dyDescent="0.25">
      <c r="A480" s="155">
        <v>44469</v>
      </c>
      <c r="B480" s="141" t="s">
        <v>860</v>
      </c>
      <c r="C480" s="156">
        <v>0</v>
      </c>
      <c r="D480" s="157">
        <v>12992</v>
      </c>
      <c r="E480" s="139">
        <v>252100.08</v>
      </c>
      <c r="F480" s="158">
        <v>121</v>
      </c>
      <c r="G480" s="159">
        <v>44469</v>
      </c>
      <c r="H480" s="160">
        <v>1344</v>
      </c>
      <c r="I480" s="142" t="s">
        <v>864</v>
      </c>
      <c r="J480" s="167" t="s">
        <v>865</v>
      </c>
    </row>
    <row r="481" spans="1:10" s="162" customFormat="1" hidden="1" x14ac:dyDescent="0.25">
      <c r="A481" s="155">
        <v>44469</v>
      </c>
      <c r="B481" s="141" t="s">
        <v>341</v>
      </c>
      <c r="C481" s="156">
        <v>10000</v>
      </c>
      <c r="D481" s="157">
        <v>0</v>
      </c>
      <c r="E481" s="139">
        <v>242100.08</v>
      </c>
      <c r="F481" s="158" t="s">
        <v>7</v>
      </c>
      <c r="G481" s="159"/>
      <c r="H481" s="160"/>
      <c r="I481" s="142" t="s">
        <v>7</v>
      </c>
      <c r="J481" s="167"/>
    </row>
    <row r="482" spans="1:10" s="162" customFormat="1" hidden="1" x14ac:dyDescent="0.25">
      <c r="A482" s="155">
        <v>44469</v>
      </c>
      <c r="B482" s="141" t="s">
        <v>861</v>
      </c>
      <c r="C482" s="156">
        <v>0</v>
      </c>
      <c r="D482" s="157">
        <v>14384</v>
      </c>
      <c r="E482" s="139">
        <v>256484.08</v>
      </c>
      <c r="F482" s="158">
        <v>123</v>
      </c>
      <c r="G482" s="159">
        <v>44469</v>
      </c>
      <c r="H482" s="160">
        <v>1345</v>
      </c>
      <c r="I482" s="142" t="s">
        <v>866</v>
      </c>
      <c r="J482" s="167" t="s">
        <v>867</v>
      </c>
    </row>
    <row r="483" spans="1:10" s="162" customFormat="1" hidden="1" x14ac:dyDescent="0.25">
      <c r="A483" s="155">
        <v>44469</v>
      </c>
      <c r="B483" s="141" t="s">
        <v>862</v>
      </c>
      <c r="C483" s="156">
        <v>0</v>
      </c>
      <c r="D483" s="157">
        <v>31479.5</v>
      </c>
      <c r="E483" s="139">
        <v>287963.58</v>
      </c>
      <c r="F483" s="158">
        <v>246</v>
      </c>
      <c r="G483" s="159">
        <v>44469</v>
      </c>
      <c r="H483" s="160">
        <v>1346</v>
      </c>
      <c r="I483" s="142" t="s">
        <v>868</v>
      </c>
      <c r="J483" s="167">
        <v>44472</v>
      </c>
    </row>
    <row r="484" spans="1:10" s="162" customFormat="1" hidden="1" x14ac:dyDescent="0.25">
      <c r="A484" s="155">
        <v>44469</v>
      </c>
      <c r="B484" s="141" t="s">
        <v>341</v>
      </c>
      <c r="C484" s="156">
        <v>0</v>
      </c>
      <c r="D484" s="157">
        <v>32000</v>
      </c>
      <c r="E484" s="139">
        <v>319963.58</v>
      </c>
      <c r="F484" s="158" t="s">
        <v>7</v>
      </c>
      <c r="G484" s="159"/>
      <c r="H484" s="160"/>
      <c r="I484" s="142" t="s">
        <v>7</v>
      </c>
      <c r="J484" s="167"/>
    </row>
    <row r="485" spans="1:10" s="162" customFormat="1" hidden="1" x14ac:dyDescent="0.25">
      <c r="A485" s="155">
        <v>44469</v>
      </c>
      <c r="B485" s="141" t="s">
        <v>786</v>
      </c>
      <c r="C485" s="156">
        <v>32000</v>
      </c>
      <c r="D485" s="157">
        <v>0</v>
      </c>
      <c r="E485" s="139">
        <v>287963.58</v>
      </c>
      <c r="F485" s="158"/>
      <c r="G485" s="159"/>
      <c r="H485" s="160"/>
      <c r="I485" s="142" t="s">
        <v>236</v>
      </c>
      <c r="J485" s="167"/>
    </row>
    <row r="486" spans="1:10" s="162" customFormat="1" hidden="1" x14ac:dyDescent="0.25">
      <c r="A486" s="155">
        <v>44469</v>
      </c>
      <c r="B486" s="141" t="s">
        <v>353</v>
      </c>
      <c r="C486" s="156">
        <v>15000</v>
      </c>
      <c r="D486" s="157">
        <v>0</v>
      </c>
      <c r="E486" s="139">
        <v>272963.58</v>
      </c>
      <c r="F486" s="158"/>
      <c r="G486" s="159"/>
      <c r="H486" s="160"/>
      <c r="I486" s="142" t="s">
        <v>246</v>
      </c>
      <c r="J486" s="167"/>
    </row>
    <row r="487" spans="1:10" s="162" customFormat="1" hidden="1" x14ac:dyDescent="0.25">
      <c r="A487" s="155">
        <v>44469</v>
      </c>
      <c r="B487" s="141" t="s">
        <v>342</v>
      </c>
      <c r="C487" s="156">
        <v>260000</v>
      </c>
      <c r="D487" s="157">
        <v>0</v>
      </c>
      <c r="E487" s="139">
        <v>12963.58</v>
      </c>
      <c r="F487" s="158"/>
      <c r="G487" s="159"/>
      <c r="H487" s="160"/>
      <c r="I487" s="142" t="s">
        <v>236</v>
      </c>
      <c r="J487" s="167"/>
    </row>
    <row r="488" spans="1:10" s="162" customFormat="1" hidden="1" x14ac:dyDescent="0.25">
      <c r="A488" s="155">
        <v>44469</v>
      </c>
      <c r="B488" s="141" t="s">
        <v>863</v>
      </c>
      <c r="C488" s="156">
        <v>0</v>
      </c>
      <c r="D488" s="157">
        <v>7192</v>
      </c>
      <c r="E488" s="139">
        <v>20155.580000000002</v>
      </c>
      <c r="F488" s="158">
        <v>257</v>
      </c>
      <c r="G488" s="159">
        <v>44469</v>
      </c>
      <c r="H488" s="160" t="s">
        <v>871</v>
      </c>
      <c r="I488" s="142" t="s">
        <v>869</v>
      </c>
      <c r="J488" s="167" t="s">
        <v>870</v>
      </c>
    </row>
    <row r="489" spans="1:10" s="162" customFormat="1" hidden="1" x14ac:dyDescent="0.25">
      <c r="A489" s="155">
        <v>44469</v>
      </c>
      <c r="B489" s="141" t="s">
        <v>341</v>
      </c>
      <c r="C489" s="156">
        <v>3200</v>
      </c>
      <c r="D489" s="157">
        <v>0</v>
      </c>
      <c r="E489" s="139">
        <v>16955.580000000002</v>
      </c>
      <c r="F489" s="158" t="s">
        <v>7</v>
      </c>
      <c r="G489" s="159"/>
      <c r="H489" s="160"/>
      <c r="I489" s="142" t="s">
        <v>7</v>
      </c>
      <c r="J489" s="167"/>
    </row>
    <row r="490" spans="1:10" s="162" customFormat="1" hidden="1" x14ac:dyDescent="0.25">
      <c r="A490" s="155">
        <v>44470</v>
      </c>
      <c r="B490" s="141" t="s">
        <v>872</v>
      </c>
      <c r="C490" s="156">
        <v>0</v>
      </c>
      <c r="D490" s="157">
        <v>34452</v>
      </c>
      <c r="E490" s="139">
        <v>51407.58</v>
      </c>
      <c r="F490" s="158">
        <v>160</v>
      </c>
      <c r="G490" s="159">
        <v>44471</v>
      </c>
      <c r="H490" s="160">
        <v>1347</v>
      </c>
      <c r="I490" s="142" t="s">
        <v>876</v>
      </c>
      <c r="J490" s="167" t="s">
        <v>877</v>
      </c>
    </row>
    <row r="491" spans="1:10" s="162" customFormat="1" hidden="1" x14ac:dyDescent="0.25">
      <c r="A491" s="155">
        <v>44470</v>
      </c>
      <c r="B491" s="141" t="s">
        <v>138</v>
      </c>
      <c r="C491" s="156">
        <v>0</v>
      </c>
      <c r="D491" s="157">
        <v>16303.8</v>
      </c>
      <c r="E491" s="139">
        <v>67711.38</v>
      </c>
      <c r="F491" s="158">
        <v>59</v>
      </c>
      <c r="G491" s="159">
        <v>44471</v>
      </c>
      <c r="H491" s="160">
        <v>1348</v>
      </c>
      <c r="I491" s="142" t="s">
        <v>874</v>
      </c>
      <c r="J491" s="167" t="s">
        <v>875</v>
      </c>
    </row>
    <row r="492" spans="1:10" s="162" customFormat="1" hidden="1" x14ac:dyDescent="0.25">
      <c r="A492" s="155">
        <v>44470</v>
      </c>
      <c r="B492" s="141" t="s">
        <v>873</v>
      </c>
      <c r="C492" s="156">
        <v>7560.86</v>
      </c>
      <c r="D492" s="157">
        <v>0</v>
      </c>
      <c r="E492" s="139">
        <v>60150.52</v>
      </c>
      <c r="F492" s="158"/>
      <c r="G492" s="159"/>
      <c r="H492" s="160"/>
      <c r="I492" s="142" t="s">
        <v>234</v>
      </c>
      <c r="J492" s="167"/>
    </row>
    <row r="493" spans="1:10" s="162" customFormat="1" hidden="1" x14ac:dyDescent="0.25">
      <c r="A493" s="155">
        <v>44470</v>
      </c>
      <c r="B493" s="141" t="s">
        <v>880</v>
      </c>
      <c r="C493" s="156">
        <v>0</v>
      </c>
      <c r="D493" s="157">
        <v>6612</v>
      </c>
      <c r="E493" s="139">
        <v>66762.52</v>
      </c>
      <c r="F493" s="158">
        <v>223</v>
      </c>
      <c r="G493" s="159">
        <v>44471</v>
      </c>
      <c r="H493" s="160">
        <v>1349</v>
      </c>
      <c r="I493" s="142" t="s">
        <v>882</v>
      </c>
      <c r="J493" s="167">
        <v>44435</v>
      </c>
    </row>
    <row r="494" spans="1:10" s="162" customFormat="1" hidden="1" x14ac:dyDescent="0.25">
      <c r="A494" s="155">
        <v>44471</v>
      </c>
      <c r="B494" s="141" t="s">
        <v>881</v>
      </c>
      <c r="C494" s="156">
        <v>1350</v>
      </c>
      <c r="D494" s="157">
        <v>0</v>
      </c>
      <c r="E494" s="139">
        <v>65412.52</v>
      </c>
      <c r="F494" s="158"/>
      <c r="G494" s="159"/>
      <c r="H494" s="160"/>
      <c r="I494" s="142" t="s">
        <v>234</v>
      </c>
      <c r="J494" s="167"/>
    </row>
    <row r="495" spans="1:10" s="162" customFormat="1" ht="30" hidden="1" x14ac:dyDescent="0.25">
      <c r="A495" s="155">
        <v>44473</v>
      </c>
      <c r="B495" s="141" t="s">
        <v>883</v>
      </c>
      <c r="C495" s="156">
        <v>0</v>
      </c>
      <c r="D495" s="157">
        <v>282889.2</v>
      </c>
      <c r="E495" s="139">
        <v>348301.72</v>
      </c>
      <c r="F495" s="158">
        <v>139</v>
      </c>
      <c r="G495" s="159">
        <v>44473</v>
      </c>
      <c r="H495" s="160">
        <v>1350</v>
      </c>
      <c r="I495" s="142" t="s">
        <v>884</v>
      </c>
      <c r="J495" s="167" t="s">
        <v>885</v>
      </c>
    </row>
    <row r="496" spans="1:10" s="162" customFormat="1" hidden="1" x14ac:dyDescent="0.25">
      <c r="A496" s="155">
        <v>44473</v>
      </c>
      <c r="B496" s="141" t="s">
        <v>887</v>
      </c>
      <c r="C496" s="156">
        <v>125389.2</v>
      </c>
      <c r="D496" s="157">
        <v>0</v>
      </c>
      <c r="E496" s="139">
        <v>222912.52</v>
      </c>
      <c r="F496" s="158"/>
      <c r="G496" s="159"/>
      <c r="H496" s="160"/>
      <c r="I496" s="142" t="s">
        <v>892</v>
      </c>
      <c r="J496" s="167"/>
    </row>
    <row r="497" spans="1:10" s="162" customFormat="1" hidden="1" x14ac:dyDescent="0.25">
      <c r="A497" s="155">
        <v>44473</v>
      </c>
      <c r="B497" s="141" t="s">
        <v>888</v>
      </c>
      <c r="C497" s="156">
        <v>0</v>
      </c>
      <c r="D497" s="157">
        <v>5220</v>
      </c>
      <c r="E497" s="139">
        <v>228132.52</v>
      </c>
      <c r="F497" s="158">
        <v>258</v>
      </c>
      <c r="G497" s="159">
        <v>44474</v>
      </c>
      <c r="H497" s="160">
        <v>1351</v>
      </c>
      <c r="I497" s="142" t="s">
        <v>893</v>
      </c>
      <c r="J497" s="167">
        <v>44474</v>
      </c>
    </row>
    <row r="498" spans="1:10" s="162" customFormat="1" hidden="1" x14ac:dyDescent="0.25">
      <c r="A498" s="155">
        <v>44474</v>
      </c>
      <c r="B498" s="141" t="s">
        <v>152</v>
      </c>
      <c r="C498" s="156">
        <v>55589.279999999999</v>
      </c>
      <c r="D498" s="157">
        <v>0</v>
      </c>
      <c r="E498" s="139">
        <v>172543.24</v>
      </c>
      <c r="F498" s="158"/>
      <c r="G498" s="159"/>
      <c r="H498" s="160"/>
      <c r="I498" s="142" t="s">
        <v>240</v>
      </c>
      <c r="J498" s="167"/>
    </row>
    <row r="499" spans="1:10" s="162" customFormat="1" hidden="1" x14ac:dyDescent="0.25">
      <c r="A499" s="155">
        <v>44474</v>
      </c>
      <c r="B499" s="141" t="s">
        <v>807</v>
      </c>
      <c r="C499" s="156">
        <v>3148.01</v>
      </c>
      <c r="D499" s="157">
        <v>0</v>
      </c>
      <c r="E499" s="139">
        <v>169395.23</v>
      </c>
      <c r="F499" s="158"/>
      <c r="G499" s="159"/>
      <c r="H499" s="160"/>
      <c r="I499" s="142" t="s">
        <v>38</v>
      </c>
      <c r="J499" s="167"/>
    </row>
    <row r="500" spans="1:10" s="162" customFormat="1" hidden="1" x14ac:dyDescent="0.25">
      <c r="A500" s="155">
        <v>44474</v>
      </c>
      <c r="B500" s="141" t="s">
        <v>889</v>
      </c>
      <c r="C500" s="156">
        <v>722.7</v>
      </c>
      <c r="D500" s="157">
        <v>0</v>
      </c>
      <c r="E500" s="139">
        <v>168672.53</v>
      </c>
      <c r="F500" s="158"/>
      <c r="G500" s="159"/>
      <c r="H500" s="160"/>
      <c r="I500" s="142" t="s">
        <v>234</v>
      </c>
      <c r="J500" s="167"/>
    </row>
    <row r="501" spans="1:10" s="162" customFormat="1" hidden="1" x14ac:dyDescent="0.25">
      <c r="A501" s="155">
        <v>44474</v>
      </c>
      <c r="B501" s="141" t="s">
        <v>890</v>
      </c>
      <c r="C501" s="156">
        <v>925.33</v>
      </c>
      <c r="D501" s="157">
        <v>0</v>
      </c>
      <c r="E501" s="139">
        <v>167747.20000000001</v>
      </c>
      <c r="F501" s="158"/>
      <c r="G501" s="159"/>
      <c r="H501" s="160"/>
      <c r="I501" s="142" t="s">
        <v>234</v>
      </c>
      <c r="J501" s="167"/>
    </row>
    <row r="502" spans="1:10" s="162" customFormat="1" hidden="1" x14ac:dyDescent="0.25">
      <c r="A502" s="155">
        <v>44474</v>
      </c>
      <c r="B502" s="141" t="s">
        <v>891</v>
      </c>
      <c r="C502" s="156">
        <v>1278.9000000000001</v>
      </c>
      <c r="D502" s="157">
        <v>0</v>
      </c>
      <c r="E502" s="139">
        <v>166468.29999999999</v>
      </c>
      <c r="F502" s="158"/>
      <c r="G502" s="159"/>
      <c r="H502" s="160"/>
      <c r="I502" s="142" t="s">
        <v>234</v>
      </c>
      <c r="J502" s="167"/>
    </row>
    <row r="503" spans="1:10" s="162" customFormat="1" hidden="1" x14ac:dyDescent="0.25">
      <c r="A503" s="155">
        <v>44474</v>
      </c>
      <c r="B503" s="141" t="s">
        <v>895</v>
      </c>
      <c r="C503" s="156">
        <v>2932</v>
      </c>
      <c r="D503" s="157">
        <v>0</v>
      </c>
      <c r="E503" s="139">
        <v>163536.29999999999</v>
      </c>
      <c r="F503" s="158"/>
      <c r="G503" s="159"/>
      <c r="H503" s="160"/>
      <c r="I503" s="142" t="s">
        <v>236</v>
      </c>
      <c r="J503" s="167"/>
    </row>
    <row r="504" spans="1:10" s="162" customFormat="1" hidden="1" x14ac:dyDescent="0.25">
      <c r="A504" s="155">
        <v>44474</v>
      </c>
      <c r="B504" s="141" t="s">
        <v>130</v>
      </c>
      <c r="C504" s="156">
        <v>5500</v>
      </c>
      <c r="D504" s="157">
        <v>0</v>
      </c>
      <c r="E504" s="139">
        <v>158036.29999999999</v>
      </c>
      <c r="F504" s="158"/>
      <c r="G504" s="159"/>
      <c r="H504" s="160"/>
      <c r="I504" s="142" t="s">
        <v>235</v>
      </c>
      <c r="J504" s="167"/>
    </row>
    <row r="505" spans="1:10" s="162" customFormat="1" hidden="1" x14ac:dyDescent="0.25">
      <c r="A505" s="155">
        <v>44474</v>
      </c>
      <c r="B505" s="141" t="s">
        <v>405</v>
      </c>
      <c r="C505" s="156">
        <v>8700</v>
      </c>
      <c r="D505" s="157">
        <v>0</v>
      </c>
      <c r="E505" s="139">
        <v>149336.29999999999</v>
      </c>
      <c r="F505" s="158"/>
      <c r="G505" s="159"/>
      <c r="H505" s="160"/>
      <c r="I505" s="142" t="s">
        <v>236</v>
      </c>
      <c r="J505" s="167"/>
    </row>
    <row r="506" spans="1:10" s="162" customFormat="1" hidden="1" x14ac:dyDescent="0.25">
      <c r="A506" s="155">
        <v>44474</v>
      </c>
      <c r="B506" s="141" t="s">
        <v>157</v>
      </c>
      <c r="C506" s="156">
        <v>7000</v>
      </c>
      <c r="D506" s="157">
        <v>0</v>
      </c>
      <c r="E506" s="139">
        <v>142336.29999999999</v>
      </c>
      <c r="F506" s="158"/>
      <c r="G506" s="159"/>
      <c r="H506" s="160"/>
      <c r="I506" s="142" t="s">
        <v>236</v>
      </c>
      <c r="J506" s="167"/>
    </row>
    <row r="507" spans="1:10" s="162" customFormat="1" hidden="1" x14ac:dyDescent="0.25">
      <c r="A507" s="155">
        <v>44475</v>
      </c>
      <c r="B507" s="141" t="s">
        <v>151</v>
      </c>
      <c r="C507" s="156">
        <v>0</v>
      </c>
      <c r="D507" s="157">
        <v>3248</v>
      </c>
      <c r="E507" s="139">
        <v>145584.29999999999</v>
      </c>
      <c r="F507" s="158">
        <v>221</v>
      </c>
      <c r="G507" s="159">
        <v>44475</v>
      </c>
      <c r="H507" s="160">
        <v>1352</v>
      </c>
      <c r="I507" s="142" t="s">
        <v>897</v>
      </c>
      <c r="J507" s="167">
        <v>44471</v>
      </c>
    </row>
    <row r="508" spans="1:10" s="162" customFormat="1" hidden="1" x14ac:dyDescent="0.25">
      <c r="A508" s="155">
        <v>44475</v>
      </c>
      <c r="B508" s="141" t="s">
        <v>125</v>
      </c>
      <c r="C508" s="156">
        <v>1500</v>
      </c>
      <c r="D508" s="157">
        <v>0</v>
      </c>
      <c r="E508" s="139">
        <v>144084.29999999999</v>
      </c>
      <c r="F508" s="158"/>
      <c r="G508" s="159"/>
      <c r="H508" s="160"/>
      <c r="I508" s="142" t="s">
        <v>48</v>
      </c>
      <c r="J508" s="167"/>
    </row>
    <row r="509" spans="1:10" s="162" customFormat="1" hidden="1" x14ac:dyDescent="0.25">
      <c r="A509" s="155">
        <v>44475</v>
      </c>
      <c r="B509" s="141" t="s">
        <v>896</v>
      </c>
      <c r="C509" s="156">
        <v>321.89999999999998</v>
      </c>
      <c r="D509" s="157">
        <v>0</v>
      </c>
      <c r="E509" s="139">
        <v>143762.4</v>
      </c>
      <c r="F509" s="158"/>
      <c r="G509" s="159"/>
      <c r="H509" s="160"/>
      <c r="I509" s="142" t="s">
        <v>234</v>
      </c>
      <c r="J509" s="167"/>
    </row>
    <row r="510" spans="1:10" s="162" customFormat="1" hidden="1" x14ac:dyDescent="0.25">
      <c r="A510" s="155">
        <v>44475</v>
      </c>
      <c r="B510" s="141" t="s">
        <v>184</v>
      </c>
      <c r="C510" s="156">
        <v>810</v>
      </c>
      <c r="D510" s="157">
        <v>0</v>
      </c>
      <c r="E510" s="139">
        <v>142952.4</v>
      </c>
      <c r="F510" s="158"/>
      <c r="G510" s="159"/>
      <c r="H510" s="160"/>
      <c r="I510" s="142" t="s">
        <v>234</v>
      </c>
      <c r="J510" s="167"/>
    </row>
    <row r="511" spans="1:10" s="162" customFormat="1" hidden="1" x14ac:dyDescent="0.25">
      <c r="A511" s="155">
        <v>44475</v>
      </c>
      <c r="B511" s="141" t="s">
        <v>590</v>
      </c>
      <c r="C511" s="156">
        <v>1867.99</v>
      </c>
      <c r="D511" s="157">
        <v>0</v>
      </c>
      <c r="E511" s="139">
        <v>141084.41</v>
      </c>
      <c r="F511" s="158"/>
      <c r="G511" s="159"/>
      <c r="H511" s="160"/>
      <c r="I511" s="142" t="s">
        <v>236</v>
      </c>
      <c r="J511" s="167"/>
    </row>
    <row r="512" spans="1:10" s="162" customFormat="1" hidden="1" x14ac:dyDescent="0.25">
      <c r="A512" s="155">
        <v>44476</v>
      </c>
      <c r="B512" s="141" t="s">
        <v>898</v>
      </c>
      <c r="C512" s="156">
        <v>13999</v>
      </c>
      <c r="D512" s="157">
        <v>0</v>
      </c>
      <c r="E512" s="139">
        <v>127085.41</v>
      </c>
      <c r="F512" s="158"/>
      <c r="G512" s="159"/>
      <c r="H512" s="160"/>
      <c r="I512" s="142" t="s">
        <v>234</v>
      </c>
      <c r="J512" s="167"/>
    </row>
    <row r="513" spans="1:10" s="162" customFormat="1" hidden="1" x14ac:dyDescent="0.25">
      <c r="A513" s="155">
        <v>44476</v>
      </c>
      <c r="B513" s="141" t="s">
        <v>786</v>
      </c>
      <c r="C513" s="156">
        <v>125000</v>
      </c>
      <c r="D513" s="157">
        <v>0</v>
      </c>
      <c r="E513" s="139">
        <v>2085.41</v>
      </c>
      <c r="F513" s="158"/>
      <c r="G513" s="159"/>
      <c r="H513" s="160"/>
      <c r="I513" s="142" t="s">
        <v>236</v>
      </c>
      <c r="J513" s="167"/>
    </row>
    <row r="514" spans="1:10" s="162" customFormat="1" hidden="1" x14ac:dyDescent="0.25">
      <c r="A514" s="155">
        <v>44476</v>
      </c>
      <c r="B514" s="141" t="s">
        <v>899</v>
      </c>
      <c r="C514" s="156">
        <v>0</v>
      </c>
      <c r="D514" s="157">
        <v>3596</v>
      </c>
      <c r="E514" s="139">
        <v>5681.41</v>
      </c>
      <c r="F514" s="158">
        <v>52</v>
      </c>
      <c r="G514" s="159">
        <v>44477</v>
      </c>
      <c r="H514" s="160">
        <v>1355</v>
      </c>
      <c r="I514" s="142" t="s">
        <v>900</v>
      </c>
      <c r="J514" s="167">
        <v>44500</v>
      </c>
    </row>
    <row r="515" spans="1:10" s="162" customFormat="1" ht="30" hidden="1" x14ac:dyDescent="0.25">
      <c r="A515" s="155">
        <v>44477</v>
      </c>
      <c r="B515" s="141" t="s">
        <v>138</v>
      </c>
      <c r="C515" s="156">
        <v>0</v>
      </c>
      <c r="D515" s="157">
        <v>34492.6</v>
      </c>
      <c r="E515" s="139">
        <v>40174.01</v>
      </c>
      <c r="F515" s="158">
        <v>59</v>
      </c>
      <c r="G515" s="159">
        <v>44477</v>
      </c>
      <c r="H515" s="160">
        <v>1356</v>
      </c>
      <c r="I515" s="142" t="s">
        <v>907</v>
      </c>
      <c r="J515" s="167" t="s">
        <v>908</v>
      </c>
    </row>
    <row r="516" spans="1:10" s="162" customFormat="1" ht="30" hidden="1" x14ac:dyDescent="0.25">
      <c r="A516" s="155">
        <v>44477</v>
      </c>
      <c r="B516" s="141" t="s">
        <v>902</v>
      </c>
      <c r="C516" s="156">
        <v>0</v>
      </c>
      <c r="D516" s="157">
        <v>13920</v>
      </c>
      <c r="E516" s="139">
        <v>54094.01</v>
      </c>
      <c r="F516" s="158">
        <v>167</v>
      </c>
      <c r="G516" s="159">
        <v>44477</v>
      </c>
      <c r="H516" s="160">
        <v>1357</v>
      </c>
      <c r="I516" s="142" t="s">
        <v>909</v>
      </c>
      <c r="J516" s="167" t="s">
        <v>910</v>
      </c>
    </row>
    <row r="517" spans="1:10" s="162" customFormat="1" hidden="1" x14ac:dyDescent="0.25">
      <c r="A517" s="155">
        <v>44477</v>
      </c>
      <c r="B517" s="141" t="s">
        <v>903</v>
      </c>
      <c r="C517" s="156">
        <v>0</v>
      </c>
      <c r="D517" s="157">
        <v>16704</v>
      </c>
      <c r="E517" s="139">
        <v>70798.009999999995</v>
      </c>
      <c r="F517" s="158">
        <v>213</v>
      </c>
      <c r="G517" s="159">
        <v>44477</v>
      </c>
      <c r="H517" s="160">
        <v>1358</v>
      </c>
      <c r="I517" s="142" t="s">
        <v>911</v>
      </c>
      <c r="J517" s="167">
        <v>44437</v>
      </c>
    </row>
    <row r="518" spans="1:10" s="162" customFormat="1" hidden="1" x14ac:dyDescent="0.25">
      <c r="A518" s="155">
        <v>44477</v>
      </c>
      <c r="B518" s="141" t="s">
        <v>124</v>
      </c>
      <c r="C518" s="156">
        <v>0</v>
      </c>
      <c r="D518" s="157">
        <v>15660</v>
      </c>
      <c r="E518" s="139">
        <v>86458.01</v>
      </c>
      <c r="F518" s="158">
        <v>160</v>
      </c>
      <c r="G518" s="159">
        <v>44477</v>
      </c>
      <c r="H518" s="160">
        <v>1359</v>
      </c>
      <c r="I518" s="142" t="s">
        <v>912</v>
      </c>
      <c r="J518" s="167">
        <v>44478</v>
      </c>
    </row>
    <row r="519" spans="1:10" s="162" customFormat="1" hidden="1" x14ac:dyDescent="0.25">
      <c r="A519" s="155">
        <v>44477</v>
      </c>
      <c r="B519" s="141" t="s">
        <v>147</v>
      </c>
      <c r="C519" s="156">
        <v>0</v>
      </c>
      <c r="D519" s="157">
        <v>6496</v>
      </c>
      <c r="E519" s="139">
        <v>92954.01</v>
      </c>
      <c r="F519" s="158">
        <v>121</v>
      </c>
      <c r="G519" s="159">
        <v>44477</v>
      </c>
      <c r="H519" s="160">
        <v>1360</v>
      </c>
      <c r="I519" s="142" t="s">
        <v>913</v>
      </c>
      <c r="J519" s="167">
        <v>44477</v>
      </c>
    </row>
    <row r="520" spans="1:10" s="162" customFormat="1" hidden="1" x14ac:dyDescent="0.25">
      <c r="A520" s="155">
        <v>44477</v>
      </c>
      <c r="B520" s="141" t="s">
        <v>904</v>
      </c>
      <c r="C520" s="156">
        <v>0</v>
      </c>
      <c r="D520" s="157">
        <v>3306</v>
      </c>
      <c r="E520" s="139">
        <v>96260.01</v>
      </c>
      <c r="F520" s="158">
        <v>103</v>
      </c>
      <c r="G520" s="159">
        <v>44477</v>
      </c>
      <c r="H520" s="160">
        <v>1361</v>
      </c>
      <c r="I520" s="142" t="s">
        <v>914</v>
      </c>
      <c r="J520" s="167">
        <v>44490</v>
      </c>
    </row>
    <row r="521" spans="1:10" s="162" customFormat="1" hidden="1" x14ac:dyDescent="0.25">
      <c r="A521" s="155">
        <v>44477</v>
      </c>
      <c r="B521" s="141" t="s">
        <v>905</v>
      </c>
      <c r="C521" s="156">
        <v>409</v>
      </c>
      <c r="D521" s="157">
        <v>0</v>
      </c>
      <c r="E521" s="139">
        <v>95851.01</v>
      </c>
      <c r="F521" s="158"/>
      <c r="G521" s="159"/>
      <c r="H521" s="160"/>
      <c r="I521" s="142" t="s">
        <v>234</v>
      </c>
      <c r="J521" s="167"/>
    </row>
    <row r="522" spans="1:10" s="162" customFormat="1" hidden="1" x14ac:dyDescent="0.25">
      <c r="A522" s="155">
        <v>44477</v>
      </c>
      <c r="B522" s="141" t="s">
        <v>935</v>
      </c>
      <c r="C522" s="156">
        <v>3035.55</v>
      </c>
      <c r="D522" s="157">
        <v>0</v>
      </c>
      <c r="E522" s="139">
        <v>92815.46</v>
      </c>
      <c r="F522" s="158"/>
      <c r="G522" s="159"/>
      <c r="H522" s="160"/>
      <c r="I522" s="142" t="s">
        <v>38</v>
      </c>
      <c r="J522" s="167"/>
    </row>
    <row r="523" spans="1:10" s="162" customFormat="1" hidden="1" x14ac:dyDescent="0.25">
      <c r="A523" s="155">
        <v>44477</v>
      </c>
      <c r="B523" s="141" t="s">
        <v>637</v>
      </c>
      <c r="C523" s="156">
        <v>1450</v>
      </c>
      <c r="D523" s="157">
        <v>0</v>
      </c>
      <c r="E523" s="139">
        <v>91365.46</v>
      </c>
      <c r="F523" s="158"/>
      <c r="G523" s="159"/>
      <c r="H523" s="160"/>
      <c r="I523" s="142" t="s">
        <v>48</v>
      </c>
      <c r="J523" s="167"/>
    </row>
    <row r="524" spans="1:10" s="162" customFormat="1" ht="120" hidden="1" x14ac:dyDescent="0.25">
      <c r="A524" s="155">
        <v>44477</v>
      </c>
      <c r="B524" s="141" t="s">
        <v>906</v>
      </c>
      <c r="C524" s="156">
        <v>0</v>
      </c>
      <c r="D524" s="157">
        <v>55680</v>
      </c>
      <c r="E524" s="139">
        <v>147045.46</v>
      </c>
      <c r="F524" s="158">
        <v>64</v>
      </c>
      <c r="G524" s="159">
        <v>44477</v>
      </c>
      <c r="H524" s="160">
        <v>1362</v>
      </c>
      <c r="I524" s="142" t="s">
        <v>915</v>
      </c>
      <c r="J524" s="167" t="s">
        <v>916</v>
      </c>
    </row>
    <row r="525" spans="1:10" s="162" customFormat="1" hidden="1" x14ac:dyDescent="0.25">
      <c r="A525" s="155">
        <v>44477</v>
      </c>
      <c r="B525" s="141" t="s">
        <v>917</v>
      </c>
      <c r="C525" s="156">
        <v>928</v>
      </c>
      <c r="D525" s="157">
        <v>0</v>
      </c>
      <c r="E525" s="139">
        <v>146117.46</v>
      </c>
      <c r="F525" s="158"/>
      <c r="G525" s="159"/>
      <c r="H525" s="160"/>
      <c r="I525" s="142" t="s">
        <v>236</v>
      </c>
      <c r="J525" s="167"/>
    </row>
    <row r="526" spans="1:10" s="162" customFormat="1" hidden="1" x14ac:dyDescent="0.25">
      <c r="A526" s="155">
        <v>44478</v>
      </c>
      <c r="B526" s="141" t="s">
        <v>918</v>
      </c>
      <c r="C526" s="156">
        <v>5880.89</v>
      </c>
      <c r="D526" s="157">
        <v>0</v>
      </c>
      <c r="E526" s="139">
        <v>140236.57</v>
      </c>
      <c r="F526" s="158"/>
      <c r="G526" s="159"/>
      <c r="H526" s="160"/>
      <c r="I526" s="142" t="s">
        <v>234</v>
      </c>
      <c r="J526" s="167"/>
    </row>
    <row r="527" spans="1:10" s="162" customFormat="1" hidden="1" x14ac:dyDescent="0.25">
      <c r="A527" s="155">
        <v>44480</v>
      </c>
      <c r="B527" s="141" t="s">
        <v>480</v>
      </c>
      <c r="C527" s="156">
        <v>14146.25</v>
      </c>
      <c r="D527" s="157">
        <v>0</v>
      </c>
      <c r="E527" s="139">
        <v>126090.32</v>
      </c>
      <c r="F527" s="158"/>
      <c r="G527" s="159"/>
      <c r="H527" s="160"/>
      <c r="I527" s="142" t="s">
        <v>38</v>
      </c>
      <c r="J527" s="167"/>
    </row>
    <row r="528" spans="1:10" s="162" customFormat="1" hidden="1" x14ac:dyDescent="0.25">
      <c r="A528" s="155">
        <v>44480</v>
      </c>
      <c r="B528" s="141" t="s">
        <v>926</v>
      </c>
      <c r="C528" s="156">
        <v>6000</v>
      </c>
      <c r="D528" s="157">
        <v>0</v>
      </c>
      <c r="E528" s="139">
        <v>120090.32</v>
      </c>
      <c r="F528" s="158"/>
      <c r="G528" s="159"/>
      <c r="H528" s="160"/>
      <c r="I528" s="142" t="s">
        <v>48</v>
      </c>
      <c r="J528" s="167"/>
    </row>
    <row r="529" spans="1:10" s="162" customFormat="1" hidden="1" x14ac:dyDescent="0.25">
      <c r="A529" s="155">
        <v>44480</v>
      </c>
      <c r="B529" s="141" t="s">
        <v>927</v>
      </c>
      <c r="C529" s="156">
        <v>53499.76</v>
      </c>
      <c r="D529" s="157">
        <v>0</v>
      </c>
      <c r="E529" s="139">
        <v>66590.559999999998</v>
      </c>
      <c r="F529" s="158"/>
      <c r="G529" s="159"/>
      <c r="H529" s="160"/>
      <c r="I529" s="142" t="s">
        <v>240</v>
      </c>
      <c r="J529" s="167"/>
    </row>
    <row r="530" spans="1:10" s="162" customFormat="1" hidden="1" x14ac:dyDescent="0.25">
      <c r="A530" s="155">
        <v>44481</v>
      </c>
      <c r="B530" s="141" t="s">
        <v>928</v>
      </c>
      <c r="C530" s="156">
        <v>271.73</v>
      </c>
      <c r="D530" s="157">
        <v>0</v>
      </c>
      <c r="E530" s="139">
        <v>66318.83</v>
      </c>
      <c r="F530" s="158"/>
      <c r="G530" s="159"/>
      <c r="H530" s="160"/>
      <c r="I530" s="142" t="s">
        <v>234</v>
      </c>
      <c r="J530" s="167"/>
    </row>
    <row r="531" spans="1:10" s="162" customFormat="1" ht="30" hidden="1" x14ac:dyDescent="0.25">
      <c r="A531" s="155">
        <v>44481</v>
      </c>
      <c r="B531" s="141" t="s">
        <v>929</v>
      </c>
      <c r="C531" s="156">
        <v>0</v>
      </c>
      <c r="D531" s="157">
        <v>23289.9</v>
      </c>
      <c r="E531" s="139">
        <v>89608.73</v>
      </c>
      <c r="F531" s="158">
        <v>8</v>
      </c>
      <c r="G531" s="159">
        <v>44481</v>
      </c>
      <c r="H531" s="160">
        <v>1364</v>
      </c>
      <c r="I531" s="142" t="s">
        <v>931</v>
      </c>
      <c r="J531" s="167" t="s">
        <v>932</v>
      </c>
    </row>
    <row r="532" spans="1:10" s="162" customFormat="1" hidden="1" x14ac:dyDescent="0.25">
      <c r="A532" s="155">
        <v>44481</v>
      </c>
      <c r="B532" s="141" t="s">
        <v>930</v>
      </c>
      <c r="C532" s="156">
        <v>584.64</v>
      </c>
      <c r="D532" s="157">
        <v>0</v>
      </c>
      <c r="E532" s="139">
        <v>89024.09</v>
      </c>
      <c r="F532" s="158"/>
      <c r="G532" s="159"/>
      <c r="H532" s="160"/>
      <c r="I532" s="142" t="s">
        <v>234</v>
      </c>
      <c r="J532" s="167"/>
    </row>
    <row r="533" spans="1:10" s="162" customFormat="1" hidden="1" x14ac:dyDescent="0.25">
      <c r="A533" s="155">
        <v>44481</v>
      </c>
      <c r="B533" s="141" t="s">
        <v>172</v>
      </c>
      <c r="C533" s="156">
        <v>4500</v>
      </c>
      <c r="D533" s="157">
        <v>0</v>
      </c>
      <c r="E533" s="139">
        <v>84524.09</v>
      </c>
      <c r="F533" s="158"/>
      <c r="G533" s="159"/>
      <c r="H533" s="160"/>
      <c r="I533" s="142" t="s">
        <v>72</v>
      </c>
      <c r="J533" s="167"/>
    </row>
    <row r="534" spans="1:10" s="162" customFormat="1" hidden="1" x14ac:dyDescent="0.25">
      <c r="A534" s="155">
        <v>44481</v>
      </c>
      <c r="B534" s="141" t="s">
        <v>476</v>
      </c>
      <c r="C534" s="156">
        <v>5293</v>
      </c>
      <c r="D534" s="157">
        <v>0</v>
      </c>
      <c r="E534" s="139">
        <v>79231.09</v>
      </c>
      <c r="F534" s="158"/>
      <c r="G534" s="159"/>
      <c r="H534" s="160"/>
      <c r="I534" s="142" t="s">
        <v>242</v>
      </c>
      <c r="J534" s="167"/>
    </row>
    <row r="535" spans="1:10" s="162" customFormat="1" hidden="1" x14ac:dyDescent="0.25">
      <c r="A535" s="155">
        <v>44481</v>
      </c>
      <c r="B535" s="141" t="s">
        <v>532</v>
      </c>
      <c r="C535" s="156">
        <v>31999.9</v>
      </c>
      <c r="D535" s="157">
        <v>0</v>
      </c>
      <c r="E535" s="139">
        <v>47231.19</v>
      </c>
      <c r="F535" s="158"/>
      <c r="G535" s="159"/>
      <c r="H535" s="160"/>
      <c r="I535" s="142" t="s">
        <v>833</v>
      </c>
      <c r="J535" s="167"/>
    </row>
    <row r="536" spans="1:10" s="162" customFormat="1" hidden="1" x14ac:dyDescent="0.25">
      <c r="A536" s="155">
        <v>44481</v>
      </c>
      <c r="B536" s="141" t="s">
        <v>936</v>
      </c>
      <c r="C536" s="156">
        <v>350</v>
      </c>
      <c r="D536" s="157">
        <v>0</v>
      </c>
      <c r="E536" s="139">
        <v>46881.19</v>
      </c>
      <c r="F536" s="158"/>
      <c r="G536" s="159"/>
      <c r="H536" s="160"/>
      <c r="I536" s="142" t="s">
        <v>938</v>
      </c>
      <c r="J536" s="167"/>
    </row>
    <row r="537" spans="1:10" s="162" customFormat="1" hidden="1" x14ac:dyDescent="0.25">
      <c r="A537" s="155">
        <v>44481</v>
      </c>
      <c r="B537" s="141" t="s">
        <v>125</v>
      </c>
      <c r="C537" s="156">
        <v>1250</v>
      </c>
      <c r="D537" s="157">
        <v>0</v>
      </c>
      <c r="E537" s="139">
        <v>45631.19</v>
      </c>
      <c r="F537" s="158"/>
      <c r="G537" s="159"/>
      <c r="H537" s="160"/>
      <c r="I537" s="142" t="s">
        <v>72</v>
      </c>
      <c r="J537" s="167"/>
    </row>
    <row r="538" spans="1:10" s="162" customFormat="1" hidden="1" x14ac:dyDescent="0.25">
      <c r="A538" s="155">
        <v>44482</v>
      </c>
      <c r="B538" s="141" t="s">
        <v>937</v>
      </c>
      <c r="C538" s="156">
        <v>1941.56</v>
      </c>
      <c r="D538" s="157">
        <v>0</v>
      </c>
      <c r="E538" s="139">
        <v>43689.63</v>
      </c>
      <c r="F538" s="158"/>
      <c r="G538" s="159"/>
      <c r="H538" s="160"/>
      <c r="I538" s="142" t="s">
        <v>234</v>
      </c>
      <c r="J538" s="167"/>
    </row>
    <row r="539" spans="1:10" s="162" customFormat="1" hidden="1" x14ac:dyDescent="0.25">
      <c r="A539" s="155">
        <v>44482</v>
      </c>
      <c r="B539" t="s">
        <v>941</v>
      </c>
      <c r="C539" s="156">
        <v>2292.0700000000002</v>
      </c>
      <c r="D539" s="157">
        <v>0</v>
      </c>
      <c r="E539" s="139">
        <v>41397.56</v>
      </c>
      <c r="F539" s="158"/>
      <c r="G539" s="159"/>
      <c r="H539" s="160"/>
      <c r="I539" s="142" t="s">
        <v>117</v>
      </c>
      <c r="J539" s="167"/>
    </row>
    <row r="540" spans="1:10" s="162" customFormat="1" hidden="1" x14ac:dyDescent="0.25">
      <c r="A540" s="155">
        <v>44482</v>
      </c>
      <c r="B540" t="s">
        <v>942</v>
      </c>
      <c r="C540" s="156">
        <v>10000</v>
      </c>
      <c r="D540" s="157">
        <v>0</v>
      </c>
      <c r="E540" s="139">
        <v>31397.56</v>
      </c>
      <c r="F540" s="158"/>
      <c r="G540" s="159"/>
      <c r="H540" s="160"/>
      <c r="I540" s="142" t="s">
        <v>117</v>
      </c>
      <c r="J540" s="167"/>
    </row>
    <row r="541" spans="1:10" s="162" customFormat="1" ht="15" hidden="1" x14ac:dyDescent="0.25">
      <c r="A541" s="155">
        <v>44482</v>
      </c>
      <c r="B541" s="141" t="s">
        <v>939</v>
      </c>
      <c r="C541" s="156">
        <v>0</v>
      </c>
      <c r="D541" s="157">
        <v>31999.9</v>
      </c>
      <c r="E541" s="139">
        <v>63397.46</v>
      </c>
      <c r="F541" s="281" t="s">
        <v>940</v>
      </c>
      <c r="G541" s="159"/>
      <c r="H541" s="160"/>
      <c r="I541" s="142" t="s">
        <v>940</v>
      </c>
      <c r="J541" s="167"/>
    </row>
    <row r="542" spans="1:10" s="162" customFormat="1" hidden="1" x14ac:dyDescent="0.25">
      <c r="A542" s="155">
        <v>44482</v>
      </c>
      <c r="B542" s="141" t="s">
        <v>7</v>
      </c>
      <c r="C542" s="156">
        <v>0</v>
      </c>
      <c r="D542" s="157">
        <v>35000</v>
      </c>
      <c r="E542" s="139">
        <v>98397.46</v>
      </c>
      <c r="F542" s="158" t="s">
        <v>7</v>
      </c>
      <c r="G542" s="159"/>
      <c r="H542" s="160"/>
      <c r="I542" s="142" t="s">
        <v>7</v>
      </c>
      <c r="J542" s="167"/>
    </row>
    <row r="543" spans="1:10" s="162" customFormat="1" hidden="1" x14ac:dyDescent="0.25">
      <c r="A543" s="155">
        <v>44482</v>
      </c>
      <c r="B543" s="141" t="s">
        <v>131</v>
      </c>
      <c r="C543" s="156">
        <v>88940.78</v>
      </c>
      <c r="D543" s="157">
        <v>0</v>
      </c>
      <c r="E543" s="139">
        <v>9456.68</v>
      </c>
      <c r="F543" s="158"/>
      <c r="G543" s="159"/>
      <c r="H543" s="160"/>
      <c r="I543" s="142" t="s">
        <v>117</v>
      </c>
      <c r="J543" s="167"/>
    </row>
    <row r="544" spans="1:10" s="162" customFormat="1" hidden="1" x14ac:dyDescent="0.25">
      <c r="A544" s="155">
        <v>44483</v>
      </c>
      <c r="B544" s="141" t="s">
        <v>154</v>
      </c>
      <c r="C544" s="156">
        <v>0</v>
      </c>
      <c r="D544" s="157">
        <v>23200</v>
      </c>
      <c r="E544" s="139">
        <v>32656.68</v>
      </c>
      <c r="F544" s="158">
        <v>6</v>
      </c>
      <c r="G544" s="159">
        <v>44485</v>
      </c>
      <c r="H544" s="160">
        <v>1367</v>
      </c>
      <c r="I544" s="142" t="s">
        <v>944</v>
      </c>
      <c r="J544" s="167"/>
    </row>
    <row r="545" spans="1:10" s="162" customFormat="1" hidden="1" x14ac:dyDescent="0.25">
      <c r="A545" s="155">
        <v>44483</v>
      </c>
      <c r="B545" s="141" t="s">
        <v>943</v>
      </c>
      <c r="C545" s="156">
        <v>0</v>
      </c>
      <c r="D545" s="157">
        <v>37584</v>
      </c>
      <c r="E545" s="139">
        <v>70240.679999999993</v>
      </c>
      <c r="F545" s="158">
        <v>252</v>
      </c>
      <c r="G545" s="159">
        <v>44485</v>
      </c>
      <c r="H545" s="160">
        <v>1368</v>
      </c>
      <c r="I545" s="142" t="s">
        <v>945</v>
      </c>
      <c r="J545" s="167"/>
    </row>
    <row r="546" spans="1:10" s="162" customFormat="1" hidden="1" x14ac:dyDescent="0.25">
      <c r="A546" s="155">
        <v>44483</v>
      </c>
      <c r="B546" s="141" t="s">
        <v>140</v>
      </c>
      <c r="C546" s="156">
        <v>0</v>
      </c>
      <c r="D546" s="157">
        <v>3596</v>
      </c>
      <c r="E546" s="139">
        <v>73836.679999999993</v>
      </c>
      <c r="F546" s="158">
        <v>52</v>
      </c>
      <c r="G546" s="159">
        <v>44485</v>
      </c>
      <c r="H546" s="160">
        <v>1369</v>
      </c>
      <c r="I546" s="142" t="s">
        <v>946</v>
      </c>
      <c r="J546" s="167"/>
    </row>
    <row r="547" spans="1:10" s="162" customFormat="1" hidden="1" x14ac:dyDescent="0.25">
      <c r="A547" s="155">
        <v>44483</v>
      </c>
      <c r="B547" s="141" t="s">
        <v>862</v>
      </c>
      <c r="C547" s="156">
        <v>0</v>
      </c>
      <c r="D547" s="157">
        <v>31479.5</v>
      </c>
      <c r="E547" s="139">
        <v>105316.18</v>
      </c>
      <c r="F547" s="158">
        <v>246</v>
      </c>
      <c r="G547" s="159">
        <v>44485</v>
      </c>
      <c r="H547" s="160">
        <v>1370</v>
      </c>
      <c r="I547" s="142" t="s">
        <v>947</v>
      </c>
      <c r="J547" s="167"/>
    </row>
    <row r="548" spans="1:10" s="162" customFormat="1" hidden="1" x14ac:dyDescent="0.25">
      <c r="A548" s="155">
        <v>44483</v>
      </c>
      <c r="B548" s="141" t="s">
        <v>786</v>
      </c>
      <c r="C548" s="156">
        <v>30000</v>
      </c>
      <c r="D548" s="157">
        <v>0</v>
      </c>
      <c r="E548" s="139">
        <v>75316.179999999993</v>
      </c>
      <c r="F548" s="158"/>
      <c r="G548" s="159"/>
      <c r="H548" s="160"/>
      <c r="I548" s="142" t="s">
        <v>236</v>
      </c>
      <c r="J548" s="167"/>
    </row>
    <row r="549" spans="1:10" s="162" customFormat="1" hidden="1" x14ac:dyDescent="0.25">
      <c r="A549" s="155">
        <v>44483</v>
      </c>
      <c r="B549" s="141" t="s">
        <v>948</v>
      </c>
      <c r="C549" s="156">
        <v>0</v>
      </c>
      <c r="D549" s="157">
        <v>25636</v>
      </c>
      <c r="E549" s="139">
        <v>100952.18</v>
      </c>
      <c r="F549" s="158">
        <v>23</v>
      </c>
      <c r="G549" s="159">
        <v>44485</v>
      </c>
      <c r="H549" s="160">
        <v>1371</v>
      </c>
      <c r="I549" s="142" t="s">
        <v>949</v>
      </c>
      <c r="J549" s="167"/>
    </row>
    <row r="550" spans="1:10" s="162" customFormat="1" hidden="1" x14ac:dyDescent="0.25">
      <c r="A550" s="155">
        <v>44483</v>
      </c>
      <c r="B550" s="141" t="s">
        <v>152</v>
      </c>
      <c r="C550" s="156">
        <v>31066.29</v>
      </c>
      <c r="D550" s="157">
        <v>0</v>
      </c>
      <c r="E550" s="139">
        <v>69885.89</v>
      </c>
      <c r="F550" s="158"/>
      <c r="G550" s="159"/>
      <c r="H550" s="160"/>
      <c r="I550" s="142" t="s">
        <v>240</v>
      </c>
      <c r="J550" s="167"/>
    </row>
    <row r="551" spans="1:10" s="162" customFormat="1" hidden="1" x14ac:dyDescent="0.25">
      <c r="A551" s="155">
        <v>44483</v>
      </c>
      <c r="B551" s="141" t="s">
        <v>826</v>
      </c>
      <c r="C551" s="156">
        <v>12896.88</v>
      </c>
      <c r="D551" s="157">
        <v>0</v>
      </c>
      <c r="E551" s="139">
        <v>56989.01</v>
      </c>
      <c r="F551" s="158"/>
      <c r="G551" s="159"/>
      <c r="H551" s="160"/>
      <c r="I551" s="142" t="s">
        <v>38</v>
      </c>
      <c r="J551" s="167"/>
    </row>
    <row r="552" spans="1:10" s="162" customFormat="1" hidden="1" x14ac:dyDescent="0.25">
      <c r="A552" s="155">
        <v>44483</v>
      </c>
      <c r="B552" s="141" t="s">
        <v>217</v>
      </c>
      <c r="C552" s="156">
        <v>0</v>
      </c>
      <c r="D552" s="157">
        <v>11136</v>
      </c>
      <c r="E552" s="139">
        <v>68125.009999999995</v>
      </c>
      <c r="F552" s="158">
        <v>11</v>
      </c>
      <c r="G552" s="159">
        <v>44485</v>
      </c>
      <c r="H552" s="160">
        <v>1372</v>
      </c>
      <c r="I552" s="142" t="s">
        <v>953</v>
      </c>
      <c r="J552" s="167"/>
    </row>
    <row r="553" spans="1:10" s="162" customFormat="1" hidden="1" x14ac:dyDescent="0.25">
      <c r="A553" s="155">
        <v>44483</v>
      </c>
      <c r="B553" s="141" t="s">
        <v>170</v>
      </c>
      <c r="C553" s="156">
        <v>4060</v>
      </c>
      <c r="D553" s="157">
        <v>0</v>
      </c>
      <c r="E553" s="139">
        <v>64065.01</v>
      </c>
      <c r="F553" s="158"/>
      <c r="G553" s="159"/>
      <c r="H553" s="160"/>
      <c r="I553" s="142" t="s">
        <v>38</v>
      </c>
      <c r="J553" s="167"/>
    </row>
    <row r="554" spans="1:10" s="162" customFormat="1" hidden="1" x14ac:dyDescent="0.25">
      <c r="A554" s="155">
        <v>44483</v>
      </c>
      <c r="B554" s="141" t="s">
        <v>170</v>
      </c>
      <c r="C554" s="156">
        <v>3996.3</v>
      </c>
      <c r="D554" s="157">
        <v>0</v>
      </c>
      <c r="E554" s="139">
        <v>60068.71</v>
      </c>
      <c r="F554" s="158"/>
      <c r="G554" s="159"/>
      <c r="H554" s="160"/>
      <c r="I554" s="142" t="s">
        <v>38</v>
      </c>
      <c r="J554" s="167"/>
    </row>
    <row r="555" spans="1:10" s="162" customFormat="1" hidden="1" x14ac:dyDescent="0.25">
      <c r="A555" s="155">
        <v>44484</v>
      </c>
      <c r="B555" s="141" t="s">
        <v>138</v>
      </c>
      <c r="C555" s="156">
        <v>0</v>
      </c>
      <c r="D555" s="157">
        <v>11518.8</v>
      </c>
      <c r="E555" s="139">
        <v>71587.509999999995</v>
      </c>
      <c r="F555" s="158">
        <v>59</v>
      </c>
      <c r="G555" s="159">
        <v>44485</v>
      </c>
      <c r="H555" s="160">
        <v>1373</v>
      </c>
      <c r="I555" s="142" t="s">
        <v>954</v>
      </c>
      <c r="J555" s="167"/>
    </row>
    <row r="556" spans="1:10" s="162" customFormat="1" hidden="1" x14ac:dyDescent="0.25">
      <c r="A556" s="155">
        <v>44484</v>
      </c>
      <c r="B556" s="141" t="s">
        <v>951</v>
      </c>
      <c r="C556" s="156">
        <v>0</v>
      </c>
      <c r="D556" s="157">
        <v>6612</v>
      </c>
      <c r="E556" s="139">
        <v>78199.509999999995</v>
      </c>
      <c r="F556" s="158">
        <v>103</v>
      </c>
      <c r="G556" s="159">
        <v>44485</v>
      </c>
      <c r="H556" s="160">
        <v>1374</v>
      </c>
      <c r="I556" s="142" t="s">
        <v>955</v>
      </c>
      <c r="J556" s="167"/>
    </row>
    <row r="557" spans="1:10" s="162" customFormat="1" ht="30" hidden="1" x14ac:dyDescent="0.25">
      <c r="A557" s="155">
        <v>44484</v>
      </c>
      <c r="B557" s="141" t="s">
        <v>952</v>
      </c>
      <c r="C557" s="156">
        <v>47025.2</v>
      </c>
      <c r="D557" s="157">
        <v>0</v>
      </c>
      <c r="E557" s="139">
        <v>31174.31</v>
      </c>
      <c r="F557" s="158"/>
      <c r="G557" s="159"/>
      <c r="H557" s="160"/>
      <c r="I557" s="142" t="s">
        <v>956</v>
      </c>
      <c r="J557" s="167"/>
    </row>
    <row r="558" spans="1:10" s="162" customFormat="1" hidden="1" x14ac:dyDescent="0.25">
      <c r="A558" s="155">
        <v>44484</v>
      </c>
      <c r="B558" s="141" t="s">
        <v>208</v>
      </c>
      <c r="C558" s="156">
        <v>5571</v>
      </c>
      <c r="D558" s="157">
        <v>0</v>
      </c>
      <c r="E558" s="139">
        <v>25603.31</v>
      </c>
      <c r="F558" s="158"/>
      <c r="G558" s="159"/>
      <c r="H558" s="160"/>
      <c r="I558" s="142" t="s">
        <v>244</v>
      </c>
      <c r="J558" s="167"/>
    </row>
    <row r="559" spans="1:10" s="162" customFormat="1" ht="15" hidden="1" x14ac:dyDescent="0.25">
      <c r="A559" s="155">
        <v>44484</v>
      </c>
      <c r="B559" s="141" t="s">
        <v>971</v>
      </c>
      <c r="C559" s="156">
        <v>0</v>
      </c>
      <c r="D559" s="157">
        <v>5571</v>
      </c>
      <c r="E559" s="139">
        <v>31174.31</v>
      </c>
      <c r="F559" s="280" t="s">
        <v>957</v>
      </c>
      <c r="G559" s="159"/>
      <c r="H559" s="160"/>
      <c r="I559" s="142" t="s">
        <v>957</v>
      </c>
      <c r="J559" s="167"/>
    </row>
    <row r="560" spans="1:10" s="162" customFormat="1" hidden="1" x14ac:dyDescent="0.25">
      <c r="A560" s="155">
        <v>44484</v>
      </c>
      <c r="B560" s="141" t="s">
        <v>972</v>
      </c>
      <c r="C560" s="156">
        <v>758.69</v>
      </c>
      <c r="D560" s="157">
        <v>0</v>
      </c>
      <c r="E560" s="139">
        <v>30415.62</v>
      </c>
      <c r="F560" s="158"/>
      <c r="G560" s="159"/>
      <c r="H560" s="160"/>
      <c r="I560" s="142" t="s">
        <v>234</v>
      </c>
      <c r="J560" s="167"/>
    </row>
    <row r="561" spans="1:10" s="162" customFormat="1" hidden="1" x14ac:dyDescent="0.25">
      <c r="A561" s="155">
        <v>44484</v>
      </c>
      <c r="B561" s="141" t="s">
        <v>172</v>
      </c>
      <c r="C561" s="156">
        <v>1758</v>
      </c>
      <c r="D561" s="157">
        <v>0</v>
      </c>
      <c r="E561" s="139">
        <v>28657.62</v>
      </c>
      <c r="F561" s="158"/>
      <c r="G561" s="159"/>
      <c r="H561" s="160"/>
      <c r="I561" s="142" t="s">
        <v>72</v>
      </c>
      <c r="J561" s="167"/>
    </row>
    <row r="562" spans="1:10" s="162" customFormat="1" hidden="1" x14ac:dyDescent="0.25">
      <c r="A562" s="155">
        <v>44484</v>
      </c>
      <c r="B562" s="141" t="s">
        <v>973</v>
      </c>
      <c r="C562" s="156">
        <v>2160.1999999999998</v>
      </c>
      <c r="D562" s="157">
        <v>0</v>
      </c>
      <c r="E562" s="139">
        <v>26497.42</v>
      </c>
      <c r="F562" s="158"/>
      <c r="G562" s="159"/>
      <c r="H562" s="160"/>
      <c r="I562" s="142" t="s">
        <v>116</v>
      </c>
      <c r="J562" s="167"/>
    </row>
    <row r="563" spans="1:10" s="162" customFormat="1" hidden="1" x14ac:dyDescent="0.25">
      <c r="A563" s="155">
        <v>44484</v>
      </c>
      <c r="B563" s="141" t="s">
        <v>974</v>
      </c>
      <c r="C563" s="156">
        <v>1368.6</v>
      </c>
      <c r="D563" s="157">
        <v>0</v>
      </c>
      <c r="E563" s="139">
        <v>25128.82</v>
      </c>
      <c r="F563" s="158"/>
      <c r="G563" s="159"/>
      <c r="H563" s="160"/>
      <c r="I563" s="142" t="s">
        <v>116</v>
      </c>
      <c r="J563" s="167"/>
    </row>
    <row r="564" spans="1:10" s="162" customFormat="1" hidden="1" x14ac:dyDescent="0.25">
      <c r="A564" s="155">
        <v>44484</v>
      </c>
      <c r="B564" s="141" t="s">
        <v>975</v>
      </c>
      <c r="C564" s="156">
        <v>2184.4</v>
      </c>
      <c r="D564" s="157">
        <v>0</v>
      </c>
      <c r="E564" s="139">
        <v>22944.42</v>
      </c>
      <c r="F564" s="158"/>
      <c r="G564" s="159"/>
      <c r="H564" s="160"/>
      <c r="I564" s="142" t="s">
        <v>116</v>
      </c>
      <c r="J564" s="167"/>
    </row>
    <row r="565" spans="1:10" s="162" customFormat="1" hidden="1" x14ac:dyDescent="0.25">
      <c r="A565" s="155">
        <v>44484</v>
      </c>
      <c r="B565" s="141" t="s">
        <v>976</v>
      </c>
      <c r="C565" s="156">
        <v>0</v>
      </c>
      <c r="D565" s="157">
        <v>40000</v>
      </c>
      <c r="E565" s="139">
        <v>62944.42</v>
      </c>
      <c r="F565" s="158" t="s">
        <v>7</v>
      </c>
      <c r="G565" s="159"/>
      <c r="H565" s="160"/>
      <c r="I565" s="142" t="s">
        <v>7</v>
      </c>
      <c r="J565" s="167"/>
    </row>
    <row r="566" spans="1:10" s="162" customFormat="1" hidden="1" x14ac:dyDescent="0.25">
      <c r="A566" s="155">
        <v>44484</v>
      </c>
      <c r="B566" s="141" t="s">
        <v>125</v>
      </c>
      <c r="C566" s="156">
        <v>5000</v>
      </c>
      <c r="D566" s="157">
        <v>0</v>
      </c>
      <c r="E566" s="139">
        <v>57944.42</v>
      </c>
      <c r="F566" s="158"/>
      <c r="G566" s="159"/>
      <c r="H566" s="160"/>
      <c r="I566" s="142" t="s">
        <v>72</v>
      </c>
      <c r="J566" s="167"/>
    </row>
    <row r="567" spans="1:10" s="162" customFormat="1" hidden="1" x14ac:dyDescent="0.25">
      <c r="A567" s="155">
        <v>44484</v>
      </c>
      <c r="B567" s="141" t="s">
        <v>172</v>
      </c>
      <c r="C567" s="156">
        <v>6070</v>
      </c>
      <c r="D567" s="157">
        <v>0</v>
      </c>
      <c r="E567" s="139">
        <v>51874.42</v>
      </c>
      <c r="F567" s="158"/>
      <c r="G567" s="159"/>
      <c r="H567" s="160"/>
      <c r="I567" s="142" t="s">
        <v>236</v>
      </c>
      <c r="J567" s="167"/>
    </row>
    <row r="568" spans="1:10" s="162" customFormat="1" hidden="1" x14ac:dyDescent="0.25">
      <c r="A568" s="155">
        <v>44484</v>
      </c>
      <c r="B568" s="141" t="s">
        <v>707</v>
      </c>
      <c r="C568" s="156">
        <v>1972</v>
      </c>
      <c r="D568" s="157">
        <v>0</v>
      </c>
      <c r="E568" s="139">
        <v>49902.42</v>
      </c>
      <c r="F568" s="158"/>
      <c r="G568" s="159"/>
      <c r="H568" s="160"/>
      <c r="I568" s="142" t="s">
        <v>236</v>
      </c>
      <c r="J568" s="167"/>
    </row>
    <row r="569" spans="1:10" s="162" customFormat="1" hidden="1" x14ac:dyDescent="0.25">
      <c r="A569" s="155">
        <v>44484</v>
      </c>
      <c r="B569" s="141" t="s">
        <v>977</v>
      </c>
      <c r="C569" s="156">
        <v>21304</v>
      </c>
      <c r="D569" s="157">
        <v>0</v>
      </c>
      <c r="E569" s="139">
        <v>28598.42</v>
      </c>
      <c r="F569" s="158"/>
      <c r="G569" s="159"/>
      <c r="H569" s="160"/>
      <c r="I569" s="142" t="s">
        <v>236</v>
      </c>
      <c r="J569" s="167"/>
    </row>
    <row r="570" spans="1:10" s="162" customFormat="1" hidden="1" x14ac:dyDescent="0.25">
      <c r="A570" s="155">
        <v>44484</v>
      </c>
      <c r="B570" s="141" t="s">
        <v>208</v>
      </c>
      <c r="C570" s="156">
        <v>5573</v>
      </c>
      <c r="D570" s="157">
        <v>0</v>
      </c>
      <c r="E570" s="139">
        <v>23025.42</v>
      </c>
      <c r="F570" s="158"/>
      <c r="G570" s="159"/>
      <c r="H570" s="160"/>
      <c r="I570" s="142" t="s">
        <v>1015</v>
      </c>
      <c r="J570" s="167"/>
    </row>
    <row r="571" spans="1:10" s="162" customFormat="1" hidden="1" x14ac:dyDescent="0.25">
      <c r="A571" s="155">
        <v>44484</v>
      </c>
      <c r="B571" s="141" t="s">
        <v>978</v>
      </c>
      <c r="C571" s="156">
        <v>0</v>
      </c>
      <c r="D571" s="157">
        <v>7830</v>
      </c>
      <c r="E571" s="139">
        <v>30855.42</v>
      </c>
      <c r="F571" s="158">
        <v>260</v>
      </c>
      <c r="G571" s="159">
        <v>44489</v>
      </c>
      <c r="H571" s="160">
        <v>1375</v>
      </c>
      <c r="I571" s="142" t="s">
        <v>995</v>
      </c>
      <c r="J571" s="167"/>
    </row>
    <row r="572" spans="1:10" s="162" customFormat="1" hidden="1" x14ac:dyDescent="0.25">
      <c r="A572" s="155">
        <v>44484</v>
      </c>
      <c r="B572" s="141" t="s">
        <v>979</v>
      </c>
      <c r="C572" s="156">
        <v>0</v>
      </c>
      <c r="D572" s="157">
        <v>3596</v>
      </c>
      <c r="E572" s="139">
        <v>34451.42</v>
      </c>
      <c r="F572" s="158">
        <v>177</v>
      </c>
      <c r="G572" s="159">
        <v>44489</v>
      </c>
      <c r="H572" s="160">
        <v>1376</v>
      </c>
      <c r="I572" s="142" t="s">
        <v>996</v>
      </c>
      <c r="J572" s="167"/>
    </row>
    <row r="573" spans="1:10" s="162" customFormat="1" hidden="1" x14ac:dyDescent="0.25">
      <c r="A573" s="155">
        <v>44487</v>
      </c>
      <c r="B573" s="141" t="s">
        <v>980</v>
      </c>
      <c r="C573" s="156">
        <v>122.29</v>
      </c>
      <c r="D573" s="157">
        <v>0</v>
      </c>
      <c r="E573" s="139">
        <v>34329.129999999997</v>
      </c>
      <c r="F573" s="158"/>
      <c r="G573" s="159"/>
      <c r="H573" s="160"/>
      <c r="I573" s="142" t="s">
        <v>234</v>
      </c>
      <c r="J573" s="167"/>
    </row>
    <row r="574" spans="1:10" s="162" customFormat="1" hidden="1" x14ac:dyDescent="0.25">
      <c r="A574" s="155">
        <v>44487</v>
      </c>
      <c r="B574" s="141" t="s">
        <v>981</v>
      </c>
      <c r="C574" s="156">
        <v>3148.01</v>
      </c>
      <c r="D574" s="157">
        <v>0</v>
      </c>
      <c r="E574" s="139">
        <v>31181.119999999999</v>
      </c>
      <c r="F574" s="158"/>
      <c r="G574" s="159"/>
      <c r="H574" s="160"/>
      <c r="I574" s="142" t="s">
        <v>234</v>
      </c>
      <c r="J574" s="167"/>
    </row>
    <row r="575" spans="1:10" s="162" customFormat="1" hidden="1" x14ac:dyDescent="0.25">
      <c r="A575" s="155">
        <v>44487</v>
      </c>
      <c r="B575" s="141" t="s">
        <v>994</v>
      </c>
      <c r="C575" s="156">
        <v>0</v>
      </c>
      <c r="D575" s="157">
        <v>40000</v>
      </c>
      <c r="E575" s="139">
        <v>71181.119999999995</v>
      </c>
      <c r="F575" s="158" t="s">
        <v>7</v>
      </c>
      <c r="G575" s="159"/>
      <c r="H575" s="160"/>
      <c r="I575" s="142" t="s">
        <v>7</v>
      </c>
      <c r="J575" s="167"/>
    </row>
    <row r="576" spans="1:10" s="162" customFormat="1" hidden="1" x14ac:dyDescent="0.25">
      <c r="A576" s="155">
        <v>44487</v>
      </c>
      <c r="B576" s="141" t="s">
        <v>496</v>
      </c>
      <c r="C576" s="156">
        <v>38133.199999999997</v>
      </c>
      <c r="D576" s="157">
        <v>0</v>
      </c>
      <c r="E576" s="139">
        <v>33047.919999999998</v>
      </c>
      <c r="F576" s="158"/>
      <c r="G576" s="159"/>
      <c r="H576" s="160"/>
      <c r="I576" s="142" t="s">
        <v>1016</v>
      </c>
      <c r="J576" s="167"/>
    </row>
    <row r="577" spans="1:10" s="162" customFormat="1" hidden="1" x14ac:dyDescent="0.25">
      <c r="A577" s="155">
        <v>44487</v>
      </c>
      <c r="B577" s="141" t="s">
        <v>982</v>
      </c>
      <c r="C577" s="156">
        <v>0</v>
      </c>
      <c r="D577" s="157">
        <v>3712</v>
      </c>
      <c r="E577" s="139">
        <v>36759.919999999998</v>
      </c>
      <c r="F577" s="158">
        <v>77</v>
      </c>
      <c r="G577" s="159">
        <v>44489</v>
      </c>
      <c r="H577" s="160">
        <v>1377</v>
      </c>
      <c r="I577" s="142" t="s">
        <v>997</v>
      </c>
      <c r="J577" s="167"/>
    </row>
    <row r="578" spans="1:10" s="162" customFormat="1" hidden="1" x14ac:dyDescent="0.25">
      <c r="A578" s="155">
        <v>44487</v>
      </c>
      <c r="B578" s="141" t="s">
        <v>980</v>
      </c>
      <c r="C578" s="156">
        <v>5195.83</v>
      </c>
      <c r="D578" s="157">
        <v>0</v>
      </c>
      <c r="E578" s="139">
        <v>31564.09</v>
      </c>
      <c r="F578" s="158"/>
      <c r="G578" s="159"/>
      <c r="H578" s="160"/>
      <c r="I578" s="142" t="s">
        <v>234</v>
      </c>
      <c r="J578" s="167"/>
    </row>
    <row r="579" spans="1:10" s="162" customFormat="1" hidden="1" x14ac:dyDescent="0.25">
      <c r="A579" s="155">
        <v>44487</v>
      </c>
      <c r="B579" s="141" t="s">
        <v>393</v>
      </c>
      <c r="C579" s="156">
        <v>4220.1499999999996</v>
      </c>
      <c r="D579" s="157">
        <v>0</v>
      </c>
      <c r="E579" s="139">
        <v>27343.94</v>
      </c>
      <c r="F579" s="158"/>
      <c r="G579" s="159"/>
      <c r="H579" s="160"/>
      <c r="I579" s="142" t="s">
        <v>247</v>
      </c>
      <c r="J579" s="167"/>
    </row>
    <row r="580" spans="1:10" s="162" customFormat="1" hidden="1" x14ac:dyDescent="0.25">
      <c r="A580" s="155">
        <v>44488</v>
      </c>
      <c r="B580" s="141" t="s">
        <v>151</v>
      </c>
      <c r="C580" s="156">
        <v>0</v>
      </c>
      <c r="D580" s="157">
        <v>3248</v>
      </c>
      <c r="E580" s="139">
        <v>30591.94</v>
      </c>
      <c r="F580" s="158">
        <v>221</v>
      </c>
      <c r="G580" s="159">
        <v>44489</v>
      </c>
      <c r="H580" s="160">
        <v>1378</v>
      </c>
      <c r="I580" s="142" t="s">
        <v>998</v>
      </c>
      <c r="J580" s="167"/>
    </row>
    <row r="581" spans="1:10" s="162" customFormat="1" hidden="1" x14ac:dyDescent="0.25">
      <c r="A581" s="155">
        <v>44488</v>
      </c>
      <c r="B581" s="141" t="s">
        <v>983</v>
      </c>
      <c r="C581" s="156">
        <v>468.98</v>
      </c>
      <c r="D581" s="157">
        <v>0</v>
      </c>
      <c r="E581" s="139">
        <v>30122.959999999999</v>
      </c>
      <c r="F581" s="158"/>
      <c r="G581" s="159"/>
      <c r="H581" s="160"/>
      <c r="I581" s="142" t="s">
        <v>234</v>
      </c>
      <c r="J581" s="167"/>
    </row>
    <row r="582" spans="1:10" s="162" customFormat="1" hidden="1" x14ac:dyDescent="0.25">
      <c r="A582" s="155">
        <v>44488</v>
      </c>
      <c r="B582" s="141" t="s">
        <v>984</v>
      </c>
      <c r="C582" s="156">
        <v>2100</v>
      </c>
      <c r="D582" s="157">
        <v>0</v>
      </c>
      <c r="E582" s="139">
        <v>28022.959999999999</v>
      </c>
      <c r="F582" s="158"/>
      <c r="G582" s="159"/>
      <c r="H582" s="160"/>
      <c r="I582" s="142" t="s">
        <v>234</v>
      </c>
      <c r="J582" s="167"/>
    </row>
    <row r="583" spans="1:10" s="162" customFormat="1" hidden="1" x14ac:dyDescent="0.25">
      <c r="A583" s="155">
        <v>44488</v>
      </c>
      <c r="B583" s="141" t="s">
        <v>985</v>
      </c>
      <c r="C583" s="156">
        <v>1679.68</v>
      </c>
      <c r="D583" s="157">
        <v>0</v>
      </c>
      <c r="E583" s="139">
        <v>26343.279999999999</v>
      </c>
      <c r="F583" s="158"/>
      <c r="G583" s="159"/>
      <c r="H583" s="160"/>
      <c r="I583" s="142" t="s">
        <v>234</v>
      </c>
      <c r="J583" s="167"/>
    </row>
    <row r="584" spans="1:10" s="162" customFormat="1" hidden="1" x14ac:dyDescent="0.25">
      <c r="A584" s="155">
        <v>44488</v>
      </c>
      <c r="B584" s="141" t="s">
        <v>986</v>
      </c>
      <c r="C584" s="156">
        <v>621.04</v>
      </c>
      <c r="D584" s="157">
        <v>0</v>
      </c>
      <c r="E584" s="139">
        <v>25722.240000000002</v>
      </c>
      <c r="F584" s="158"/>
      <c r="G584" s="159"/>
      <c r="H584" s="160"/>
      <c r="I584" s="142" t="s">
        <v>234</v>
      </c>
      <c r="J584" s="167"/>
    </row>
    <row r="585" spans="1:10" s="162" customFormat="1" hidden="1" x14ac:dyDescent="0.25">
      <c r="A585" s="155">
        <v>44488</v>
      </c>
      <c r="B585" s="141" t="s">
        <v>987</v>
      </c>
      <c r="C585" s="156">
        <v>1100</v>
      </c>
      <c r="D585" s="157">
        <v>0</v>
      </c>
      <c r="E585" s="139">
        <v>24622.240000000002</v>
      </c>
      <c r="F585" s="158"/>
      <c r="G585" s="159"/>
      <c r="H585" s="160"/>
      <c r="I585" s="142" t="s">
        <v>234</v>
      </c>
      <c r="J585" s="167"/>
    </row>
    <row r="586" spans="1:10" s="162" customFormat="1" hidden="1" x14ac:dyDescent="0.25">
      <c r="A586" s="155">
        <v>44488</v>
      </c>
      <c r="B586" s="141" t="s">
        <v>988</v>
      </c>
      <c r="C586" s="156">
        <v>5220</v>
      </c>
      <c r="D586" s="157">
        <v>0</v>
      </c>
      <c r="E586" s="139">
        <v>19402.240000000002</v>
      </c>
      <c r="F586" s="158"/>
      <c r="G586" s="159"/>
      <c r="H586" s="160"/>
      <c r="I586" s="142" t="s">
        <v>38</v>
      </c>
      <c r="J586" s="167"/>
    </row>
    <row r="587" spans="1:10" s="162" customFormat="1" hidden="1" x14ac:dyDescent="0.25">
      <c r="A587" s="155">
        <v>44488</v>
      </c>
      <c r="B587" s="141" t="s">
        <v>976</v>
      </c>
      <c r="C587" s="156">
        <v>0</v>
      </c>
      <c r="D587" s="157">
        <v>60000</v>
      </c>
      <c r="E587" s="139">
        <v>79402.240000000005</v>
      </c>
      <c r="F587" s="158" t="s">
        <v>7</v>
      </c>
      <c r="G587" s="159"/>
      <c r="H587" s="160"/>
      <c r="I587" s="142" t="s">
        <v>7</v>
      </c>
      <c r="J587" s="167"/>
    </row>
    <row r="588" spans="1:10" s="162" customFormat="1" hidden="1" x14ac:dyDescent="0.25">
      <c r="A588" s="155">
        <v>44488</v>
      </c>
      <c r="B588" s="141" t="s">
        <v>989</v>
      </c>
      <c r="C588" s="156">
        <v>60403</v>
      </c>
      <c r="D588" s="157">
        <v>0</v>
      </c>
      <c r="E588" s="139">
        <v>18999.240000000002</v>
      </c>
      <c r="F588" s="158"/>
      <c r="G588" s="159"/>
      <c r="H588" s="160"/>
      <c r="I588" s="142" t="s">
        <v>1017</v>
      </c>
      <c r="J588" s="167"/>
    </row>
    <row r="589" spans="1:10" s="162" customFormat="1" hidden="1" x14ac:dyDescent="0.25">
      <c r="A589" s="155">
        <v>44488</v>
      </c>
      <c r="B589" s="141" t="s">
        <v>142</v>
      </c>
      <c r="C589" s="156">
        <v>0</v>
      </c>
      <c r="D589" s="157">
        <v>3132</v>
      </c>
      <c r="E589" s="139">
        <v>22131.24</v>
      </c>
      <c r="F589" s="158">
        <v>150</v>
      </c>
      <c r="G589" s="159">
        <v>44489</v>
      </c>
      <c r="H589" s="160">
        <v>1379</v>
      </c>
      <c r="I589" s="142" t="s">
        <v>999</v>
      </c>
      <c r="J589" s="167"/>
    </row>
    <row r="590" spans="1:10" s="162" customFormat="1" ht="45" hidden="1" x14ac:dyDescent="0.25">
      <c r="A590" s="155">
        <v>44488</v>
      </c>
      <c r="B590" s="141" t="s">
        <v>143</v>
      </c>
      <c r="C590" s="156">
        <v>0</v>
      </c>
      <c r="D590" s="157">
        <v>172144</v>
      </c>
      <c r="E590" s="139">
        <v>194275.24</v>
      </c>
      <c r="F590" s="158">
        <v>194</v>
      </c>
      <c r="G590" s="159">
        <v>44489</v>
      </c>
      <c r="H590" s="160">
        <v>1380</v>
      </c>
      <c r="I590" s="142" t="s">
        <v>1000</v>
      </c>
      <c r="J590" s="167" t="s">
        <v>1001</v>
      </c>
    </row>
    <row r="591" spans="1:10" s="162" customFormat="1" hidden="1" x14ac:dyDescent="0.25">
      <c r="A591" s="155">
        <v>44489</v>
      </c>
      <c r="B591" s="141" t="s">
        <v>990</v>
      </c>
      <c r="C591" s="156">
        <v>0</v>
      </c>
      <c r="D591" s="157">
        <v>63800</v>
      </c>
      <c r="E591" s="139">
        <v>258075.24</v>
      </c>
      <c r="F591" s="158">
        <v>241</v>
      </c>
      <c r="G591" s="159">
        <v>44489</v>
      </c>
      <c r="H591" s="160">
        <v>1381</v>
      </c>
      <c r="I591" s="142" t="s">
        <v>1002</v>
      </c>
      <c r="J591" s="167" t="s">
        <v>1003</v>
      </c>
    </row>
    <row r="592" spans="1:10" s="162" customFormat="1" hidden="1" x14ac:dyDescent="0.25">
      <c r="A592" s="155">
        <v>44489</v>
      </c>
      <c r="B592" s="141" t="s">
        <v>991</v>
      </c>
      <c r="C592" s="156">
        <v>5479.96</v>
      </c>
      <c r="D592" s="157">
        <v>0</v>
      </c>
      <c r="E592" s="139">
        <v>252595.28</v>
      </c>
      <c r="F592" s="158"/>
      <c r="G592" s="159"/>
      <c r="H592" s="160"/>
      <c r="I592" s="142" t="s">
        <v>234</v>
      </c>
      <c r="J592" s="167"/>
    </row>
    <row r="593" spans="1:10" s="162" customFormat="1" hidden="1" x14ac:dyDescent="0.25">
      <c r="A593" s="155">
        <v>44489</v>
      </c>
      <c r="B593" s="141" t="s">
        <v>992</v>
      </c>
      <c r="C593" s="156">
        <v>3320</v>
      </c>
      <c r="D593" s="157">
        <v>0</v>
      </c>
      <c r="E593" s="139">
        <v>249275.28</v>
      </c>
      <c r="F593" s="158"/>
      <c r="G593" s="159"/>
      <c r="H593" s="160"/>
      <c r="I593" s="142" t="s">
        <v>234</v>
      </c>
      <c r="J593" s="167"/>
    </row>
    <row r="594" spans="1:10" s="162" customFormat="1" hidden="1" x14ac:dyDescent="0.25">
      <c r="A594" s="155">
        <v>44489</v>
      </c>
      <c r="B594" s="141" t="s">
        <v>993</v>
      </c>
      <c r="C594" s="156">
        <v>1491.99</v>
      </c>
      <c r="D594" s="157">
        <v>0</v>
      </c>
      <c r="E594" s="139">
        <v>247783.29</v>
      </c>
      <c r="F594" s="158"/>
      <c r="G594" s="159"/>
      <c r="H594" s="160"/>
      <c r="I594" s="142" t="s">
        <v>234</v>
      </c>
      <c r="J594" s="167"/>
    </row>
    <row r="595" spans="1:10" s="162" customFormat="1" hidden="1" x14ac:dyDescent="0.25">
      <c r="A595" s="155">
        <v>44489</v>
      </c>
      <c r="B595" s="141" t="s">
        <v>1010</v>
      </c>
      <c r="C595" s="156">
        <v>0</v>
      </c>
      <c r="D595" s="157">
        <v>4994</v>
      </c>
      <c r="E595" s="139">
        <v>252777.29</v>
      </c>
      <c r="F595" s="158">
        <v>188</v>
      </c>
      <c r="G595" s="279" t="s">
        <v>1103</v>
      </c>
      <c r="H595" s="160"/>
      <c r="I595" s="142" t="s">
        <v>1102</v>
      </c>
      <c r="J595" s="167"/>
    </row>
    <row r="596" spans="1:10" s="162" customFormat="1" ht="30" hidden="1" x14ac:dyDescent="0.25">
      <c r="A596" s="155">
        <v>44489</v>
      </c>
      <c r="B596" s="141" t="s">
        <v>1011</v>
      </c>
      <c r="C596" s="156">
        <v>0</v>
      </c>
      <c r="D596" s="157">
        <v>121626</v>
      </c>
      <c r="E596" s="139">
        <v>374403.29</v>
      </c>
      <c r="F596" s="158">
        <v>245</v>
      </c>
      <c r="G596" s="159">
        <v>44490</v>
      </c>
      <c r="H596" s="160">
        <v>1382</v>
      </c>
      <c r="I596" s="142" t="s">
        <v>1018</v>
      </c>
      <c r="J596" s="167" t="s">
        <v>1023</v>
      </c>
    </row>
    <row r="597" spans="1:10" s="162" customFormat="1" hidden="1" x14ac:dyDescent="0.25">
      <c r="A597" s="155">
        <v>44489</v>
      </c>
      <c r="B597" s="141" t="s">
        <v>1012</v>
      </c>
      <c r="C597" s="156">
        <v>20126</v>
      </c>
      <c r="D597" s="157">
        <v>0</v>
      </c>
      <c r="E597" s="139">
        <v>354277.29</v>
      </c>
      <c r="F597" s="158"/>
      <c r="G597" s="159"/>
      <c r="H597" s="160"/>
      <c r="I597" s="142" t="s">
        <v>1019</v>
      </c>
      <c r="J597" s="167"/>
    </row>
    <row r="598" spans="1:10" s="162" customFormat="1" hidden="1" x14ac:dyDescent="0.25">
      <c r="A598" s="155">
        <v>44489</v>
      </c>
      <c r="B598" s="141" t="s">
        <v>467</v>
      </c>
      <c r="C598" s="156">
        <v>22772.47</v>
      </c>
      <c r="D598" s="157">
        <v>0</v>
      </c>
      <c r="E598" s="139">
        <v>331504.82</v>
      </c>
      <c r="F598" s="158"/>
      <c r="G598" s="159"/>
      <c r="H598" s="160"/>
      <c r="I598" s="142" t="s">
        <v>240</v>
      </c>
      <c r="J598" s="167"/>
    </row>
    <row r="599" spans="1:10" s="162" customFormat="1" hidden="1" x14ac:dyDescent="0.25">
      <c r="A599" s="155">
        <v>44489</v>
      </c>
      <c r="B599" s="141" t="s">
        <v>1013</v>
      </c>
      <c r="C599" s="156">
        <v>7000</v>
      </c>
      <c r="D599" s="157">
        <v>0</v>
      </c>
      <c r="E599" s="139">
        <v>324504.82</v>
      </c>
      <c r="F599" s="158"/>
      <c r="G599" s="159"/>
      <c r="H599" s="160"/>
      <c r="I599" s="142" t="s">
        <v>240</v>
      </c>
      <c r="J599" s="167"/>
    </row>
    <row r="600" spans="1:10" s="162" customFormat="1" hidden="1" x14ac:dyDescent="0.25">
      <c r="A600" s="155">
        <v>44489</v>
      </c>
      <c r="B600" s="141" t="s">
        <v>1014</v>
      </c>
      <c r="C600" s="156">
        <v>120000</v>
      </c>
      <c r="D600" s="157">
        <v>0</v>
      </c>
      <c r="E600" s="139">
        <v>204504.82</v>
      </c>
      <c r="F600" s="158"/>
      <c r="G600" s="159"/>
      <c r="H600" s="160"/>
      <c r="I600" s="142" t="s">
        <v>38</v>
      </c>
      <c r="J600" s="167"/>
    </row>
    <row r="601" spans="1:10" s="162" customFormat="1" hidden="1" x14ac:dyDescent="0.25">
      <c r="A601" s="155">
        <v>44489</v>
      </c>
      <c r="B601" s="141" t="s">
        <v>672</v>
      </c>
      <c r="C601" s="156">
        <v>0</v>
      </c>
      <c r="D601" s="157">
        <v>12133.6</v>
      </c>
      <c r="E601" s="139">
        <v>216638.42</v>
      </c>
      <c r="F601" s="158">
        <v>130</v>
      </c>
      <c r="G601" s="159">
        <v>44490</v>
      </c>
      <c r="H601" s="160">
        <v>1383</v>
      </c>
      <c r="I601" s="142" t="s">
        <v>1020</v>
      </c>
      <c r="J601" s="167">
        <v>44513</v>
      </c>
    </row>
    <row r="602" spans="1:10" s="162" customFormat="1" hidden="1" x14ac:dyDescent="0.25">
      <c r="A602" s="155">
        <v>44490</v>
      </c>
      <c r="B602" s="141" t="s">
        <v>154</v>
      </c>
      <c r="C602" s="156">
        <v>0</v>
      </c>
      <c r="D602" s="157">
        <v>2900</v>
      </c>
      <c r="E602" s="139">
        <v>219538.42</v>
      </c>
      <c r="F602" s="158">
        <v>6</v>
      </c>
      <c r="G602" s="159">
        <v>44490</v>
      </c>
      <c r="H602" s="160" t="s">
        <v>1044</v>
      </c>
      <c r="I602" s="142" t="s">
        <v>1045</v>
      </c>
      <c r="J602" s="167">
        <v>44484</v>
      </c>
    </row>
    <row r="603" spans="1:10" s="162" customFormat="1" hidden="1" x14ac:dyDescent="0.25">
      <c r="A603" s="155">
        <v>44490</v>
      </c>
      <c r="B603" s="141" t="s">
        <v>1025</v>
      </c>
      <c r="C603" s="156">
        <v>0</v>
      </c>
      <c r="D603" s="157">
        <v>7424</v>
      </c>
      <c r="E603" s="139">
        <v>226962.42</v>
      </c>
      <c r="F603" s="158">
        <v>1</v>
      </c>
      <c r="G603" s="159">
        <v>44491</v>
      </c>
      <c r="H603" s="160">
        <v>1387</v>
      </c>
      <c r="I603" s="142" t="s">
        <v>1030</v>
      </c>
      <c r="J603" s="167">
        <v>44450</v>
      </c>
    </row>
    <row r="604" spans="1:10" s="162" customFormat="1" hidden="1" x14ac:dyDescent="0.25">
      <c r="A604" s="155">
        <v>44490</v>
      </c>
      <c r="B604" s="141" t="s">
        <v>786</v>
      </c>
      <c r="C604" s="156">
        <v>55000</v>
      </c>
      <c r="D604" s="157">
        <v>0</v>
      </c>
      <c r="E604" s="139">
        <v>171962.42</v>
      </c>
      <c r="F604" s="158"/>
      <c r="G604" s="159"/>
      <c r="H604" s="160"/>
      <c r="I604" s="142"/>
      <c r="J604" s="167"/>
    </row>
    <row r="605" spans="1:10" s="162" customFormat="1" hidden="1" x14ac:dyDescent="0.25">
      <c r="A605" s="155">
        <v>44490</v>
      </c>
      <c r="B605" s="141" t="s">
        <v>1026</v>
      </c>
      <c r="C605" s="156">
        <v>0</v>
      </c>
      <c r="D605" s="157">
        <v>7192</v>
      </c>
      <c r="E605" s="139">
        <v>179154.42</v>
      </c>
      <c r="F605" s="158">
        <v>3</v>
      </c>
      <c r="G605" s="159">
        <v>44492</v>
      </c>
      <c r="H605" s="160">
        <v>1388</v>
      </c>
      <c r="I605" s="142" t="s">
        <v>1031</v>
      </c>
      <c r="J605" s="167" t="s">
        <v>1032</v>
      </c>
    </row>
    <row r="606" spans="1:10" s="162" customFormat="1" hidden="1" x14ac:dyDescent="0.25">
      <c r="A606" s="155">
        <v>44491</v>
      </c>
      <c r="B606" s="141" t="s">
        <v>138</v>
      </c>
      <c r="C606" s="156">
        <v>0</v>
      </c>
      <c r="D606" s="157">
        <v>11629</v>
      </c>
      <c r="E606" s="139">
        <v>190783.42</v>
      </c>
      <c r="F606" s="158">
        <v>59</v>
      </c>
      <c r="G606" s="159">
        <v>44492</v>
      </c>
      <c r="H606" s="160">
        <v>1389</v>
      </c>
      <c r="I606" s="142" t="s">
        <v>1033</v>
      </c>
      <c r="J606" s="167">
        <v>44500</v>
      </c>
    </row>
    <row r="607" spans="1:10" s="162" customFormat="1" ht="30" hidden="1" x14ac:dyDescent="0.25">
      <c r="A607" s="155">
        <v>44491</v>
      </c>
      <c r="B607" s="141" t="s">
        <v>1027</v>
      </c>
      <c r="C607" s="156">
        <v>0</v>
      </c>
      <c r="D607" s="157">
        <v>18560</v>
      </c>
      <c r="E607" s="139">
        <v>209343.42</v>
      </c>
      <c r="F607" s="158">
        <v>167</v>
      </c>
      <c r="G607" s="159">
        <v>44492</v>
      </c>
      <c r="H607" s="160">
        <v>1390</v>
      </c>
      <c r="I607" s="142" t="s">
        <v>1034</v>
      </c>
      <c r="J607" s="167" t="s">
        <v>1035</v>
      </c>
    </row>
    <row r="608" spans="1:10" s="162" customFormat="1" hidden="1" x14ac:dyDescent="0.25">
      <c r="A608" s="155">
        <v>44491</v>
      </c>
      <c r="B608" s="141" t="s">
        <v>1028</v>
      </c>
      <c r="C608" s="156">
        <v>0</v>
      </c>
      <c r="D608" s="157">
        <v>6612</v>
      </c>
      <c r="E608" s="139">
        <v>215955.42</v>
      </c>
      <c r="F608" s="158">
        <v>103</v>
      </c>
      <c r="G608" s="159">
        <v>44492</v>
      </c>
      <c r="H608" s="160">
        <v>1391</v>
      </c>
      <c r="I608" s="142" t="s">
        <v>1036</v>
      </c>
      <c r="J608" s="167" t="s">
        <v>1037</v>
      </c>
    </row>
    <row r="609" spans="1:10" s="162" customFormat="1" hidden="1" x14ac:dyDescent="0.25">
      <c r="A609" s="155">
        <v>44491</v>
      </c>
      <c r="B609" s="141" t="s">
        <v>1029</v>
      </c>
      <c r="C609" s="156">
        <v>0</v>
      </c>
      <c r="D609" s="157">
        <v>6264</v>
      </c>
      <c r="E609" s="139">
        <v>222219.42</v>
      </c>
      <c r="F609" s="158">
        <v>223</v>
      </c>
      <c r="G609" s="159">
        <v>44492</v>
      </c>
      <c r="H609" s="160">
        <v>1392</v>
      </c>
      <c r="I609" s="142" t="s">
        <v>1038</v>
      </c>
      <c r="J609" s="167">
        <v>44486</v>
      </c>
    </row>
    <row r="610" spans="1:10" s="162" customFormat="1" hidden="1" x14ac:dyDescent="0.25">
      <c r="A610" s="155">
        <v>44491</v>
      </c>
      <c r="B610" s="141" t="s">
        <v>514</v>
      </c>
      <c r="C610" s="156">
        <v>0</v>
      </c>
      <c r="D610" s="157">
        <v>25056</v>
      </c>
      <c r="E610" s="139">
        <v>247275.42</v>
      </c>
      <c r="F610" s="158">
        <v>88</v>
      </c>
      <c r="G610" s="159">
        <v>44492</v>
      </c>
      <c r="H610" s="160">
        <v>1393</v>
      </c>
      <c r="I610" s="142" t="s">
        <v>1039</v>
      </c>
      <c r="J610" s="167">
        <v>44489</v>
      </c>
    </row>
    <row r="611" spans="1:10" s="162" customFormat="1" hidden="1" x14ac:dyDescent="0.25">
      <c r="A611" s="155">
        <v>44491</v>
      </c>
      <c r="B611" s="141" t="s">
        <v>1024</v>
      </c>
      <c r="C611" s="156">
        <v>8000</v>
      </c>
      <c r="D611" s="157">
        <v>0</v>
      </c>
      <c r="E611" s="139">
        <v>239275.42</v>
      </c>
      <c r="F611" s="158"/>
      <c r="G611" s="159"/>
      <c r="H611" s="160"/>
      <c r="I611" s="142"/>
      <c r="J611" s="167"/>
    </row>
    <row r="612" spans="1:10" s="162" customFormat="1" hidden="1" x14ac:dyDescent="0.25">
      <c r="A612" s="155">
        <v>44491</v>
      </c>
      <c r="B612" s="141" t="s">
        <v>1041</v>
      </c>
      <c r="C612" s="156">
        <v>17700</v>
      </c>
      <c r="D612" s="157">
        <v>0</v>
      </c>
      <c r="E612" s="139">
        <v>221575.42</v>
      </c>
      <c r="F612" s="158"/>
      <c r="G612" s="159"/>
      <c r="H612" s="160"/>
      <c r="I612" s="142"/>
      <c r="J612" s="167"/>
    </row>
    <row r="613" spans="1:10" s="162" customFormat="1" ht="60" hidden="1" x14ac:dyDescent="0.25">
      <c r="A613" s="155">
        <v>44491</v>
      </c>
      <c r="B613" s="141" t="s">
        <v>1042</v>
      </c>
      <c r="C613" s="156">
        <v>0</v>
      </c>
      <c r="D613" s="157">
        <v>346500</v>
      </c>
      <c r="E613" s="139">
        <v>568075.42000000004</v>
      </c>
      <c r="F613" s="158">
        <v>132</v>
      </c>
      <c r="G613" s="159">
        <v>44492</v>
      </c>
      <c r="H613" s="160">
        <v>1394</v>
      </c>
      <c r="I613" s="142" t="s">
        <v>1043</v>
      </c>
      <c r="J613" s="167"/>
    </row>
    <row r="614" spans="1:10" s="162" customFormat="1" hidden="1" x14ac:dyDescent="0.25">
      <c r="A614" s="155">
        <v>44492</v>
      </c>
      <c r="B614" s="141" t="s">
        <v>1046</v>
      </c>
      <c r="C614" s="156">
        <v>3101.84</v>
      </c>
      <c r="D614" s="157">
        <v>0</v>
      </c>
      <c r="E614" s="139">
        <v>564973.57999999996</v>
      </c>
      <c r="F614" s="158"/>
      <c r="G614" s="159"/>
      <c r="H614" s="160"/>
      <c r="I614" s="142" t="s">
        <v>234</v>
      </c>
      <c r="J614" s="167"/>
    </row>
    <row r="615" spans="1:10" s="162" customFormat="1" hidden="1" x14ac:dyDescent="0.25">
      <c r="A615" s="155">
        <v>44493</v>
      </c>
      <c r="B615" s="141" t="s">
        <v>1047</v>
      </c>
      <c r="C615" s="156">
        <v>1300</v>
      </c>
      <c r="D615" s="157">
        <v>0</v>
      </c>
      <c r="E615" s="139">
        <v>563673.57999999996</v>
      </c>
      <c r="F615" s="158"/>
      <c r="G615" s="159"/>
      <c r="H615" s="160"/>
      <c r="I615" s="142" t="s">
        <v>234</v>
      </c>
      <c r="J615" s="167"/>
    </row>
    <row r="616" spans="1:10" s="162" customFormat="1" hidden="1" x14ac:dyDescent="0.25">
      <c r="A616" s="155">
        <v>44493</v>
      </c>
      <c r="B616" s="141" t="s">
        <v>1048</v>
      </c>
      <c r="C616" s="156">
        <v>370</v>
      </c>
      <c r="D616" s="157">
        <v>0</v>
      </c>
      <c r="E616" s="139">
        <v>563303.57999999996</v>
      </c>
      <c r="F616" s="158"/>
      <c r="G616" s="159"/>
      <c r="H616" s="160"/>
      <c r="I616" s="142" t="s">
        <v>234</v>
      </c>
      <c r="J616" s="167"/>
    </row>
    <row r="617" spans="1:10" s="162" customFormat="1" hidden="1" x14ac:dyDescent="0.25">
      <c r="A617" s="155">
        <v>44494</v>
      </c>
      <c r="B617" s="141" t="s">
        <v>1056</v>
      </c>
      <c r="C617" s="156">
        <v>485.69</v>
      </c>
      <c r="D617" s="157">
        <v>0</v>
      </c>
      <c r="E617" s="139">
        <v>562817.89</v>
      </c>
      <c r="F617" s="158"/>
      <c r="G617" s="159"/>
      <c r="H617" s="160"/>
      <c r="I617" s="142" t="s">
        <v>236</v>
      </c>
      <c r="J617" s="167"/>
    </row>
    <row r="618" spans="1:10" s="162" customFormat="1" hidden="1" x14ac:dyDescent="0.25">
      <c r="A618" s="155">
        <v>44494</v>
      </c>
      <c r="B618" s="141" t="s">
        <v>1057</v>
      </c>
      <c r="C618" s="156">
        <v>10428.4</v>
      </c>
      <c r="D618" s="157">
        <v>0</v>
      </c>
      <c r="E618" s="139">
        <v>552389.49</v>
      </c>
      <c r="F618" s="158"/>
      <c r="G618" s="159"/>
      <c r="H618" s="160"/>
      <c r="I618" s="142" t="s">
        <v>236</v>
      </c>
      <c r="J618" s="167"/>
    </row>
    <row r="619" spans="1:10" s="162" customFormat="1" hidden="1" x14ac:dyDescent="0.25">
      <c r="A619" s="155">
        <v>44494</v>
      </c>
      <c r="B619" s="141" t="s">
        <v>1058</v>
      </c>
      <c r="C619" s="156">
        <v>2030</v>
      </c>
      <c r="D619" s="157">
        <v>0</v>
      </c>
      <c r="E619" s="139">
        <v>550359.49</v>
      </c>
      <c r="F619" s="158"/>
      <c r="G619" s="159"/>
      <c r="H619" s="160"/>
      <c r="I619" s="142" t="s">
        <v>236</v>
      </c>
      <c r="J619" s="167"/>
    </row>
    <row r="620" spans="1:10" s="162" customFormat="1" hidden="1" x14ac:dyDescent="0.25">
      <c r="A620" s="155">
        <v>44494</v>
      </c>
      <c r="B620" s="141" t="s">
        <v>1059</v>
      </c>
      <c r="C620" s="156">
        <v>7644.4</v>
      </c>
      <c r="D620" s="157">
        <v>0</v>
      </c>
      <c r="E620" s="139">
        <v>542715.09</v>
      </c>
      <c r="F620" s="158"/>
      <c r="G620" s="159"/>
      <c r="H620" s="160"/>
      <c r="I620" s="142" t="s">
        <v>236</v>
      </c>
      <c r="J620" s="167"/>
    </row>
    <row r="621" spans="1:10" s="162" customFormat="1" hidden="1" x14ac:dyDescent="0.25">
      <c r="A621" s="155">
        <v>44494</v>
      </c>
      <c r="B621" s="141" t="s">
        <v>1060</v>
      </c>
      <c r="C621" s="156">
        <v>27793.599999999999</v>
      </c>
      <c r="D621" s="157">
        <v>0</v>
      </c>
      <c r="E621" s="139">
        <v>514921.49</v>
      </c>
      <c r="F621" s="158"/>
      <c r="G621" s="159"/>
      <c r="H621" s="160"/>
      <c r="I621" s="142" t="s">
        <v>236</v>
      </c>
      <c r="J621" s="167"/>
    </row>
    <row r="622" spans="1:10" s="162" customFormat="1" hidden="1" x14ac:dyDescent="0.25">
      <c r="A622" s="155">
        <v>44494</v>
      </c>
      <c r="B622" s="141" t="s">
        <v>165</v>
      </c>
      <c r="C622" s="156">
        <v>120000</v>
      </c>
      <c r="D622" s="157">
        <v>0</v>
      </c>
      <c r="E622" s="139">
        <v>394921.49</v>
      </c>
      <c r="F622" s="158"/>
      <c r="G622" s="159"/>
      <c r="H622" s="160"/>
      <c r="I622" s="142" t="s">
        <v>243</v>
      </c>
      <c r="J622" s="167"/>
    </row>
    <row r="623" spans="1:10" s="162" customFormat="1" hidden="1" x14ac:dyDescent="0.25">
      <c r="A623" s="155">
        <v>44494</v>
      </c>
      <c r="B623" s="141" t="s">
        <v>467</v>
      </c>
      <c r="C623" s="156">
        <v>75809.13</v>
      </c>
      <c r="D623" s="157">
        <v>0</v>
      </c>
      <c r="E623" s="139">
        <v>319112.36</v>
      </c>
      <c r="F623" s="158"/>
      <c r="G623" s="159"/>
      <c r="H623" s="160"/>
      <c r="I623" s="142" t="s">
        <v>240</v>
      </c>
      <c r="J623" s="167"/>
    </row>
    <row r="624" spans="1:10" s="162" customFormat="1" ht="90" hidden="1" x14ac:dyDescent="0.25">
      <c r="A624" s="155">
        <v>44494</v>
      </c>
      <c r="B624" s="141" t="s">
        <v>1051</v>
      </c>
      <c r="C624" s="156">
        <v>0</v>
      </c>
      <c r="D624" s="157">
        <v>43964</v>
      </c>
      <c r="E624" s="139">
        <v>363076.36</v>
      </c>
      <c r="F624" s="158">
        <v>65</v>
      </c>
      <c r="G624" s="159">
        <v>44494</v>
      </c>
      <c r="H624" s="160">
        <v>1397</v>
      </c>
      <c r="I624" s="142" t="s">
        <v>1052</v>
      </c>
      <c r="J624" s="167" t="s">
        <v>1053</v>
      </c>
    </row>
    <row r="625" spans="1:10" s="162" customFormat="1" hidden="1" x14ac:dyDescent="0.25">
      <c r="A625" s="155">
        <v>44494</v>
      </c>
      <c r="B625" s="141" t="s">
        <v>283</v>
      </c>
      <c r="C625" s="156">
        <v>0</v>
      </c>
      <c r="D625" s="157">
        <v>10440</v>
      </c>
      <c r="E625" s="139">
        <v>373516.36</v>
      </c>
      <c r="F625" s="158">
        <v>109</v>
      </c>
      <c r="G625" s="159">
        <v>44495</v>
      </c>
      <c r="H625" s="160">
        <v>1398</v>
      </c>
      <c r="I625" s="142" t="s">
        <v>1061</v>
      </c>
      <c r="J625" s="167">
        <v>44484</v>
      </c>
    </row>
    <row r="626" spans="1:10" s="162" customFormat="1" hidden="1" x14ac:dyDescent="0.25">
      <c r="A626" s="155">
        <v>44494</v>
      </c>
      <c r="B626" s="141" t="s">
        <v>170</v>
      </c>
      <c r="C626" s="156">
        <v>561.12</v>
      </c>
      <c r="D626" s="157">
        <v>0</v>
      </c>
      <c r="E626" s="139">
        <v>372955.24</v>
      </c>
      <c r="F626" s="158"/>
      <c r="G626" s="159"/>
      <c r="H626" s="160"/>
      <c r="I626" s="142"/>
      <c r="J626" s="167"/>
    </row>
    <row r="627" spans="1:10" s="162" customFormat="1" hidden="1" x14ac:dyDescent="0.25">
      <c r="A627" s="155">
        <v>44495</v>
      </c>
      <c r="B627" s="141" t="s">
        <v>151</v>
      </c>
      <c r="C627" s="156">
        <v>0</v>
      </c>
      <c r="D627" s="157">
        <v>3248</v>
      </c>
      <c r="E627" s="139">
        <v>376203.24</v>
      </c>
      <c r="F627" s="158">
        <v>221</v>
      </c>
      <c r="G627" s="159">
        <v>44495</v>
      </c>
      <c r="H627" s="160">
        <v>1399</v>
      </c>
      <c r="I627" s="142" t="s">
        <v>1062</v>
      </c>
      <c r="J627" s="167">
        <v>44476</v>
      </c>
    </row>
    <row r="628" spans="1:10" s="162" customFormat="1" hidden="1" x14ac:dyDescent="0.25">
      <c r="A628" s="155">
        <v>44495</v>
      </c>
      <c r="B628" s="141" t="s">
        <v>1054</v>
      </c>
      <c r="C628" s="156">
        <v>138.33000000000001</v>
      </c>
      <c r="D628" s="157">
        <v>0</v>
      </c>
      <c r="E628" s="139">
        <v>376064.91</v>
      </c>
      <c r="F628" s="158"/>
      <c r="G628" s="159"/>
      <c r="H628" s="160"/>
      <c r="I628" s="142"/>
      <c r="J628" s="167"/>
    </row>
    <row r="629" spans="1:10" s="162" customFormat="1" hidden="1" x14ac:dyDescent="0.25">
      <c r="A629" s="155">
        <v>44495</v>
      </c>
      <c r="B629" s="141" t="s">
        <v>1055</v>
      </c>
      <c r="C629" s="156">
        <v>2012.5</v>
      </c>
      <c r="D629" s="157">
        <v>0</v>
      </c>
      <c r="E629" s="139">
        <v>374052.41</v>
      </c>
      <c r="F629" s="158"/>
      <c r="G629" s="159"/>
      <c r="H629" s="160"/>
      <c r="I629" s="142"/>
      <c r="J629" s="167"/>
    </row>
    <row r="630" spans="1:10" s="162" customFormat="1" ht="30" hidden="1" x14ac:dyDescent="0.25">
      <c r="A630" s="155">
        <v>44495</v>
      </c>
      <c r="B630" s="141" t="s">
        <v>143</v>
      </c>
      <c r="C630" s="156">
        <v>0</v>
      </c>
      <c r="D630" s="157">
        <v>40600</v>
      </c>
      <c r="E630" s="139">
        <v>414652.41</v>
      </c>
      <c r="F630" s="158">
        <v>194</v>
      </c>
      <c r="G630" s="159">
        <v>44495</v>
      </c>
      <c r="H630" s="160">
        <v>1401</v>
      </c>
      <c r="I630" s="142" t="s">
        <v>1065</v>
      </c>
      <c r="J630" s="167" t="s">
        <v>1066</v>
      </c>
    </row>
    <row r="631" spans="1:10" s="162" customFormat="1" hidden="1" x14ac:dyDescent="0.25">
      <c r="A631" s="155">
        <v>44495</v>
      </c>
      <c r="B631" s="141" t="s">
        <v>1063</v>
      </c>
      <c r="C631" s="156">
        <v>0</v>
      </c>
      <c r="D631" s="157">
        <v>5568</v>
      </c>
      <c r="E631" s="139">
        <v>420220.41</v>
      </c>
      <c r="F631" s="158">
        <v>98</v>
      </c>
      <c r="G631" s="159">
        <v>44495</v>
      </c>
      <c r="H631" s="160">
        <v>1402</v>
      </c>
      <c r="I631" s="142" t="s">
        <v>1064</v>
      </c>
      <c r="J631" s="167">
        <v>44505</v>
      </c>
    </row>
    <row r="632" spans="1:10" s="162" customFormat="1" hidden="1" x14ac:dyDescent="0.25">
      <c r="A632" s="155">
        <v>44495</v>
      </c>
      <c r="B632" s="141" t="s">
        <v>149</v>
      </c>
      <c r="C632" s="156">
        <v>5000</v>
      </c>
      <c r="D632" s="157">
        <v>0</v>
      </c>
      <c r="E632" s="139">
        <v>415220.41</v>
      </c>
      <c r="F632" s="158"/>
      <c r="G632" s="159"/>
      <c r="H632" s="160"/>
      <c r="I632" s="142"/>
      <c r="J632" s="167"/>
    </row>
    <row r="633" spans="1:10" s="162" customFormat="1" hidden="1" x14ac:dyDescent="0.25">
      <c r="A633" s="155">
        <v>44495</v>
      </c>
      <c r="B633" s="141" t="s">
        <v>760</v>
      </c>
      <c r="C633" s="156">
        <v>20932.78</v>
      </c>
      <c r="D633" s="157">
        <v>0</v>
      </c>
      <c r="E633" s="139">
        <v>394287.63</v>
      </c>
      <c r="F633" s="158"/>
      <c r="G633" s="159"/>
      <c r="H633" s="160"/>
      <c r="I633" s="142"/>
      <c r="J633" s="167"/>
    </row>
    <row r="634" spans="1:10" s="162" customFormat="1" hidden="1" x14ac:dyDescent="0.25">
      <c r="A634" s="155">
        <v>44496</v>
      </c>
      <c r="B634" s="141" t="s">
        <v>163</v>
      </c>
      <c r="C634" s="156">
        <v>0</v>
      </c>
      <c r="D634" s="157">
        <v>6942.6</v>
      </c>
      <c r="E634" s="139">
        <v>401230.23</v>
      </c>
      <c r="F634" s="158">
        <v>8</v>
      </c>
      <c r="G634" s="159">
        <v>44496</v>
      </c>
      <c r="H634" s="160">
        <v>1403</v>
      </c>
      <c r="I634" s="142" t="s">
        <v>1071</v>
      </c>
      <c r="J634" s="167" t="s">
        <v>1072</v>
      </c>
    </row>
    <row r="635" spans="1:10" s="162" customFormat="1" hidden="1" x14ac:dyDescent="0.25">
      <c r="A635" s="155">
        <v>44496</v>
      </c>
      <c r="B635" s="141" t="s">
        <v>1011</v>
      </c>
      <c r="C635" s="156">
        <v>0</v>
      </c>
      <c r="D635" s="157">
        <v>5300</v>
      </c>
      <c r="E635" s="139">
        <v>406530.23</v>
      </c>
      <c r="F635" s="158">
        <v>245</v>
      </c>
      <c r="G635" s="159">
        <v>44496</v>
      </c>
      <c r="H635" s="160">
        <v>1404</v>
      </c>
      <c r="I635" s="142" t="s">
        <v>1073</v>
      </c>
      <c r="J635" s="167"/>
    </row>
    <row r="636" spans="1:10" s="162" customFormat="1" hidden="1" x14ac:dyDescent="0.25">
      <c r="A636" s="155">
        <v>44496</v>
      </c>
      <c r="B636" s="141" t="s">
        <v>807</v>
      </c>
      <c r="C636" s="156">
        <v>13177.01</v>
      </c>
      <c r="D636" s="157">
        <v>0</v>
      </c>
      <c r="E636" s="139">
        <v>393353.22</v>
      </c>
      <c r="F636" s="158"/>
      <c r="G636" s="159"/>
      <c r="H636" s="160"/>
      <c r="I636" s="142"/>
      <c r="J636" s="167"/>
    </row>
    <row r="637" spans="1:10" s="162" customFormat="1" hidden="1" x14ac:dyDescent="0.25">
      <c r="A637" s="155">
        <v>44496</v>
      </c>
      <c r="B637" s="141" t="s">
        <v>1078</v>
      </c>
      <c r="C637" s="156">
        <v>12093</v>
      </c>
      <c r="D637" s="157">
        <v>0</v>
      </c>
      <c r="E637" s="139">
        <v>381260.22</v>
      </c>
      <c r="F637" s="158"/>
      <c r="G637" s="159"/>
      <c r="H637" s="160"/>
      <c r="I637" s="142"/>
      <c r="J637" s="167"/>
    </row>
    <row r="638" spans="1:10" s="162" customFormat="1" hidden="1" x14ac:dyDescent="0.25">
      <c r="A638" s="155">
        <v>44496</v>
      </c>
      <c r="B638" s="141" t="s">
        <v>786</v>
      </c>
      <c r="C638" s="156">
        <v>134643</v>
      </c>
      <c r="D638" s="157">
        <v>0</v>
      </c>
      <c r="E638" s="139">
        <v>246617.22</v>
      </c>
      <c r="F638" s="158"/>
      <c r="G638" s="159"/>
      <c r="H638" s="160"/>
      <c r="I638" s="142"/>
      <c r="J638" s="167"/>
    </row>
    <row r="639" spans="1:10" s="162" customFormat="1" hidden="1" x14ac:dyDescent="0.25">
      <c r="A639" s="155">
        <v>44496</v>
      </c>
      <c r="B639" s="141" t="s">
        <v>125</v>
      </c>
      <c r="C639" s="156">
        <v>4000</v>
      </c>
      <c r="D639" s="157">
        <v>0</v>
      </c>
      <c r="E639" s="139">
        <v>242617.22</v>
      </c>
      <c r="F639" s="158"/>
      <c r="G639" s="159"/>
      <c r="H639" s="160"/>
      <c r="I639" s="142"/>
      <c r="J639" s="167"/>
    </row>
    <row r="640" spans="1:10" s="162" customFormat="1" hidden="1" x14ac:dyDescent="0.25">
      <c r="A640" s="155">
        <v>44496</v>
      </c>
      <c r="B640" s="141" t="s">
        <v>480</v>
      </c>
      <c r="C640" s="156">
        <v>1185.27</v>
      </c>
      <c r="D640" s="157">
        <v>0</v>
      </c>
      <c r="E640" s="139">
        <v>241431.95</v>
      </c>
      <c r="F640" s="158"/>
      <c r="G640" s="159"/>
      <c r="H640" s="160"/>
      <c r="I640" s="142"/>
      <c r="J640" s="167"/>
    </row>
    <row r="641" spans="1:10" s="162" customFormat="1" hidden="1" x14ac:dyDescent="0.25">
      <c r="A641" s="155">
        <v>44496</v>
      </c>
      <c r="B641" s="141" t="s">
        <v>1075</v>
      </c>
      <c r="C641" s="156">
        <v>0</v>
      </c>
      <c r="D641" s="157">
        <v>13920</v>
      </c>
      <c r="E641" s="139">
        <v>255351.95</v>
      </c>
      <c r="F641" s="158">
        <v>253</v>
      </c>
      <c r="G641" s="159">
        <v>44498</v>
      </c>
      <c r="H641" s="160">
        <v>271021</v>
      </c>
      <c r="I641" s="142" t="s">
        <v>1079</v>
      </c>
      <c r="J641" s="167">
        <v>44474</v>
      </c>
    </row>
    <row r="642" spans="1:10" s="162" customFormat="1" hidden="1" x14ac:dyDescent="0.25">
      <c r="A642" s="155">
        <v>44497</v>
      </c>
      <c r="B642" s="141" t="s">
        <v>1076</v>
      </c>
      <c r="C642" s="156">
        <v>1034.07</v>
      </c>
      <c r="D642" s="157">
        <v>0</v>
      </c>
      <c r="E642" s="139">
        <v>254317.88</v>
      </c>
      <c r="F642" s="158"/>
      <c r="G642" s="159"/>
      <c r="H642" s="160"/>
      <c r="I642" s="142"/>
      <c r="J642" s="167"/>
    </row>
    <row r="643" spans="1:10" s="162" customFormat="1" hidden="1" x14ac:dyDescent="0.25">
      <c r="A643" s="155">
        <v>44497</v>
      </c>
      <c r="B643" s="141" t="s">
        <v>1077</v>
      </c>
      <c r="C643" s="156">
        <v>1643.98</v>
      </c>
      <c r="D643" s="157">
        <v>0</v>
      </c>
      <c r="E643" s="139">
        <v>252673.9</v>
      </c>
      <c r="F643" s="158"/>
      <c r="G643" s="159"/>
      <c r="H643" s="160"/>
      <c r="I643" s="142"/>
      <c r="J643" s="167"/>
    </row>
    <row r="644" spans="1:10" s="162" customFormat="1" hidden="1" x14ac:dyDescent="0.25">
      <c r="A644" s="155">
        <v>44497</v>
      </c>
      <c r="B644" s="141" t="s">
        <v>140</v>
      </c>
      <c r="C644" s="156">
        <v>0</v>
      </c>
      <c r="D644" s="157">
        <v>7192</v>
      </c>
      <c r="E644" s="139">
        <v>259865.9</v>
      </c>
      <c r="F644" s="158">
        <v>52</v>
      </c>
      <c r="G644" s="159">
        <v>44498</v>
      </c>
      <c r="H644" s="160">
        <v>1406</v>
      </c>
      <c r="I644" s="142" t="s">
        <v>1080</v>
      </c>
      <c r="J644" s="167">
        <v>44520</v>
      </c>
    </row>
    <row r="645" spans="1:10" s="162" customFormat="1" hidden="1" x14ac:dyDescent="0.25">
      <c r="A645" s="155">
        <v>44497</v>
      </c>
      <c r="B645" s="141" t="s">
        <v>1094</v>
      </c>
      <c r="C645" s="156">
        <v>190000</v>
      </c>
      <c r="D645" s="157">
        <v>0</v>
      </c>
      <c r="E645" s="139">
        <v>69865.899999999994</v>
      </c>
      <c r="F645" s="158"/>
      <c r="G645" s="159"/>
      <c r="H645" s="160"/>
      <c r="I645" s="142"/>
      <c r="J645" s="167"/>
    </row>
    <row r="646" spans="1:10" s="162" customFormat="1" hidden="1" x14ac:dyDescent="0.25">
      <c r="A646" s="155">
        <v>44497</v>
      </c>
      <c r="B646" s="141" t="s">
        <v>317</v>
      </c>
      <c r="C646" s="156">
        <v>0</v>
      </c>
      <c r="D646" s="157">
        <v>9860</v>
      </c>
      <c r="E646" s="139">
        <v>79725.899999999994</v>
      </c>
      <c r="F646" s="158">
        <v>6</v>
      </c>
      <c r="G646" s="159">
        <v>44498</v>
      </c>
      <c r="H646" s="160">
        <v>1407</v>
      </c>
      <c r="I646" s="142" t="s">
        <v>1081</v>
      </c>
      <c r="J646" s="167" t="s">
        <v>1082</v>
      </c>
    </row>
    <row r="647" spans="1:10" s="162" customFormat="1" hidden="1" x14ac:dyDescent="0.25">
      <c r="A647" s="155">
        <v>44497</v>
      </c>
      <c r="B647" s="141" t="s">
        <v>1087</v>
      </c>
      <c r="C647" s="156">
        <v>400</v>
      </c>
      <c r="D647" s="157">
        <v>0</v>
      </c>
      <c r="E647" s="139">
        <v>79325.899999999994</v>
      </c>
      <c r="F647" s="158"/>
      <c r="G647" s="159"/>
      <c r="H647" s="160"/>
      <c r="I647" s="142"/>
      <c r="J647" s="167"/>
    </row>
    <row r="648" spans="1:10" s="162" customFormat="1" hidden="1" x14ac:dyDescent="0.25">
      <c r="A648" s="155">
        <v>44497</v>
      </c>
      <c r="B648" s="141" t="s">
        <v>1088</v>
      </c>
      <c r="C648" s="156">
        <v>0</v>
      </c>
      <c r="D648" s="157">
        <v>55000</v>
      </c>
      <c r="E648" s="139">
        <v>134325.9</v>
      </c>
      <c r="F648" s="158" t="s">
        <v>7</v>
      </c>
      <c r="G648" s="159"/>
      <c r="H648" s="160"/>
      <c r="I648" s="142" t="s">
        <v>7</v>
      </c>
      <c r="J648" s="167"/>
    </row>
    <row r="649" spans="1:10" s="162" customFormat="1" hidden="1" x14ac:dyDescent="0.25">
      <c r="A649" s="155">
        <v>44497</v>
      </c>
      <c r="B649" s="141" t="s">
        <v>786</v>
      </c>
      <c r="C649" s="156">
        <v>95000</v>
      </c>
      <c r="D649" s="157">
        <v>0</v>
      </c>
      <c r="E649" s="139">
        <v>39325.9</v>
      </c>
      <c r="F649" s="158"/>
      <c r="G649" s="159"/>
      <c r="H649" s="160"/>
      <c r="I649" s="142"/>
      <c r="J649" s="167"/>
    </row>
    <row r="650" spans="1:10" s="162" customFormat="1" hidden="1" x14ac:dyDescent="0.25">
      <c r="A650" s="155">
        <v>44497</v>
      </c>
      <c r="B650" s="141" t="s">
        <v>1089</v>
      </c>
      <c r="C650" s="156">
        <v>0</v>
      </c>
      <c r="D650" s="157">
        <v>95000</v>
      </c>
      <c r="E650" s="139">
        <v>134325.9</v>
      </c>
      <c r="F650" s="158" t="s">
        <v>1099</v>
      </c>
      <c r="G650" s="159"/>
      <c r="H650" s="160"/>
      <c r="I650" s="142" t="s">
        <v>1099</v>
      </c>
      <c r="J650" s="167"/>
    </row>
    <row r="651" spans="1:10" s="162" customFormat="1" hidden="1" x14ac:dyDescent="0.25">
      <c r="A651" s="155">
        <v>44497</v>
      </c>
      <c r="B651" s="141" t="s">
        <v>1090</v>
      </c>
      <c r="C651" s="156">
        <v>95000</v>
      </c>
      <c r="D651" s="157">
        <v>0</v>
      </c>
      <c r="E651" s="139">
        <v>39325.9</v>
      </c>
      <c r="F651" s="158"/>
      <c r="G651" s="159"/>
      <c r="H651" s="160"/>
      <c r="I651" s="142"/>
      <c r="J651" s="167"/>
    </row>
    <row r="652" spans="1:10" s="162" customFormat="1" hidden="1" x14ac:dyDescent="0.25">
      <c r="A652" s="155">
        <v>44498</v>
      </c>
      <c r="B652" s="141" t="s">
        <v>138</v>
      </c>
      <c r="C652" s="156">
        <v>0</v>
      </c>
      <c r="D652" s="157">
        <v>11188.2</v>
      </c>
      <c r="E652" s="139">
        <v>50514.1</v>
      </c>
      <c r="F652" s="158">
        <v>59</v>
      </c>
      <c r="G652" s="159">
        <v>44498</v>
      </c>
      <c r="H652" s="160">
        <v>1408</v>
      </c>
      <c r="I652" s="142" t="s">
        <v>1096</v>
      </c>
      <c r="J652" s="167">
        <v>44505</v>
      </c>
    </row>
    <row r="653" spans="1:10" s="162" customFormat="1" hidden="1" x14ac:dyDescent="0.25">
      <c r="A653" s="155">
        <v>44498</v>
      </c>
      <c r="B653" s="141" t="s">
        <v>124</v>
      </c>
      <c r="C653" s="156">
        <v>0</v>
      </c>
      <c r="D653" s="157">
        <v>21924</v>
      </c>
      <c r="E653" s="139">
        <v>72438.100000000006</v>
      </c>
      <c r="F653" s="158">
        <v>160</v>
      </c>
      <c r="G653" s="159">
        <v>44498</v>
      </c>
      <c r="H653" s="160">
        <v>1409</v>
      </c>
      <c r="I653" s="142" t="s">
        <v>1097</v>
      </c>
      <c r="J653" s="167">
        <v>44489</v>
      </c>
    </row>
    <row r="654" spans="1:10" s="162" customFormat="1" hidden="1" x14ac:dyDescent="0.25">
      <c r="A654" s="155">
        <v>44498</v>
      </c>
      <c r="B654" s="141" t="s">
        <v>1091</v>
      </c>
      <c r="C654" s="156">
        <v>473.19</v>
      </c>
      <c r="D654" s="157">
        <v>0</v>
      </c>
      <c r="E654" s="139">
        <v>71964.91</v>
      </c>
      <c r="F654" s="158"/>
      <c r="G654" s="159"/>
      <c r="H654" s="160"/>
      <c r="I654" s="142"/>
      <c r="J654" s="167"/>
    </row>
    <row r="655" spans="1:10" s="162" customFormat="1" hidden="1" x14ac:dyDescent="0.25">
      <c r="A655" s="155">
        <v>44498</v>
      </c>
      <c r="B655" s="141" t="s">
        <v>1092</v>
      </c>
      <c r="C655" s="156">
        <v>0</v>
      </c>
      <c r="D655" s="157">
        <v>3306</v>
      </c>
      <c r="E655" s="139">
        <v>75270.91</v>
      </c>
      <c r="F655" s="158">
        <v>103</v>
      </c>
      <c r="G655" s="159">
        <v>44498</v>
      </c>
      <c r="H655" s="160">
        <v>1410</v>
      </c>
      <c r="I655" s="142" t="s">
        <v>1098</v>
      </c>
      <c r="J655" s="167">
        <v>44511</v>
      </c>
    </row>
    <row r="656" spans="1:10" s="162" customFormat="1" hidden="1" x14ac:dyDescent="0.25">
      <c r="A656" s="155">
        <v>44498</v>
      </c>
      <c r="B656" s="141" t="s">
        <v>1093</v>
      </c>
      <c r="C656" s="156">
        <v>0</v>
      </c>
      <c r="D656" s="157">
        <v>50000</v>
      </c>
      <c r="E656" s="139">
        <v>125270.91</v>
      </c>
      <c r="F656" s="158" t="s">
        <v>7</v>
      </c>
      <c r="G656" s="159"/>
      <c r="H656" s="160"/>
      <c r="I656" s="142"/>
      <c r="J656" s="167"/>
    </row>
    <row r="657" spans="1:10" s="162" customFormat="1" hidden="1" x14ac:dyDescent="0.25">
      <c r="A657" s="155">
        <v>44498</v>
      </c>
      <c r="B657" t="s">
        <v>1111</v>
      </c>
      <c r="C657" s="156">
        <v>91750</v>
      </c>
      <c r="D657" s="157">
        <v>0</v>
      </c>
      <c r="E657" s="139">
        <v>33520.910000000003</v>
      </c>
      <c r="F657" s="158"/>
      <c r="G657" s="159"/>
      <c r="H657" s="160"/>
      <c r="I657" s="142"/>
      <c r="J657" s="167"/>
    </row>
    <row r="658" spans="1:10" s="162" customFormat="1" hidden="1" x14ac:dyDescent="0.25">
      <c r="A658" s="155">
        <v>44498</v>
      </c>
      <c r="B658" s="141" t="s">
        <v>172</v>
      </c>
      <c r="C658" s="156">
        <v>13370</v>
      </c>
      <c r="D658" s="157">
        <v>0</v>
      </c>
      <c r="E658" s="139">
        <v>20150.91</v>
      </c>
      <c r="F658" s="158"/>
      <c r="G658" s="159"/>
      <c r="H658" s="160"/>
      <c r="I658" s="142"/>
      <c r="J658" s="167"/>
    </row>
    <row r="659" spans="1:10" s="162" customFormat="1" hidden="1" x14ac:dyDescent="0.25">
      <c r="A659" s="155">
        <v>44498</v>
      </c>
      <c r="B659" s="141" t="s">
        <v>172</v>
      </c>
      <c r="C659" s="156">
        <v>2028.53</v>
      </c>
      <c r="D659" s="157">
        <v>0</v>
      </c>
      <c r="E659" s="139">
        <v>18122.38</v>
      </c>
      <c r="F659" s="158"/>
      <c r="G659" s="159"/>
      <c r="H659" s="160"/>
      <c r="I659" s="142"/>
      <c r="J659" s="167"/>
    </row>
    <row r="660" spans="1:10" s="162" customFormat="1" hidden="1" x14ac:dyDescent="0.25">
      <c r="A660" s="155">
        <v>44498</v>
      </c>
      <c r="B660" s="141" t="s">
        <v>1106</v>
      </c>
      <c r="C660" s="156">
        <v>0</v>
      </c>
      <c r="D660" s="157">
        <v>4640</v>
      </c>
      <c r="E660" s="139">
        <v>22762.38</v>
      </c>
      <c r="F660" s="158">
        <v>167</v>
      </c>
      <c r="G660" s="159">
        <v>44499</v>
      </c>
      <c r="H660" s="160">
        <v>1413</v>
      </c>
      <c r="I660" s="142" t="s">
        <v>1112</v>
      </c>
      <c r="J660" s="167">
        <v>44519</v>
      </c>
    </row>
    <row r="661" spans="1:10" s="162" customFormat="1" hidden="1" x14ac:dyDescent="0.25">
      <c r="A661" s="155">
        <v>44498</v>
      </c>
      <c r="B661" s="141" t="s">
        <v>172</v>
      </c>
      <c r="C661" s="156">
        <v>571</v>
      </c>
      <c r="D661" s="157">
        <v>0</v>
      </c>
      <c r="E661" s="139">
        <v>22191.38</v>
      </c>
      <c r="F661" s="158"/>
      <c r="G661" s="159"/>
      <c r="H661" s="160"/>
      <c r="I661" s="142"/>
      <c r="J661" s="167"/>
    </row>
    <row r="662" spans="1:10" s="162" customFormat="1" hidden="1" x14ac:dyDescent="0.25">
      <c r="A662" s="155">
        <v>44498</v>
      </c>
      <c r="B662" s="141" t="s">
        <v>210</v>
      </c>
      <c r="C662" s="156">
        <v>1312.6</v>
      </c>
      <c r="D662" s="157">
        <v>0</v>
      </c>
      <c r="E662" s="139">
        <v>20878.78</v>
      </c>
      <c r="F662" s="158"/>
      <c r="G662" s="159"/>
      <c r="H662" s="160"/>
      <c r="I662" s="142"/>
      <c r="J662" s="167"/>
    </row>
    <row r="663" spans="1:10" s="162" customFormat="1" hidden="1" x14ac:dyDescent="0.25">
      <c r="A663" s="155">
        <v>44498</v>
      </c>
      <c r="B663" s="141" t="s">
        <v>410</v>
      </c>
      <c r="C663" s="156">
        <v>0</v>
      </c>
      <c r="D663" s="157">
        <v>119016</v>
      </c>
      <c r="E663" s="139">
        <v>139894.78</v>
      </c>
      <c r="F663" s="158">
        <v>85</v>
      </c>
      <c r="G663" s="159">
        <v>44499</v>
      </c>
      <c r="H663" s="160">
        <v>1414</v>
      </c>
      <c r="I663" s="142" t="s">
        <v>1113</v>
      </c>
      <c r="J663" s="167" t="s">
        <v>1114</v>
      </c>
    </row>
    <row r="664" spans="1:10" s="162" customFormat="1" hidden="1" x14ac:dyDescent="0.25">
      <c r="A664" s="155">
        <v>44498</v>
      </c>
      <c r="B664" s="141" t="s">
        <v>141</v>
      </c>
      <c r="C664" s="156">
        <v>0</v>
      </c>
      <c r="D664" s="157">
        <v>3132</v>
      </c>
      <c r="E664" s="139">
        <v>143026.78</v>
      </c>
      <c r="F664" s="158">
        <v>126</v>
      </c>
      <c r="G664" s="159">
        <v>44499</v>
      </c>
      <c r="H664" s="160">
        <v>1415</v>
      </c>
      <c r="I664" s="142" t="s">
        <v>1115</v>
      </c>
      <c r="J664" s="167">
        <v>44441</v>
      </c>
    </row>
    <row r="665" spans="1:10" s="162" customFormat="1" hidden="1" x14ac:dyDescent="0.25">
      <c r="A665" s="155">
        <v>44498</v>
      </c>
      <c r="B665" s="141" t="s">
        <v>1107</v>
      </c>
      <c r="C665" s="156">
        <v>0</v>
      </c>
      <c r="D665" s="157">
        <v>75000</v>
      </c>
      <c r="E665" s="139">
        <v>218026.78</v>
      </c>
      <c r="F665" s="158" t="s">
        <v>7</v>
      </c>
      <c r="G665" s="159"/>
      <c r="H665" s="160"/>
      <c r="I665" s="142"/>
      <c r="J665" s="167"/>
    </row>
    <row r="666" spans="1:10" s="162" customFormat="1" hidden="1" x14ac:dyDescent="0.25">
      <c r="A666" s="155">
        <v>44498</v>
      </c>
      <c r="B666" s="141" t="s">
        <v>1108</v>
      </c>
      <c r="C666" s="156">
        <v>0</v>
      </c>
      <c r="D666" s="157">
        <v>6264</v>
      </c>
      <c r="E666" s="139">
        <v>224290.78</v>
      </c>
      <c r="F666" s="158">
        <v>177</v>
      </c>
      <c r="G666" s="159">
        <v>44499</v>
      </c>
      <c r="H666" s="160">
        <v>1416</v>
      </c>
      <c r="I666" s="142" t="s">
        <v>1116</v>
      </c>
      <c r="J666" s="167">
        <v>44499</v>
      </c>
    </row>
    <row r="667" spans="1:10" s="162" customFormat="1" hidden="1" x14ac:dyDescent="0.25">
      <c r="A667" s="155">
        <v>44498</v>
      </c>
      <c r="B667" s="141" t="s">
        <v>393</v>
      </c>
      <c r="C667" s="156">
        <v>13307.61</v>
      </c>
      <c r="D667" s="157">
        <v>0</v>
      </c>
      <c r="E667" s="139">
        <v>210983.17</v>
      </c>
      <c r="F667" s="158"/>
      <c r="G667" s="159"/>
      <c r="H667" s="160"/>
      <c r="I667" s="142"/>
      <c r="J667" s="167"/>
    </row>
    <row r="668" spans="1:10" s="162" customFormat="1" hidden="1" x14ac:dyDescent="0.25">
      <c r="A668" s="155">
        <v>44498</v>
      </c>
      <c r="B668" s="141" t="s">
        <v>393</v>
      </c>
      <c r="C668" s="156">
        <v>4616.72</v>
      </c>
      <c r="D668" s="157">
        <v>0</v>
      </c>
      <c r="E668" s="139">
        <v>206366.45</v>
      </c>
      <c r="F668" s="158"/>
      <c r="G668" s="159"/>
      <c r="H668" s="160"/>
      <c r="I668" s="142"/>
      <c r="J668" s="167"/>
    </row>
    <row r="669" spans="1:10" s="162" customFormat="1" hidden="1" x14ac:dyDescent="0.25">
      <c r="A669" s="155">
        <v>44498</v>
      </c>
      <c r="B669" s="141" t="s">
        <v>1109</v>
      </c>
      <c r="C669" s="156">
        <v>33602.86</v>
      </c>
      <c r="D669" s="157">
        <v>0</v>
      </c>
      <c r="E669" s="139">
        <v>172763.59</v>
      </c>
      <c r="F669" s="158"/>
      <c r="G669" s="159"/>
      <c r="H669" s="160"/>
      <c r="I669" s="142"/>
      <c r="J669" s="167"/>
    </row>
    <row r="670" spans="1:10" s="162" customFormat="1" hidden="1" x14ac:dyDescent="0.25">
      <c r="A670" s="155">
        <v>44498</v>
      </c>
      <c r="B670" s="141" t="s">
        <v>586</v>
      </c>
      <c r="C670" s="156">
        <v>50000</v>
      </c>
      <c r="D670" s="157">
        <v>0</v>
      </c>
      <c r="E670" s="139">
        <v>122763.59</v>
      </c>
      <c r="F670" s="158"/>
      <c r="G670" s="159"/>
      <c r="H670" s="160"/>
      <c r="I670" s="142"/>
      <c r="J670" s="167"/>
    </row>
    <row r="671" spans="1:10" s="162" customFormat="1" hidden="1" x14ac:dyDescent="0.25">
      <c r="A671" s="155">
        <v>44498</v>
      </c>
      <c r="B671" s="141" t="s">
        <v>586</v>
      </c>
      <c r="C671" s="156">
        <v>45000</v>
      </c>
      <c r="D671" s="157">
        <v>0</v>
      </c>
      <c r="E671" s="139">
        <v>77763.59</v>
      </c>
      <c r="F671" s="158"/>
      <c r="G671" s="159"/>
      <c r="H671" s="160"/>
      <c r="I671" s="142"/>
      <c r="J671" s="167"/>
    </row>
    <row r="672" spans="1:10" s="162" customFormat="1" hidden="1" x14ac:dyDescent="0.25">
      <c r="A672" s="155">
        <v>44498</v>
      </c>
      <c r="B672" s="141" t="s">
        <v>586</v>
      </c>
      <c r="C672" s="156">
        <v>35000</v>
      </c>
      <c r="D672" s="157">
        <v>0</v>
      </c>
      <c r="E672" s="139">
        <v>42763.59</v>
      </c>
      <c r="F672" s="158"/>
      <c r="G672" s="159"/>
      <c r="H672" s="160"/>
      <c r="I672" s="142"/>
      <c r="J672" s="167"/>
    </row>
    <row r="673" spans="1:10" s="162" customFormat="1" hidden="1" x14ac:dyDescent="0.25">
      <c r="A673" s="155">
        <v>44498</v>
      </c>
      <c r="B673" s="141" t="s">
        <v>1110</v>
      </c>
      <c r="C673" s="156">
        <v>2181</v>
      </c>
      <c r="D673" s="157">
        <v>0</v>
      </c>
      <c r="E673" s="139">
        <v>40582.589999999997</v>
      </c>
      <c r="F673" s="158"/>
      <c r="G673" s="159"/>
      <c r="H673" s="160"/>
      <c r="I673" s="142"/>
      <c r="J673" s="167"/>
    </row>
    <row r="674" spans="1:10" s="162" customFormat="1" hidden="1" x14ac:dyDescent="0.25">
      <c r="A674" s="155">
        <v>44499</v>
      </c>
      <c r="B674" s="141" t="s">
        <v>1118</v>
      </c>
      <c r="C674" s="156">
        <v>5386.31</v>
      </c>
      <c r="D674" s="157">
        <v>0</v>
      </c>
      <c r="E674" s="139">
        <v>35196.28</v>
      </c>
      <c r="F674" s="158"/>
      <c r="G674" s="159"/>
      <c r="H674" s="160"/>
      <c r="I674" s="142"/>
      <c r="J674" s="167"/>
    </row>
    <row r="675" spans="1:10" s="162" customFormat="1" hidden="1" x14ac:dyDescent="0.25">
      <c r="A675" s="155">
        <v>44499</v>
      </c>
      <c r="B675" s="141" t="s">
        <v>1117</v>
      </c>
      <c r="C675" s="156">
        <v>183.04</v>
      </c>
      <c r="D675" s="157">
        <v>0</v>
      </c>
      <c r="E675" s="139">
        <v>35013.24</v>
      </c>
      <c r="F675" s="158"/>
      <c r="G675" s="159"/>
      <c r="H675" s="160"/>
      <c r="I675" s="142"/>
      <c r="J675" s="167"/>
    </row>
    <row r="676" spans="1:10" s="162" customFormat="1" hidden="1" x14ac:dyDescent="0.25">
      <c r="A676" s="155">
        <v>44500</v>
      </c>
      <c r="B676" s="141" t="s">
        <v>280</v>
      </c>
      <c r="C676" s="156">
        <v>810</v>
      </c>
      <c r="D676" s="157">
        <v>0</v>
      </c>
      <c r="E676" s="139">
        <v>34203.24</v>
      </c>
      <c r="F676" s="158"/>
      <c r="G676" s="159"/>
      <c r="H676" s="160"/>
      <c r="I676" s="142"/>
      <c r="J676" s="167"/>
    </row>
    <row r="677" spans="1:10" s="162" customFormat="1" hidden="1" x14ac:dyDescent="0.25">
      <c r="A677" s="155">
        <v>44500</v>
      </c>
      <c r="B677" s="141" t="s">
        <v>1119</v>
      </c>
      <c r="C677" s="156">
        <v>300</v>
      </c>
      <c r="D677" s="157">
        <v>0</v>
      </c>
      <c r="E677" s="139">
        <v>33903.24</v>
      </c>
      <c r="F677" s="158"/>
      <c r="G677" s="159"/>
      <c r="H677" s="160"/>
      <c r="I677" s="142"/>
      <c r="J677" s="167"/>
    </row>
    <row r="678" spans="1:10" s="162" customFormat="1" x14ac:dyDescent="0.25">
      <c r="A678" s="155">
        <v>44501</v>
      </c>
      <c r="B678" s="141" t="s">
        <v>1120</v>
      </c>
      <c r="C678" s="156">
        <v>0</v>
      </c>
      <c r="D678" s="157">
        <v>4200</v>
      </c>
      <c r="E678" s="139">
        <v>38103.24</v>
      </c>
      <c r="F678" s="158" t="s">
        <v>797</v>
      </c>
      <c r="G678" s="279" t="s">
        <v>1103</v>
      </c>
      <c r="H678" s="160"/>
      <c r="I678" s="142" t="s">
        <v>1126</v>
      </c>
      <c r="J678" s="167"/>
    </row>
    <row r="679" spans="1:10" s="162" customFormat="1" x14ac:dyDescent="0.25">
      <c r="A679" s="155">
        <v>44501</v>
      </c>
      <c r="B679" s="141" t="s">
        <v>807</v>
      </c>
      <c r="C679" s="156">
        <v>2998</v>
      </c>
      <c r="D679" s="157">
        <v>0</v>
      </c>
      <c r="E679" s="139">
        <v>35105.24</v>
      </c>
      <c r="F679" s="158"/>
      <c r="G679" s="159"/>
      <c r="H679" s="160"/>
      <c r="I679" s="142"/>
      <c r="J679" s="167"/>
    </row>
    <row r="680" spans="1:10" s="162" customFormat="1" x14ac:dyDescent="0.25">
      <c r="A680" s="155">
        <v>44501</v>
      </c>
      <c r="B680" s="141" t="s">
        <v>1121</v>
      </c>
      <c r="C680" s="156">
        <v>0</v>
      </c>
      <c r="D680" s="157">
        <v>5220</v>
      </c>
      <c r="E680" s="139">
        <v>40325.24</v>
      </c>
      <c r="F680" s="158">
        <v>208</v>
      </c>
      <c r="G680" s="159">
        <v>44502</v>
      </c>
      <c r="H680" s="160">
        <v>1417</v>
      </c>
      <c r="I680" s="142" t="s">
        <v>1125</v>
      </c>
      <c r="J680" s="167">
        <v>44544</v>
      </c>
    </row>
    <row r="681" spans="1:10" s="162" customFormat="1" x14ac:dyDescent="0.25">
      <c r="A681" s="155">
        <v>44501</v>
      </c>
      <c r="B681" s="141" t="s">
        <v>754</v>
      </c>
      <c r="C681" s="156">
        <v>0</v>
      </c>
      <c r="D681" s="157">
        <v>3132</v>
      </c>
      <c r="E681" s="139">
        <v>43457.24</v>
      </c>
      <c r="F681" s="158">
        <v>150</v>
      </c>
      <c r="G681" s="159">
        <v>44502</v>
      </c>
      <c r="H681" s="160">
        <v>1418</v>
      </c>
      <c r="I681" s="142" t="s">
        <v>1123</v>
      </c>
      <c r="J681" s="167">
        <v>44489</v>
      </c>
    </row>
    <row r="682" spans="1:10" s="162" customFormat="1" x14ac:dyDescent="0.25">
      <c r="A682" s="155">
        <v>44501</v>
      </c>
      <c r="B682" s="141" t="s">
        <v>1149</v>
      </c>
      <c r="C682" s="156">
        <v>235.91</v>
      </c>
      <c r="D682" s="157">
        <v>0</v>
      </c>
      <c r="E682" s="139">
        <v>43221.33</v>
      </c>
      <c r="F682" s="158"/>
      <c r="G682" s="159"/>
      <c r="H682" s="160"/>
      <c r="I682" s="142"/>
      <c r="J682" s="167"/>
    </row>
    <row r="683" spans="1:10" s="162" customFormat="1" x14ac:dyDescent="0.25">
      <c r="A683" s="155">
        <v>44502</v>
      </c>
      <c r="B683" s="141" t="s">
        <v>1122</v>
      </c>
      <c r="C683" s="156">
        <v>14913</v>
      </c>
      <c r="D683" s="157">
        <v>0</v>
      </c>
      <c r="E683" s="139">
        <v>28308.33</v>
      </c>
      <c r="F683" s="158"/>
      <c r="G683" s="159"/>
      <c r="H683" s="160"/>
      <c r="I683" s="142"/>
      <c r="J683" s="167"/>
    </row>
    <row r="684" spans="1:10" s="162" customFormat="1" x14ac:dyDescent="0.25">
      <c r="A684" s="155">
        <v>44502</v>
      </c>
      <c r="B684" s="141" t="s">
        <v>1124</v>
      </c>
      <c r="C684" s="156">
        <v>1690</v>
      </c>
      <c r="D684" s="157">
        <v>0</v>
      </c>
      <c r="E684" s="139">
        <v>26618.33</v>
      </c>
      <c r="F684" s="158"/>
      <c r="G684" s="159"/>
      <c r="H684" s="160"/>
      <c r="I684" s="142"/>
      <c r="J684" s="167"/>
    </row>
    <row r="685" spans="1:10" s="162" customFormat="1" x14ac:dyDescent="0.25">
      <c r="A685" s="155">
        <v>44502</v>
      </c>
      <c r="B685" s="141" t="s">
        <v>1150</v>
      </c>
      <c r="C685" s="156">
        <v>6699.87</v>
      </c>
      <c r="D685" s="157">
        <v>0</v>
      </c>
      <c r="E685" s="139">
        <v>19918.46</v>
      </c>
      <c r="F685" s="158"/>
      <c r="G685" s="159"/>
      <c r="H685" s="160"/>
      <c r="I685" s="142"/>
      <c r="J685" s="167"/>
    </row>
    <row r="686" spans="1:10" s="162" customFormat="1" x14ac:dyDescent="0.25">
      <c r="A686" s="155">
        <v>44503</v>
      </c>
      <c r="B686" s="141" t="s">
        <v>249</v>
      </c>
      <c r="C686" s="156">
        <v>2110.14</v>
      </c>
      <c r="D686" s="157">
        <v>0</v>
      </c>
      <c r="E686" s="139">
        <v>17808.32</v>
      </c>
      <c r="F686" s="158"/>
      <c r="G686" s="159"/>
      <c r="H686" s="160"/>
      <c r="I686" s="142"/>
      <c r="J686" s="167"/>
    </row>
    <row r="687" spans="1:10" s="162" customFormat="1" x14ac:dyDescent="0.25">
      <c r="A687" s="155">
        <v>44503</v>
      </c>
      <c r="B687" s="141" t="s">
        <v>1131</v>
      </c>
      <c r="C687" s="156">
        <v>699</v>
      </c>
      <c r="D687" s="157">
        <v>0</v>
      </c>
      <c r="E687" s="139">
        <v>17109.32</v>
      </c>
      <c r="F687" s="158"/>
      <c r="G687" s="159"/>
      <c r="H687" s="160"/>
      <c r="I687" s="142"/>
      <c r="J687" s="167"/>
    </row>
    <row r="688" spans="1:10" s="162" customFormat="1" x14ac:dyDescent="0.25">
      <c r="A688" s="155">
        <v>44503</v>
      </c>
      <c r="B688" s="141" t="s">
        <v>1132</v>
      </c>
      <c r="C688" s="156">
        <v>0</v>
      </c>
      <c r="D688" s="157">
        <v>46400</v>
      </c>
      <c r="E688" s="139">
        <v>63509.32</v>
      </c>
      <c r="F688" s="158">
        <v>139</v>
      </c>
      <c r="G688" s="159">
        <v>44503</v>
      </c>
      <c r="H688" s="160">
        <v>1419</v>
      </c>
      <c r="I688" s="142" t="s">
        <v>1133</v>
      </c>
      <c r="J688" s="167"/>
    </row>
    <row r="689" spans="1:10" s="162" customFormat="1" x14ac:dyDescent="0.25">
      <c r="A689" s="155">
        <v>44503</v>
      </c>
      <c r="B689" s="141" t="s">
        <v>1151</v>
      </c>
      <c r="C689" s="156">
        <v>3014.12</v>
      </c>
      <c r="D689" s="157">
        <v>0</v>
      </c>
      <c r="E689" s="139">
        <v>60495.199999999997</v>
      </c>
      <c r="F689" s="158"/>
      <c r="G689" s="159"/>
      <c r="H689" s="160"/>
      <c r="I689" s="142"/>
      <c r="J689" s="167"/>
    </row>
    <row r="690" spans="1:10" s="162" customFormat="1" x14ac:dyDescent="0.25">
      <c r="A690" s="155">
        <v>44503</v>
      </c>
      <c r="B690" s="141" t="s">
        <v>1152</v>
      </c>
      <c r="C690" s="156">
        <v>3595.92</v>
      </c>
      <c r="D690" s="157">
        <v>0</v>
      </c>
      <c r="E690" s="139">
        <v>56899.28</v>
      </c>
      <c r="F690" s="158"/>
      <c r="G690" s="159"/>
      <c r="H690" s="160"/>
      <c r="I690" s="142"/>
      <c r="J690" s="167"/>
    </row>
    <row r="691" spans="1:10" s="162" customFormat="1" x14ac:dyDescent="0.25">
      <c r="A691" s="155">
        <v>44503</v>
      </c>
      <c r="B691" s="141" t="s">
        <v>1140</v>
      </c>
      <c r="C691" s="156">
        <v>0</v>
      </c>
      <c r="D691" s="157">
        <v>20300</v>
      </c>
      <c r="E691" s="139">
        <v>77199.28</v>
      </c>
      <c r="F691" s="158">
        <v>194</v>
      </c>
      <c r="G691" s="159">
        <v>44504</v>
      </c>
      <c r="H691" s="160">
        <v>1420</v>
      </c>
      <c r="I691" s="142" t="s">
        <v>1144</v>
      </c>
      <c r="J691" s="167">
        <v>44498</v>
      </c>
    </row>
    <row r="692" spans="1:10" s="162" customFormat="1" x14ac:dyDescent="0.25">
      <c r="A692" s="155">
        <v>44503</v>
      </c>
      <c r="B692" s="141" t="s">
        <v>1141</v>
      </c>
      <c r="C692" s="156">
        <v>0</v>
      </c>
      <c r="D692" s="157">
        <v>3596</v>
      </c>
      <c r="E692" s="139">
        <v>80795.28</v>
      </c>
      <c r="F692" s="158">
        <v>3</v>
      </c>
      <c r="G692" s="159">
        <v>44504</v>
      </c>
      <c r="H692" s="160">
        <v>1421</v>
      </c>
      <c r="I692" s="142" t="s">
        <v>1145</v>
      </c>
      <c r="J692" s="167">
        <v>44517</v>
      </c>
    </row>
    <row r="693" spans="1:10" s="162" customFormat="1" ht="30" x14ac:dyDescent="0.25">
      <c r="A693" s="155">
        <v>44504</v>
      </c>
      <c r="B693" s="141" t="s">
        <v>151</v>
      </c>
      <c r="C693" s="156">
        <v>0</v>
      </c>
      <c r="D693" s="157">
        <v>13050</v>
      </c>
      <c r="E693" s="139">
        <v>93845.28</v>
      </c>
      <c r="F693" s="158">
        <v>221</v>
      </c>
      <c r="G693" s="159">
        <v>44504</v>
      </c>
      <c r="H693" s="160">
        <v>1422</v>
      </c>
      <c r="I693" s="142" t="s">
        <v>1146</v>
      </c>
      <c r="J693" s="167" t="s">
        <v>1147</v>
      </c>
    </row>
    <row r="694" spans="1:10" s="162" customFormat="1" x14ac:dyDescent="0.25">
      <c r="A694" s="155">
        <v>44504</v>
      </c>
      <c r="B694" s="141" t="s">
        <v>1142</v>
      </c>
      <c r="C694" s="156">
        <v>210.42</v>
      </c>
      <c r="D694" s="157">
        <v>0</v>
      </c>
      <c r="E694" s="139">
        <v>93634.86</v>
      </c>
      <c r="F694" s="158"/>
      <c r="G694" s="159"/>
      <c r="H694" s="160"/>
      <c r="I694" s="142"/>
      <c r="J694" s="167"/>
    </row>
    <row r="695" spans="1:10" s="162" customFormat="1" x14ac:dyDescent="0.25">
      <c r="A695" s="155">
        <v>44504</v>
      </c>
      <c r="B695" s="141" t="s">
        <v>1143</v>
      </c>
      <c r="C695" s="156">
        <v>974.4</v>
      </c>
      <c r="D695" s="157">
        <v>0</v>
      </c>
      <c r="E695" s="139">
        <v>92660.46</v>
      </c>
      <c r="F695" s="158"/>
      <c r="G695" s="159"/>
      <c r="H695" s="160"/>
      <c r="I695" s="142"/>
      <c r="J695" s="167"/>
    </row>
    <row r="696" spans="1:10" s="162" customFormat="1" x14ac:dyDescent="0.25">
      <c r="A696" s="155">
        <v>44504</v>
      </c>
      <c r="B696" s="141" t="s">
        <v>1154</v>
      </c>
      <c r="C696" s="156">
        <v>5500</v>
      </c>
      <c r="D696" s="157">
        <v>0</v>
      </c>
      <c r="E696" s="139">
        <v>87160.46</v>
      </c>
      <c r="F696" s="158"/>
      <c r="G696" s="159"/>
      <c r="H696" s="160"/>
      <c r="I696" s="142"/>
      <c r="J696" s="167"/>
    </row>
    <row r="697" spans="1:10" s="162" customFormat="1" x14ac:dyDescent="0.25">
      <c r="A697" s="155">
        <v>44504</v>
      </c>
      <c r="B697" s="141" t="s">
        <v>405</v>
      </c>
      <c r="C697" s="156">
        <v>8700</v>
      </c>
      <c r="D697" s="157">
        <v>0</v>
      </c>
      <c r="E697" s="139">
        <v>78460.460000000006</v>
      </c>
      <c r="F697" s="158"/>
      <c r="G697" s="159"/>
      <c r="H697" s="160"/>
      <c r="I697" s="142"/>
      <c r="J697" s="167"/>
    </row>
    <row r="698" spans="1:10" s="162" customFormat="1" x14ac:dyDescent="0.25">
      <c r="A698" s="155">
        <v>44504</v>
      </c>
      <c r="B698" s="141" t="s">
        <v>451</v>
      </c>
      <c r="C698" s="156">
        <v>348</v>
      </c>
      <c r="D698" s="157">
        <v>0</v>
      </c>
      <c r="E698" s="139">
        <v>78112.460000000006</v>
      </c>
      <c r="F698" s="158"/>
      <c r="G698" s="159"/>
      <c r="H698" s="160"/>
      <c r="I698" s="142"/>
      <c r="J698" s="167"/>
    </row>
    <row r="699" spans="1:10" s="162" customFormat="1" x14ac:dyDescent="0.25">
      <c r="A699" s="155">
        <v>44504</v>
      </c>
      <c r="B699" s="141" t="s">
        <v>157</v>
      </c>
      <c r="C699" s="156">
        <v>7000</v>
      </c>
      <c r="D699" s="157">
        <v>0</v>
      </c>
      <c r="E699" s="139">
        <v>71112.460000000006</v>
      </c>
      <c r="F699" s="158"/>
      <c r="G699" s="159"/>
      <c r="H699" s="160"/>
      <c r="I699" s="142"/>
      <c r="J699" s="167"/>
    </row>
    <row r="700" spans="1:10" s="162" customFormat="1" x14ac:dyDescent="0.25">
      <c r="A700" s="155">
        <v>44504</v>
      </c>
      <c r="B700" s="141" t="s">
        <v>1153</v>
      </c>
      <c r="C700" s="156">
        <v>2422.59</v>
      </c>
      <c r="D700" s="157">
        <v>0</v>
      </c>
      <c r="E700" s="139">
        <v>68689.87</v>
      </c>
      <c r="F700" s="158"/>
      <c r="G700" s="159"/>
      <c r="H700" s="160"/>
      <c r="I700" s="142"/>
      <c r="J700" s="167"/>
    </row>
    <row r="701" spans="1:10" s="162" customFormat="1" x14ac:dyDescent="0.25">
      <c r="A701" s="155">
        <v>44504</v>
      </c>
      <c r="B701" s="141" t="s">
        <v>226</v>
      </c>
      <c r="C701" s="156">
        <v>0</v>
      </c>
      <c r="D701" s="157">
        <v>16356</v>
      </c>
      <c r="E701" s="139">
        <v>85045.87</v>
      </c>
      <c r="F701" s="158">
        <v>1</v>
      </c>
      <c r="G701" s="159">
        <v>44504</v>
      </c>
      <c r="H701" s="160">
        <v>1423</v>
      </c>
      <c r="I701" s="142" t="s">
        <v>1148</v>
      </c>
      <c r="J701" s="167"/>
    </row>
    <row r="702" spans="1:10" s="162" customFormat="1" x14ac:dyDescent="0.25">
      <c r="A702" s="155">
        <v>44504</v>
      </c>
      <c r="B702" s="141" t="s">
        <v>1111</v>
      </c>
      <c r="C702" s="156">
        <v>54000</v>
      </c>
      <c r="D702" s="157">
        <v>0</v>
      </c>
      <c r="E702" s="139">
        <v>31045.87</v>
      </c>
      <c r="F702" s="158"/>
      <c r="G702" s="159"/>
      <c r="H702" s="160"/>
      <c r="I702" s="142"/>
      <c r="J702" s="167"/>
    </row>
    <row r="703" spans="1:10" s="162" customFormat="1" x14ac:dyDescent="0.25">
      <c r="A703" s="155">
        <v>44504</v>
      </c>
      <c r="B703" s="141" t="s">
        <v>391</v>
      </c>
      <c r="C703" s="156">
        <v>18000</v>
      </c>
      <c r="D703" s="157">
        <v>0</v>
      </c>
      <c r="E703" s="139">
        <v>13045.87</v>
      </c>
      <c r="F703" s="158"/>
      <c r="G703" s="159"/>
      <c r="H703" s="160"/>
      <c r="I703" s="142"/>
      <c r="J703" s="167"/>
    </row>
    <row r="704" spans="1:10" s="162" customFormat="1" x14ac:dyDescent="0.25">
      <c r="A704" s="155">
        <v>44504</v>
      </c>
      <c r="B704" s="141" t="s">
        <v>1155</v>
      </c>
      <c r="C704" s="156">
        <v>1200</v>
      </c>
      <c r="D704" s="157">
        <v>0</v>
      </c>
      <c r="E704" s="139">
        <v>11845.87</v>
      </c>
      <c r="F704" s="158"/>
      <c r="G704" s="159"/>
      <c r="H704" s="160"/>
      <c r="I704" s="142"/>
      <c r="J704" s="167"/>
    </row>
    <row r="705" spans="1:10" s="162" customFormat="1" x14ac:dyDescent="0.25">
      <c r="A705" s="155">
        <v>44505</v>
      </c>
      <c r="B705" s="141" t="s">
        <v>138</v>
      </c>
      <c r="C705" s="156">
        <v>0</v>
      </c>
      <c r="D705" s="157">
        <v>10022.4</v>
      </c>
      <c r="E705" s="139">
        <v>21868.27</v>
      </c>
      <c r="F705" s="158">
        <v>59</v>
      </c>
      <c r="G705" s="159">
        <v>44505</v>
      </c>
      <c r="H705" s="160">
        <v>1425</v>
      </c>
      <c r="I705" s="142" t="s">
        <v>1160</v>
      </c>
      <c r="J705" s="167">
        <v>44510</v>
      </c>
    </row>
    <row r="706" spans="1:10" s="162" customFormat="1" x14ac:dyDescent="0.25">
      <c r="A706" s="155">
        <v>44505</v>
      </c>
      <c r="B706" s="141" t="s">
        <v>1156</v>
      </c>
      <c r="C706" s="156">
        <v>141.51</v>
      </c>
      <c r="D706" s="157">
        <v>0</v>
      </c>
      <c r="E706" s="139">
        <v>21726.76</v>
      </c>
      <c r="F706" s="158"/>
      <c r="G706" s="159"/>
      <c r="H706" s="160"/>
      <c r="I706" s="142"/>
      <c r="J706" s="167"/>
    </row>
    <row r="707" spans="1:10" s="162" customFormat="1" x14ac:dyDescent="0.25">
      <c r="A707" s="155">
        <v>44505</v>
      </c>
      <c r="B707" s="141" t="s">
        <v>1157</v>
      </c>
      <c r="C707" s="156">
        <v>0</v>
      </c>
      <c r="D707" s="157">
        <v>6612</v>
      </c>
      <c r="E707" s="139">
        <v>28338.76</v>
      </c>
      <c r="F707" s="158">
        <v>103</v>
      </c>
      <c r="G707" s="159">
        <v>44505</v>
      </c>
      <c r="H707" s="160">
        <v>1426</v>
      </c>
      <c r="I707" s="142" t="s">
        <v>1161</v>
      </c>
      <c r="J707" s="167" t="s">
        <v>1162</v>
      </c>
    </row>
    <row r="708" spans="1:10" s="162" customFormat="1" x14ac:dyDescent="0.25">
      <c r="A708" s="155">
        <v>44505</v>
      </c>
      <c r="B708" s="141" t="s">
        <v>147</v>
      </c>
      <c r="C708" s="156">
        <v>0</v>
      </c>
      <c r="D708" s="157">
        <v>6496</v>
      </c>
      <c r="E708" s="139">
        <v>34834.76</v>
      </c>
      <c r="F708" s="158">
        <v>121</v>
      </c>
      <c r="G708" s="159">
        <v>44505</v>
      </c>
      <c r="H708" s="160">
        <v>1427</v>
      </c>
      <c r="I708" s="142" t="s">
        <v>1163</v>
      </c>
      <c r="J708" s="167">
        <v>44501</v>
      </c>
    </row>
    <row r="709" spans="1:10" s="162" customFormat="1" x14ac:dyDescent="0.25">
      <c r="A709" s="155">
        <v>44505</v>
      </c>
      <c r="B709" t="s">
        <v>1170</v>
      </c>
      <c r="C709" s="156">
        <v>8448.06</v>
      </c>
      <c r="D709" s="157">
        <v>0</v>
      </c>
      <c r="E709" s="139">
        <v>26386.7</v>
      </c>
      <c r="F709" s="158"/>
      <c r="G709" s="159"/>
      <c r="H709" s="160"/>
      <c r="I709" s="142"/>
      <c r="J709" s="167"/>
    </row>
    <row r="710" spans="1:10" s="162" customFormat="1" x14ac:dyDescent="0.25">
      <c r="A710" s="155">
        <v>44505</v>
      </c>
      <c r="B710" s="141" t="s">
        <v>1158</v>
      </c>
      <c r="C710" s="156">
        <v>767.34</v>
      </c>
      <c r="D710" s="157">
        <v>0</v>
      </c>
      <c r="E710" s="139">
        <v>25619.360000000001</v>
      </c>
      <c r="F710" s="158"/>
      <c r="G710" s="159"/>
      <c r="H710" s="160"/>
      <c r="I710" s="142"/>
      <c r="J710" s="167"/>
    </row>
    <row r="711" spans="1:10" s="162" customFormat="1" x14ac:dyDescent="0.25">
      <c r="A711" s="155">
        <v>44505</v>
      </c>
      <c r="B711" s="141" t="s">
        <v>141</v>
      </c>
      <c r="C711" s="156">
        <v>0</v>
      </c>
      <c r="D711" s="157">
        <v>3132</v>
      </c>
      <c r="E711" s="139">
        <v>28751.360000000001</v>
      </c>
      <c r="F711" s="158">
        <v>126</v>
      </c>
      <c r="G711" s="159">
        <v>44505</v>
      </c>
      <c r="H711" s="160">
        <v>1428</v>
      </c>
      <c r="I711" s="142" t="s">
        <v>1164</v>
      </c>
      <c r="J711" s="167">
        <v>44504</v>
      </c>
    </row>
    <row r="712" spans="1:10" s="162" customFormat="1" x14ac:dyDescent="0.25">
      <c r="A712" s="155">
        <v>44505</v>
      </c>
      <c r="B712" s="141" t="s">
        <v>1165</v>
      </c>
      <c r="C712" s="156">
        <v>0</v>
      </c>
      <c r="D712" s="157">
        <v>7830</v>
      </c>
      <c r="E712" s="139">
        <v>36581.360000000001</v>
      </c>
      <c r="F712" s="158">
        <v>260</v>
      </c>
      <c r="G712" s="159">
        <v>44505</v>
      </c>
      <c r="H712" s="160" t="s">
        <v>1168</v>
      </c>
      <c r="I712" s="142" t="s">
        <v>1169</v>
      </c>
      <c r="J712" s="167">
        <v>44519</v>
      </c>
    </row>
    <row r="713" spans="1:10" s="162" customFormat="1" x14ac:dyDescent="0.25">
      <c r="A713" s="155">
        <v>44505</v>
      </c>
      <c r="B713" s="141" t="s">
        <v>1166</v>
      </c>
      <c r="C713" s="156">
        <v>2498.64</v>
      </c>
      <c r="D713" s="157">
        <v>0</v>
      </c>
      <c r="E713" s="139">
        <v>34082.720000000001</v>
      </c>
      <c r="F713" s="158"/>
      <c r="G713" s="159"/>
      <c r="H713" s="160"/>
      <c r="I713" s="142"/>
      <c r="J713" s="167"/>
    </row>
    <row r="714" spans="1:10" s="162" customFormat="1" x14ac:dyDescent="0.25">
      <c r="A714" s="155">
        <v>44506</v>
      </c>
      <c r="B714" s="141" t="s">
        <v>1167</v>
      </c>
      <c r="C714" s="156">
        <v>6454.16</v>
      </c>
      <c r="D714" s="157">
        <v>0</v>
      </c>
      <c r="E714" s="139">
        <v>27628.560000000001</v>
      </c>
      <c r="F714" s="158"/>
      <c r="G714" s="159"/>
      <c r="H714" s="160"/>
      <c r="I714" s="142"/>
      <c r="J714" s="167"/>
    </row>
    <row r="715" spans="1:10" s="162" customFormat="1" x14ac:dyDescent="0.25">
      <c r="A715" s="155">
        <v>44507</v>
      </c>
      <c r="B715" s="141" t="s">
        <v>1174</v>
      </c>
      <c r="C715" s="156">
        <v>512.72</v>
      </c>
      <c r="D715" s="157">
        <v>0</v>
      </c>
      <c r="E715" s="139">
        <v>27115.84</v>
      </c>
      <c r="F715" s="158"/>
      <c r="G715" s="159"/>
      <c r="H715" s="160"/>
      <c r="I715" s="142"/>
      <c r="J715" s="167"/>
    </row>
    <row r="716" spans="1:10" s="162" customFormat="1" x14ac:dyDescent="0.25">
      <c r="A716" s="155">
        <v>44507</v>
      </c>
      <c r="B716" s="141" t="s">
        <v>1175</v>
      </c>
      <c r="C716" s="156">
        <v>538</v>
      </c>
      <c r="D716" s="157">
        <v>0</v>
      </c>
      <c r="E716" s="139">
        <v>26577.84</v>
      </c>
      <c r="F716" s="158"/>
      <c r="G716" s="159"/>
      <c r="H716" s="160"/>
      <c r="I716" s="142"/>
      <c r="J716" s="167"/>
    </row>
    <row r="717" spans="1:10" s="162" customFormat="1" x14ac:dyDescent="0.25">
      <c r="A717" s="155">
        <v>44508</v>
      </c>
      <c r="B717" s="141" t="s">
        <v>1176</v>
      </c>
      <c r="C717" s="156">
        <v>189</v>
      </c>
      <c r="D717" s="157">
        <v>0</v>
      </c>
      <c r="E717" s="139">
        <v>26388.84</v>
      </c>
      <c r="F717" s="158"/>
      <c r="G717" s="159"/>
      <c r="H717" s="160"/>
      <c r="I717" s="142"/>
      <c r="J717" s="167"/>
    </row>
    <row r="718" spans="1:10" s="162" customFormat="1" x14ac:dyDescent="0.25">
      <c r="A718" s="155">
        <v>44508</v>
      </c>
      <c r="B718" s="141" t="s">
        <v>1176</v>
      </c>
      <c r="C718" s="156">
        <v>579</v>
      </c>
      <c r="D718" s="157">
        <v>0</v>
      </c>
      <c r="E718" s="139">
        <v>25809.84</v>
      </c>
      <c r="F718" s="158"/>
      <c r="G718" s="159"/>
      <c r="H718" s="160"/>
      <c r="I718" s="142"/>
      <c r="J718" s="167"/>
    </row>
    <row r="719" spans="1:10" s="162" customFormat="1" ht="75" x14ac:dyDescent="0.25">
      <c r="A719" s="155">
        <v>44508</v>
      </c>
      <c r="B719" s="141" t="s">
        <v>1177</v>
      </c>
      <c r="C719" s="156">
        <v>0</v>
      </c>
      <c r="D719" s="157">
        <v>33408</v>
      </c>
      <c r="E719" s="139">
        <v>59217.84</v>
      </c>
      <c r="F719" s="158">
        <v>64</v>
      </c>
      <c r="G719" s="159">
        <v>44508</v>
      </c>
      <c r="H719" s="160">
        <v>1430</v>
      </c>
      <c r="I719" s="142" t="s">
        <v>1179</v>
      </c>
      <c r="J719" s="167" t="s">
        <v>1180</v>
      </c>
    </row>
    <row r="720" spans="1:10" s="162" customFormat="1" x14ac:dyDescent="0.25">
      <c r="A720" s="155">
        <v>44508</v>
      </c>
      <c r="B720" s="141" t="s">
        <v>1178</v>
      </c>
      <c r="C720" s="156">
        <v>0</v>
      </c>
      <c r="D720" s="157">
        <v>79200</v>
      </c>
      <c r="E720" s="139">
        <v>138417.84</v>
      </c>
      <c r="F720" s="158">
        <v>164</v>
      </c>
      <c r="G720" s="159">
        <v>44508</v>
      </c>
      <c r="H720" s="160">
        <v>1431</v>
      </c>
      <c r="I720" s="142" t="s">
        <v>1181</v>
      </c>
      <c r="J720" s="167" t="s">
        <v>1182</v>
      </c>
    </row>
    <row r="721" spans="1:10" s="162" customFormat="1" x14ac:dyDescent="0.25">
      <c r="A721" s="155">
        <v>44508</v>
      </c>
      <c r="B721" s="141" t="s">
        <v>1183</v>
      </c>
      <c r="C721" s="156">
        <v>5708.94</v>
      </c>
      <c r="D721" s="157">
        <v>0</v>
      </c>
      <c r="E721" s="139">
        <v>132708.9</v>
      </c>
      <c r="F721" s="158"/>
      <c r="G721" s="159"/>
      <c r="H721" s="160"/>
      <c r="I721" s="142"/>
      <c r="J721" s="167"/>
    </row>
    <row r="722" spans="1:10" s="162" customFormat="1" x14ac:dyDescent="0.25">
      <c r="A722" s="155">
        <v>44508</v>
      </c>
      <c r="B722" s="141" t="s">
        <v>480</v>
      </c>
      <c r="C722" s="156">
        <v>14212.05</v>
      </c>
      <c r="D722" s="157">
        <v>0</v>
      </c>
      <c r="E722" s="139">
        <v>118496.85</v>
      </c>
      <c r="F722" s="158"/>
      <c r="G722" s="159"/>
      <c r="H722" s="160"/>
      <c r="I722" s="142"/>
      <c r="J722" s="167"/>
    </row>
    <row r="723" spans="1:10" s="162" customFormat="1" x14ac:dyDescent="0.25">
      <c r="A723" s="155">
        <v>44510</v>
      </c>
      <c r="B723" s="141" t="s">
        <v>1011</v>
      </c>
      <c r="C723" s="156">
        <v>0</v>
      </c>
      <c r="D723" s="157">
        <v>111512</v>
      </c>
      <c r="E723" s="139">
        <v>230008.85</v>
      </c>
      <c r="F723" s="158">
        <v>245</v>
      </c>
      <c r="G723" s="159">
        <v>44510</v>
      </c>
      <c r="H723" s="160">
        <v>1432</v>
      </c>
      <c r="I723" s="142" t="s">
        <v>1184</v>
      </c>
      <c r="J723" s="167" t="s">
        <v>1188</v>
      </c>
    </row>
    <row r="724" spans="1:10" s="162" customFormat="1" x14ac:dyDescent="0.25">
      <c r="A724" s="155">
        <v>44510</v>
      </c>
      <c r="B724" s="141" t="s">
        <v>125</v>
      </c>
      <c r="C724" s="156">
        <v>750</v>
      </c>
      <c r="D724" s="157"/>
      <c r="E724" s="139">
        <f>E723-C724</f>
        <v>229258.85</v>
      </c>
      <c r="F724" s="158"/>
      <c r="G724" s="159"/>
      <c r="H724" s="160"/>
      <c r="I724" s="142"/>
      <c r="J724" s="167"/>
    </row>
    <row r="725" spans="1:10" s="162" customFormat="1" x14ac:dyDescent="0.25">
      <c r="A725" s="155">
        <v>44510</v>
      </c>
      <c r="B725" s="141" t="s">
        <v>1194</v>
      </c>
      <c r="C725" s="156">
        <v>59598.75</v>
      </c>
      <c r="D725" s="157"/>
      <c r="E725" s="139">
        <f>E724-C725</f>
        <v>169660.1</v>
      </c>
      <c r="F725" s="158"/>
      <c r="G725" s="159"/>
      <c r="H725" s="160"/>
      <c r="I725" s="142"/>
      <c r="J725" s="167"/>
    </row>
    <row r="726" spans="1:10" s="162" customFormat="1" x14ac:dyDescent="0.25">
      <c r="A726" s="155">
        <v>44511</v>
      </c>
      <c r="B726" s="141" t="s">
        <v>1195</v>
      </c>
      <c r="C726" s="156">
        <v>3938</v>
      </c>
      <c r="D726" s="157"/>
      <c r="E726" s="139">
        <f>E725-C726</f>
        <v>165722.1</v>
      </c>
      <c r="F726" s="158"/>
      <c r="G726" s="159"/>
      <c r="H726" s="160"/>
      <c r="I726" s="142"/>
      <c r="J726" s="167"/>
    </row>
    <row r="727" spans="1:10" s="162" customFormat="1" x14ac:dyDescent="0.25">
      <c r="A727" s="155">
        <v>44511</v>
      </c>
      <c r="B727" s="141" t="s">
        <v>1196</v>
      </c>
      <c r="C727" s="156"/>
      <c r="D727" s="157">
        <v>46400</v>
      </c>
      <c r="E727" s="139">
        <f>E726+D727</f>
        <v>212122.1</v>
      </c>
      <c r="F727" s="158">
        <v>6</v>
      </c>
      <c r="G727" s="159">
        <v>44512</v>
      </c>
      <c r="H727" s="160">
        <v>1433</v>
      </c>
      <c r="I727" s="142" t="s">
        <v>1217</v>
      </c>
      <c r="J727" s="167" t="s">
        <v>1230</v>
      </c>
    </row>
    <row r="728" spans="1:10" s="162" customFormat="1" x14ac:dyDescent="0.25">
      <c r="A728" s="155">
        <v>44511</v>
      </c>
      <c r="B728" s="141" t="s">
        <v>1197</v>
      </c>
      <c r="C728" s="156">
        <v>3282</v>
      </c>
      <c r="D728" s="157"/>
      <c r="E728" s="139">
        <f>E727-C728</f>
        <v>208840.1</v>
      </c>
      <c r="F728" s="158"/>
      <c r="G728" s="159"/>
      <c r="H728" s="160"/>
      <c r="I728" s="142"/>
      <c r="J728" s="167"/>
    </row>
    <row r="729" spans="1:10" s="162" customFormat="1" x14ac:dyDescent="0.25">
      <c r="A729" s="155">
        <v>44511</v>
      </c>
      <c r="B729" s="141" t="s">
        <v>1198</v>
      </c>
      <c r="C729" s="156">
        <v>70000</v>
      </c>
      <c r="D729" s="157"/>
      <c r="E729" s="139">
        <f>E728-C729</f>
        <v>138840.1</v>
      </c>
      <c r="F729" s="158"/>
      <c r="G729" s="159"/>
      <c r="H729" s="160"/>
      <c r="I729" s="142"/>
      <c r="J729" s="167"/>
    </row>
    <row r="730" spans="1:10" s="162" customFormat="1" x14ac:dyDescent="0.25">
      <c r="A730" s="155">
        <v>44511</v>
      </c>
      <c r="B730" s="141" t="s">
        <v>480</v>
      </c>
      <c r="C730" s="156">
        <v>89050.97</v>
      </c>
      <c r="D730" s="157"/>
      <c r="E730" s="139">
        <f>E729-C730</f>
        <v>49789.130000000005</v>
      </c>
      <c r="F730" s="158"/>
      <c r="G730" s="159"/>
      <c r="H730" s="160"/>
      <c r="I730" s="142"/>
      <c r="J730" s="167"/>
    </row>
    <row r="731" spans="1:10" s="162" customFormat="1" x14ac:dyDescent="0.25">
      <c r="A731" s="155">
        <v>44511</v>
      </c>
      <c r="B731" s="141" t="s">
        <v>140</v>
      </c>
      <c r="C731" s="156"/>
      <c r="D731" s="157">
        <v>7192</v>
      </c>
      <c r="E731" s="139">
        <f>E730+D731</f>
        <v>56981.130000000005</v>
      </c>
      <c r="F731" s="158">
        <v>52</v>
      </c>
      <c r="G731" s="159">
        <v>44512</v>
      </c>
      <c r="H731" s="160">
        <v>1434</v>
      </c>
      <c r="I731" s="142" t="s">
        <v>1218</v>
      </c>
      <c r="J731" s="167" t="s">
        <v>1229</v>
      </c>
    </row>
    <row r="732" spans="1:10" s="162" customFormat="1" x14ac:dyDescent="0.25">
      <c r="A732" s="155">
        <v>44511</v>
      </c>
      <c r="B732" s="141" t="s">
        <v>1111</v>
      </c>
      <c r="C732" s="156">
        <v>20000</v>
      </c>
      <c r="D732" s="157"/>
      <c r="E732" s="139">
        <f>E731-C732</f>
        <v>36981.130000000005</v>
      </c>
      <c r="F732" s="158"/>
      <c r="G732" s="159"/>
      <c r="H732" s="160"/>
      <c r="I732" s="142"/>
      <c r="J732" s="167"/>
    </row>
    <row r="733" spans="1:10" s="162" customFormat="1" x14ac:dyDescent="0.25">
      <c r="A733" s="155">
        <v>44511</v>
      </c>
      <c r="B733" s="141" t="s">
        <v>1155</v>
      </c>
      <c r="C733" s="156">
        <v>1009.7</v>
      </c>
      <c r="D733" s="157"/>
      <c r="E733" s="139">
        <f>E732-C733</f>
        <v>35971.430000000008</v>
      </c>
      <c r="F733" s="158"/>
      <c r="G733" s="159"/>
      <c r="H733" s="160"/>
      <c r="I733" s="142"/>
      <c r="J733" s="167"/>
    </row>
    <row r="734" spans="1:10" s="162" customFormat="1" x14ac:dyDescent="0.25">
      <c r="A734" s="155">
        <v>44511</v>
      </c>
      <c r="B734" s="141" t="s">
        <v>1199</v>
      </c>
      <c r="C734" s="156"/>
      <c r="D734" s="157">
        <v>3712</v>
      </c>
      <c r="E734" s="139">
        <f>E733+D734</f>
        <v>39683.430000000008</v>
      </c>
      <c r="F734" s="158">
        <v>77</v>
      </c>
      <c r="G734" s="159">
        <v>44512</v>
      </c>
      <c r="H734" s="160">
        <v>1439</v>
      </c>
      <c r="I734" s="142" t="s">
        <v>1222</v>
      </c>
      <c r="J734" s="167">
        <v>44511</v>
      </c>
    </row>
    <row r="735" spans="1:10" s="162" customFormat="1" ht="30" x14ac:dyDescent="0.25">
      <c r="A735" s="155">
        <v>44511</v>
      </c>
      <c r="B735" s="141" t="s">
        <v>943</v>
      </c>
      <c r="C735" s="156"/>
      <c r="D735" s="157">
        <v>91872</v>
      </c>
      <c r="E735" s="139">
        <f>E734+D735</f>
        <v>131555.43</v>
      </c>
      <c r="F735" s="158">
        <v>252</v>
      </c>
      <c r="G735" s="159">
        <v>44208</v>
      </c>
      <c r="H735" s="160">
        <v>1435</v>
      </c>
      <c r="I735" s="142" t="s">
        <v>1219</v>
      </c>
      <c r="J735" s="167" t="s">
        <v>1228</v>
      </c>
    </row>
    <row r="736" spans="1:10" s="162" customFormat="1" x14ac:dyDescent="0.25">
      <c r="A736" s="155">
        <v>44512</v>
      </c>
      <c r="B736" s="141" t="s">
        <v>138</v>
      </c>
      <c r="C736" s="156"/>
      <c r="D736" s="157">
        <v>20601.599999999999</v>
      </c>
      <c r="E736" s="139">
        <f>E735+D736</f>
        <v>152157.03</v>
      </c>
      <c r="F736" s="158">
        <v>59</v>
      </c>
      <c r="G736" s="159">
        <v>44512</v>
      </c>
      <c r="H736" s="160">
        <v>1436</v>
      </c>
      <c r="I736" s="142" t="s">
        <v>1220</v>
      </c>
      <c r="J736" s="167" t="s">
        <v>1227</v>
      </c>
    </row>
    <row r="737" spans="1:10" s="162" customFormat="1" x14ac:dyDescent="0.25">
      <c r="A737" s="155">
        <v>44512</v>
      </c>
      <c r="B737" s="141" t="s">
        <v>1200</v>
      </c>
      <c r="C737" s="156"/>
      <c r="D737" s="157">
        <v>3712</v>
      </c>
      <c r="E737" s="139">
        <f>E736+D737</f>
        <v>155869.03</v>
      </c>
      <c r="F737" s="158">
        <v>158</v>
      </c>
      <c r="G737" s="159">
        <v>44512</v>
      </c>
      <c r="H737" s="160"/>
      <c r="I737" s="142" t="s">
        <v>1226</v>
      </c>
      <c r="J737" s="167">
        <v>44535</v>
      </c>
    </row>
    <row r="738" spans="1:10" s="162" customFormat="1" x14ac:dyDescent="0.25">
      <c r="A738" s="155">
        <v>44512</v>
      </c>
      <c r="B738" s="141" t="s">
        <v>1201</v>
      </c>
      <c r="C738" s="156"/>
      <c r="D738" s="157">
        <v>6612</v>
      </c>
      <c r="E738" s="139">
        <f>E737+D738</f>
        <v>162481.03</v>
      </c>
      <c r="F738" s="158">
        <v>103</v>
      </c>
      <c r="G738" s="159">
        <v>44512</v>
      </c>
      <c r="H738" s="160">
        <v>1437</v>
      </c>
      <c r="I738" s="142" t="s">
        <v>1221</v>
      </c>
      <c r="J738" s="167" t="s">
        <v>1231</v>
      </c>
    </row>
    <row r="739" spans="1:10" s="162" customFormat="1" x14ac:dyDescent="0.25">
      <c r="A739" s="155">
        <v>44512</v>
      </c>
      <c r="B739" s="141" t="s">
        <v>1202</v>
      </c>
      <c r="C739" s="156">
        <v>1428.56</v>
      </c>
      <c r="D739" s="157"/>
      <c r="E739" s="139">
        <f t="shared" ref="E739:E752" si="21">E738-C739</f>
        <v>161052.47</v>
      </c>
      <c r="F739" s="158"/>
      <c r="G739" s="159"/>
      <c r="H739" s="160"/>
      <c r="I739" s="142"/>
      <c r="J739" s="167"/>
    </row>
    <row r="740" spans="1:10" s="162" customFormat="1" x14ac:dyDescent="0.25">
      <c r="A740" s="155">
        <v>44512</v>
      </c>
      <c r="B740" s="141" t="s">
        <v>1203</v>
      </c>
      <c r="C740" s="156">
        <v>11891.16</v>
      </c>
      <c r="D740" s="157"/>
      <c r="E740" s="139">
        <f t="shared" si="21"/>
        <v>149161.31</v>
      </c>
      <c r="F740" s="158"/>
      <c r="G740" s="159"/>
      <c r="H740" s="160"/>
      <c r="I740" s="142"/>
      <c r="J740" s="167"/>
    </row>
    <row r="741" spans="1:10" s="162" customFormat="1" x14ac:dyDescent="0.25">
      <c r="A741" s="155">
        <v>44512</v>
      </c>
      <c r="B741" s="141" t="s">
        <v>1056</v>
      </c>
      <c r="C741" s="156">
        <v>485.69</v>
      </c>
      <c r="D741" s="157"/>
      <c r="E741" s="139">
        <f t="shared" si="21"/>
        <v>148675.62</v>
      </c>
      <c r="F741" s="158"/>
      <c r="G741" s="159"/>
      <c r="H741" s="160"/>
      <c r="I741" s="142"/>
      <c r="J741" s="167"/>
    </row>
    <row r="742" spans="1:10" s="162" customFormat="1" x14ac:dyDescent="0.25">
      <c r="A742" s="155">
        <v>44512</v>
      </c>
      <c r="B742" s="141" t="s">
        <v>1204</v>
      </c>
      <c r="C742" s="156">
        <v>10000</v>
      </c>
      <c r="D742" s="157"/>
      <c r="E742" s="139">
        <f t="shared" si="21"/>
        <v>138675.62</v>
      </c>
      <c r="F742" s="158"/>
      <c r="G742" s="159"/>
      <c r="H742" s="160"/>
      <c r="I742" s="142"/>
      <c r="J742" s="167"/>
    </row>
    <row r="743" spans="1:10" s="162" customFormat="1" x14ac:dyDescent="0.25">
      <c r="A743" s="155">
        <v>44512</v>
      </c>
      <c r="B743" s="141" t="s">
        <v>476</v>
      </c>
      <c r="C743" s="156">
        <v>5293</v>
      </c>
      <c r="D743" s="157"/>
      <c r="E743" s="139">
        <f t="shared" si="21"/>
        <v>133382.62</v>
      </c>
      <c r="F743" s="158"/>
      <c r="G743" s="159"/>
      <c r="H743" s="160"/>
      <c r="I743" s="142"/>
      <c r="J743" s="167"/>
    </row>
    <row r="744" spans="1:10" s="162" customFormat="1" x14ac:dyDescent="0.25">
      <c r="A744" s="155">
        <v>44512</v>
      </c>
      <c r="B744" s="141" t="s">
        <v>1058</v>
      </c>
      <c r="C744" s="156">
        <v>2030</v>
      </c>
      <c r="D744" s="157"/>
      <c r="E744" s="139">
        <f t="shared" si="21"/>
        <v>131352.62</v>
      </c>
      <c r="F744" s="158"/>
      <c r="G744" s="159"/>
      <c r="H744" s="160"/>
      <c r="I744" s="142"/>
      <c r="J744" s="167"/>
    </row>
    <row r="745" spans="1:10" s="162" customFormat="1" x14ac:dyDescent="0.25">
      <c r="A745" s="155">
        <v>44512</v>
      </c>
      <c r="B745" s="141" t="s">
        <v>157</v>
      </c>
      <c r="C745" s="156">
        <v>7000</v>
      </c>
      <c r="D745" s="157"/>
      <c r="E745" s="139">
        <f t="shared" si="21"/>
        <v>124352.62</v>
      </c>
      <c r="F745" s="158"/>
      <c r="G745" s="159"/>
      <c r="H745" s="160"/>
      <c r="I745" s="142"/>
      <c r="J745" s="167"/>
    </row>
    <row r="746" spans="1:10" s="162" customFormat="1" x14ac:dyDescent="0.25">
      <c r="A746" s="155">
        <v>44512</v>
      </c>
      <c r="B746" s="141" t="s">
        <v>172</v>
      </c>
      <c r="C746" s="156">
        <v>9520</v>
      </c>
      <c r="D746" s="157"/>
      <c r="E746" s="139">
        <f t="shared" si="21"/>
        <v>114832.62</v>
      </c>
      <c r="F746" s="158"/>
      <c r="G746" s="159"/>
      <c r="H746" s="160"/>
      <c r="I746" s="142"/>
      <c r="J746" s="167"/>
    </row>
    <row r="747" spans="1:10" s="162" customFormat="1" x14ac:dyDescent="0.25">
      <c r="A747" s="155">
        <v>44512</v>
      </c>
      <c r="B747" s="141" t="s">
        <v>125</v>
      </c>
      <c r="C747" s="156">
        <v>9500</v>
      </c>
      <c r="D747" s="157"/>
      <c r="E747" s="139">
        <f t="shared" si="21"/>
        <v>105332.62</v>
      </c>
      <c r="F747" s="158"/>
      <c r="G747" s="159"/>
      <c r="H747" s="160"/>
      <c r="I747" s="142"/>
      <c r="J747" s="167"/>
    </row>
    <row r="748" spans="1:10" s="162" customFormat="1" x14ac:dyDescent="0.25">
      <c r="A748" s="155">
        <v>44512</v>
      </c>
      <c r="B748" s="141" t="s">
        <v>1205</v>
      </c>
      <c r="C748" s="156">
        <v>2295.8000000000002</v>
      </c>
      <c r="D748" s="157"/>
      <c r="E748" s="139">
        <f t="shared" si="21"/>
        <v>103036.81999999999</v>
      </c>
      <c r="F748" s="158"/>
      <c r="G748" s="159"/>
      <c r="H748" s="160"/>
      <c r="I748" s="142"/>
      <c r="J748" s="167"/>
    </row>
    <row r="749" spans="1:10" s="162" customFormat="1" x14ac:dyDescent="0.25">
      <c r="A749" s="155">
        <v>44512</v>
      </c>
      <c r="B749" s="141" t="s">
        <v>1206</v>
      </c>
      <c r="C749" s="156">
        <v>6095.03</v>
      </c>
      <c r="D749" s="157"/>
      <c r="E749" s="139">
        <f t="shared" si="21"/>
        <v>96941.79</v>
      </c>
      <c r="F749" s="158"/>
      <c r="G749" s="159"/>
      <c r="H749" s="160"/>
      <c r="I749" s="142"/>
      <c r="J749" s="167"/>
    </row>
    <row r="750" spans="1:10" s="162" customFormat="1" x14ac:dyDescent="0.25">
      <c r="A750" s="155">
        <v>44512</v>
      </c>
      <c r="B750" s="141" t="s">
        <v>1207</v>
      </c>
      <c r="C750" s="156">
        <v>2160.1999999999998</v>
      </c>
      <c r="D750" s="157"/>
      <c r="E750" s="139">
        <f t="shared" si="21"/>
        <v>94781.59</v>
      </c>
      <c r="F750" s="158"/>
      <c r="G750" s="159"/>
      <c r="H750" s="160"/>
      <c r="I750" s="142"/>
      <c r="J750" s="167"/>
    </row>
    <row r="751" spans="1:10" s="162" customFormat="1" x14ac:dyDescent="0.25">
      <c r="A751" s="155">
        <v>44512</v>
      </c>
      <c r="B751" s="141" t="s">
        <v>1208</v>
      </c>
      <c r="C751" s="156">
        <v>1368.6</v>
      </c>
      <c r="D751" s="157"/>
      <c r="E751" s="139">
        <f t="shared" si="21"/>
        <v>93412.989999999991</v>
      </c>
      <c r="F751" s="158"/>
      <c r="G751" s="159"/>
      <c r="H751" s="160"/>
      <c r="I751" s="142"/>
      <c r="J751" s="167"/>
    </row>
    <row r="752" spans="1:10" s="162" customFormat="1" x14ac:dyDescent="0.25">
      <c r="A752" s="155">
        <v>44512</v>
      </c>
      <c r="B752" s="141" t="s">
        <v>1110</v>
      </c>
      <c r="C752" s="156">
        <v>2184.6</v>
      </c>
      <c r="D752" s="157"/>
      <c r="E752" s="139">
        <f t="shared" si="21"/>
        <v>91228.389999999985</v>
      </c>
      <c r="F752" s="158"/>
      <c r="G752" s="159"/>
      <c r="H752" s="160"/>
      <c r="I752" s="142"/>
      <c r="J752" s="167"/>
    </row>
    <row r="753" spans="1:10" s="162" customFormat="1" x14ac:dyDescent="0.25">
      <c r="A753" s="155">
        <v>44512</v>
      </c>
      <c r="B753" s="141" t="s">
        <v>141</v>
      </c>
      <c r="C753" s="156"/>
      <c r="D753" s="157">
        <v>32306</v>
      </c>
      <c r="E753" s="139">
        <f>E752+D753</f>
        <v>123534.38999999998</v>
      </c>
      <c r="F753" s="158">
        <v>126</v>
      </c>
      <c r="G753" s="159">
        <v>44512</v>
      </c>
      <c r="H753" s="160">
        <v>1440</v>
      </c>
      <c r="I753" s="142" t="s">
        <v>1223</v>
      </c>
      <c r="J753" s="167" t="s">
        <v>1232</v>
      </c>
    </row>
    <row r="754" spans="1:10" s="162" customFormat="1" x14ac:dyDescent="0.25">
      <c r="A754" s="155">
        <v>44512</v>
      </c>
      <c r="B754" s="141" t="s">
        <v>1209</v>
      </c>
      <c r="C754" s="156"/>
      <c r="D754" s="157">
        <v>9280</v>
      </c>
      <c r="E754" s="139">
        <f>E753+D754</f>
        <v>132814.38999999998</v>
      </c>
      <c r="F754" s="158">
        <v>259</v>
      </c>
      <c r="G754" s="159">
        <v>44512</v>
      </c>
      <c r="H754" s="160"/>
      <c r="I754" s="142" t="s">
        <v>1233</v>
      </c>
      <c r="J754" s="167">
        <v>44505</v>
      </c>
    </row>
    <row r="755" spans="1:10" s="162" customFormat="1" x14ac:dyDescent="0.25">
      <c r="A755" s="155">
        <v>44512</v>
      </c>
      <c r="B755" s="141" t="s">
        <v>1060</v>
      </c>
      <c r="C755" s="156">
        <v>24360</v>
      </c>
      <c r="D755" s="157"/>
      <c r="E755" s="139">
        <f t="shared" ref="E755:E761" si="22">E754-C755</f>
        <v>108454.38999999998</v>
      </c>
      <c r="F755" s="158"/>
      <c r="G755" s="159"/>
      <c r="H755" s="160"/>
      <c r="I755" s="142"/>
      <c r="J755" s="167"/>
    </row>
    <row r="756" spans="1:10" s="162" customFormat="1" x14ac:dyDescent="0.25">
      <c r="A756" s="155">
        <v>44512</v>
      </c>
      <c r="B756" s="141" t="s">
        <v>1210</v>
      </c>
      <c r="C756" s="156">
        <v>12093</v>
      </c>
      <c r="D756" s="157"/>
      <c r="E756" s="139">
        <f t="shared" si="22"/>
        <v>96361.389999999985</v>
      </c>
      <c r="F756" s="158"/>
      <c r="G756" s="159"/>
      <c r="H756" s="160"/>
      <c r="I756" s="142"/>
      <c r="J756" s="167"/>
    </row>
    <row r="757" spans="1:10" s="162" customFormat="1" x14ac:dyDescent="0.25">
      <c r="A757" s="155">
        <v>44513</v>
      </c>
      <c r="B757" s="141" t="s">
        <v>1211</v>
      </c>
      <c r="C757" s="156">
        <v>588.26</v>
      </c>
      <c r="D757" s="157"/>
      <c r="E757" s="139">
        <f t="shared" si="22"/>
        <v>95773.12999999999</v>
      </c>
      <c r="F757" s="158"/>
      <c r="G757" s="159"/>
      <c r="H757" s="160"/>
      <c r="I757" s="142"/>
      <c r="J757" s="167"/>
    </row>
    <row r="758" spans="1:10" s="162" customFormat="1" x14ac:dyDescent="0.25">
      <c r="A758" s="155">
        <v>44513</v>
      </c>
      <c r="B758" s="141" t="s">
        <v>1212</v>
      </c>
      <c r="C758" s="156">
        <v>5347</v>
      </c>
      <c r="D758" s="157"/>
      <c r="E758" s="139">
        <f t="shared" si="22"/>
        <v>90426.12999999999</v>
      </c>
      <c r="F758" s="158"/>
      <c r="G758" s="159"/>
      <c r="H758" s="160"/>
      <c r="I758" s="142"/>
      <c r="J758" s="167"/>
    </row>
    <row r="759" spans="1:10" s="162" customFormat="1" x14ac:dyDescent="0.25">
      <c r="A759" s="155">
        <v>44514</v>
      </c>
      <c r="B759" s="141" t="s">
        <v>1213</v>
      </c>
      <c r="C759" s="156">
        <v>3702</v>
      </c>
      <c r="D759" s="157"/>
      <c r="E759" s="139">
        <f t="shared" si="22"/>
        <v>86724.12999999999</v>
      </c>
      <c r="F759" s="158"/>
      <c r="G759" s="159"/>
      <c r="H759" s="160"/>
      <c r="I759" s="142"/>
      <c r="J759" s="167"/>
    </row>
    <row r="760" spans="1:10" s="162" customFormat="1" x14ac:dyDescent="0.25">
      <c r="A760" s="155">
        <v>44514</v>
      </c>
      <c r="B760" s="141" t="s">
        <v>1214</v>
      </c>
      <c r="C760" s="156">
        <v>500</v>
      </c>
      <c r="D760" s="157"/>
      <c r="E760" s="139">
        <f t="shared" si="22"/>
        <v>86224.12999999999</v>
      </c>
      <c r="F760" s="158"/>
      <c r="G760" s="159"/>
      <c r="H760" s="160"/>
      <c r="I760" s="142"/>
      <c r="J760" s="167"/>
    </row>
    <row r="761" spans="1:10" s="162" customFormat="1" x14ac:dyDescent="0.25">
      <c r="A761" s="155">
        <v>44514</v>
      </c>
      <c r="B761" s="141" t="s">
        <v>1215</v>
      </c>
      <c r="C761" s="156">
        <v>2835</v>
      </c>
      <c r="D761" s="157"/>
      <c r="E761" s="139">
        <f t="shared" si="22"/>
        <v>83389.12999999999</v>
      </c>
      <c r="F761" s="158"/>
      <c r="G761" s="159"/>
      <c r="H761" s="160"/>
      <c r="I761" s="142"/>
      <c r="J761" s="167"/>
    </row>
    <row r="762" spans="1:10" s="162" customFormat="1" x14ac:dyDescent="0.25">
      <c r="A762" s="155">
        <v>44516</v>
      </c>
      <c r="B762" s="141" t="s">
        <v>151</v>
      </c>
      <c r="C762" s="156"/>
      <c r="D762" s="157">
        <v>3248</v>
      </c>
      <c r="E762" s="139">
        <f>E761+D762</f>
        <v>86637.12999999999</v>
      </c>
      <c r="F762" s="158">
        <v>221</v>
      </c>
      <c r="G762" s="159">
        <v>44518</v>
      </c>
      <c r="H762" s="160">
        <v>1441</v>
      </c>
      <c r="I762" s="142" t="s">
        <v>1224</v>
      </c>
      <c r="J762" s="167">
        <v>44517</v>
      </c>
    </row>
    <row r="763" spans="1:10" s="162" customFormat="1" x14ac:dyDescent="0.25">
      <c r="A763" s="155">
        <v>44516</v>
      </c>
      <c r="B763" s="141" t="s">
        <v>1132</v>
      </c>
      <c r="C763" s="156"/>
      <c r="D763" s="157">
        <v>49764</v>
      </c>
      <c r="E763" s="139">
        <f>E762+D763</f>
        <v>136401.13</v>
      </c>
      <c r="F763" s="158">
        <v>139</v>
      </c>
      <c r="G763" s="159">
        <v>44518</v>
      </c>
      <c r="H763" s="160">
        <v>1442</v>
      </c>
      <c r="I763" s="142" t="s">
        <v>1225</v>
      </c>
      <c r="J763" s="167">
        <v>44542</v>
      </c>
    </row>
    <row r="764" spans="1:10" s="162" customFormat="1" x14ac:dyDescent="0.25">
      <c r="A764" s="155">
        <v>44516</v>
      </c>
      <c r="B764" s="141" t="s">
        <v>1216</v>
      </c>
      <c r="C764" s="156"/>
      <c r="D764" s="157">
        <v>30000</v>
      </c>
      <c r="E764" s="139">
        <f>E763+D764</f>
        <v>166401.13</v>
      </c>
      <c r="F764" s="158" t="s">
        <v>7</v>
      </c>
      <c r="G764" s="159"/>
      <c r="H764" s="160"/>
      <c r="I764" s="142"/>
      <c r="J764" s="167"/>
    </row>
    <row r="765" spans="1:10" s="162" customFormat="1" x14ac:dyDescent="0.25">
      <c r="A765" s="155">
        <v>44516</v>
      </c>
      <c r="B765" s="141" t="s">
        <v>245</v>
      </c>
      <c r="C765" s="156">
        <v>155427.09</v>
      </c>
      <c r="D765" s="157"/>
      <c r="E765" s="139">
        <f>E764-C765</f>
        <v>10974.040000000008</v>
      </c>
      <c r="F765" s="158"/>
      <c r="G765" s="159"/>
      <c r="H765" s="160"/>
      <c r="I765" s="142"/>
      <c r="J765" s="167"/>
    </row>
    <row r="766" spans="1:10" s="162" customFormat="1" x14ac:dyDescent="0.25">
      <c r="A766" s="155">
        <v>44517</v>
      </c>
      <c r="B766" s="141" t="s">
        <v>1237</v>
      </c>
      <c r="C766" s="156">
        <v>227.01</v>
      </c>
      <c r="D766" s="157"/>
      <c r="E766" s="139">
        <f>E765-C766</f>
        <v>10747.030000000008</v>
      </c>
      <c r="F766" s="158"/>
      <c r="G766" s="159"/>
      <c r="H766" s="160"/>
      <c r="I766" s="142"/>
      <c r="J766" s="167"/>
    </row>
    <row r="767" spans="1:10" x14ac:dyDescent="0.25">
      <c r="A767" s="155">
        <v>44517</v>
      </c>
      <c r="B767" s="141" t="s">
        <v>1238</v>
      </c>
      <c r="C767" s="156">
        <v>500</v>
      </c>
      <c r="D767" s="157"/>
      <c r="E767" s="139">
        <f>E766-C767</f>
        <v>10247.030000000008</v>
      </c>
      <c r="F767" s="158"/>
      <c r="G767" s="159"/>
      <c r="H767" s="160"/>
      <c r="I767" s="142"/>
      <c r="J767" s="167"/>
    </row>
    <row r="768" spans="1:10" x14ac:dyDescent="0.25">
      <c r="A768" s="155">
        <v>44517</v>
      </c>
      <c r="B768" s="141" t="s">
        <v>1239</v>
      </c>
      <c r="C768" s="156"/>
      <c r="D768" s="157">
        <v>3132</v>
      </c>
      <c r="E768" s="139">
        <f>E767+D768</f>
        <v>13379.030000000008</v>
      </c>
      <c r="F768" s="158">
        <v>150</v>
      </c>
      <c r="G768" s="159">
        <v>44518</v>
      </c>
      <c r="H768" s="160">
        <v>1443</v>
      </c>
      <c r="I768" s="142" t="s">
        <v>1240</v>
      </c>
      <c r="J768" s="167">
        <v>44503</v>
      </c>
    </row>
    <row r="769" spans="1:10" x14ac:dyDescent="0.25">
      <c r="A769" s="155">
        <v>44518</v>
      </c>
      <c r="B769" s="141" t="s">
        <v>1247</v>
      </c>
      <c r="C769" s="156">
        <v>1448.84</v>
      </c>
      <c r="D769" s="157"/>
      <c r="E769" s="139">
        <f>E768-C769</f>
        <v>11930.190000000008</v>
      </c>
      <c r="F769" s="158"/>
      <c r="G769" s="159"/>
      <c r="H769" s="160"/>
      <c r="I769" s="142"/>
      <c r="J769" s="167"/>
    </row>
    <row r="770" spans="1:10" x14ac:dyDescent="0.25">
      <c r="A770" s="155">
        <v>44518</v>
      </c>
      <c r="B770" s="141" t="s">
        <v>1248</v>
      </c>
      <c r="C770" s="156">
        <v>7000</v>
      </c>
      <c r="D770" s="157"/>
      <c r="E770" s="139">
        <f>E769-C770</f>
        <v>4930.1900000000078</v>
      </c>
      <c r="F770" s="158"/>
      <c r="G770" s="159"/>
      <c r="H770" s="160"/>
      <c r="I770" s="142"/>
      <c r="J770" s="167"/>
    </row>
    <row r="771" spans="1:10" x14ac:dyDescent="0.25">
      <c r="A771" s="155">
        <v>44518</v>
      </c>
      <c r="B771" s="141" t="s">
        <v>1249</v>
      </c>
      <c r="C771" s="156">
        <v>1130</v>
      </c>
      <c r="D771" s="157"/>
      <c r="E771" s="139">
        <f>E770-C771</f>
        <v>3800.1900000000078</v>
      </c>
      <c r="F771" s="158"/>
      <c r="G771" s="159"/>
      <c r="H771" s="160"/>
      <c r="I771" s="142"/>
      <c r="J771" s="167"/>
    </row>
    <row r="772" spans="1:10" x14ac:dyDescent="0.25">
      <c r="A772" s="155">
        <v>44518</v>
      </c>
      <c r="B772" s="141" t="s">
        <v>505</v>
      </c>
      <c r="C772" s="156"/>
      <c r="D772" s="157">
        <v>3596</v>
      </c>
      <c r="E772" s="139">
        <f t="shared" ref="E772:E777" si="23">E771+D772</f>
        <v>7396.1900000000078</v>
      </c>
      <c r="F772" s="158">
        <v>52</v>
      </c>
      <c r="G772" s="159">
        <v>44519</v>
      </c>
      <c r="H772" s="160">
        <v>1446</v>
      </c>
      <c r="I772" s="142" t="s">
        <v>1257</v>
      </c>
      <c r="J772" s="167">
        <v>44549</v>
      </c>
    </row>
    <row r="773" spans="1:10" x14ac:dyDescent="0.25">
      <c r="A773" s="155">
        <v>44518</v>
      </c>
      <c r="B773" s="141" t="s">
        <v>1250</v>
      </c>
      <c r="C773" s="156"/>
      <c r="D773" s="157">
        <v>10092</v>
      </c>
      <c r="E773" s="139">
        <f t="shared" si="23"/>
        <v>17488.19000000001</v>
      </c>
      <c r="F773" s="158">
        <v>1</v>
      </c>
      <c r="G773" s="159">
        <v>44519</v>
      </c>
      <c r="H773" s="160">
        <v>1445</v>
      </c>
      <c r="I773" s="142" t="s">
        <v>1258</v>
      </c>
      <c r="J773" s="167">
        <v>44481</v>
      </c>
    </row>
    <row r="774" spans="1:10" x14ac:dyDescent="0.25">
      <c r="A774" s="155">
        <v>44518</v>
      </c>
      <c r="B774" s="141" t="s">
        <v>1251</v>
      </c>
      <c r="C774" s="156"/>
      <c r="D774" s="157">
        <v>31479.5</v>
      </c>
      <c r="E774" s="139">
        <f t="shared" si="23"/>
        <v>48967.69000000001</v>
      </c>
      <c r="F774" s="158">
        <v>246</v>
      </c>
      <c r="G774" s="159">
        <v>44519</v>
      </c>
      <c r="H774" s="160">
        <v>1450</v>
      </c>
      <c r="I774" s="142" t="s">
        <v>1259</v>
      </c>
      <c r="J774" s="167">
        <v>44520</v>
      </c>
    </row>
    <row r="775" spans="1:10" x14ac:dyDescent="0.25">
      <c r="A775" s="155">
        <v>44519</v>
      </c>
      <c r="B775" s="141" t="s">
        <v>1254</v>
      </c>
      <c r="C775" s="156"/>
      <c r="D775" s="157">
        <v>20097</v>
      </c>
      <c r="E775" s="139">
        <f t="shared" si="23"/>
        <v>69064.69</v>
      </c>
      <c r="F775" s="158">
        <v>59</v>
      </c>
      <c r="G775" s="159">
        <v>44519</v>
      </c>
      <c r="H775" s="160">
        <v>1486</v>
      </c>
      <c r="I775" s="142" t="s">
        <v>1260</v>
      </c>
      <c r="J775" s="167" t="s">
        <v>1261</v>
      </c>
    </row>
    <row r="776" spans="1:10" x14ac:dyDescent="0.25">
      <c r="A776" s="155">
        <v>44519</v>
      </c>
      <c r="B776" s="141" t="s">
        <v>1255</v>
      </c>
      <c r="C776" s="156"/>
      <c r="D776" s="157">
        <v>25056</v>
      </c>
      <c r="E776" s="139">
        <f t="shared" si="23"/>
        <v>94120.69</v>
      </c>
      <c r="F776" s="158">
        <v>160</v>
      </c>
      <c r="G776" s="159">
        <v>44519</v>
      </c>
      <c r="H776" s="160">
        <v>1449</v>
      </c>
      <c r="I776" s="142" t="s">
        <v>1262</v>
      </c>
      <c r="J776" s="167">
        <v>44496</v>
      </c>
    </row>
    <row r="777" spans="1:10" ht="60" x14ac:dyDescent="0.25">
      <c r="A777" s="155">
        <v>44519</v>
      </c>
      <c r="B777" s="141" t="s">
        <v>1256</v>
      </c>
      <c r="C777" s="156"/>
      <c r="D777" s="157">
        <v>32480</v>
      </c>
      <c r="E777" s="139">
        <f t="shared" si="23"/>
        <v>126600.69</v>
      </c>
      <c r="F777" s="158">
        <v>167</v>
      </c>
      <c r="G777" s="159">
        <v>44519</v>
      </c>
      <c r="H777" s="160">
        <v>1448</v>
      </c>
      <c r="I777" s="142" t="s">
        <v>1263</v>
      </c>
      <c r="J777" s="167" t="s">
        <v>1264</v>
      </c>
    </row>
    <row r="778" spans="1:10" x14ac:dyDescent="0.25">
      <c r="A778" s="155">
        <v>44519</v>
      </c>
      <c r="B778" s="141" t="s">
        <v>1276</v>
      </c>
      <c r="C778" s="156">
        <v>1040</v>
      </c>
      <c r="D778" s="157"/>
      <c r="E778" s="139">
        <f>E777-C778</f>
        <v>125560.69</v>
      </c>
      <c r="F778" s="158"/>
      <c r="G778" s="159"/>
      <c r="H778" s="160"/>
      <c r="I778" s="142"/>
      <c r="J778" s="167"/>
    </row>
    <row r="779" spans="1:10" s="162" customFormat="1" x14ac:dyDescent="0.25">
      <c r="A779" s="155">
        <v>44519</v>
      </c>
      <c r="B779" s="141" t="s">
        <v>1277</v>
      </c>
      <c r="C779" s="156"/>
      <c r="D779" s="157">
        <v>6612</v>
      </c>
      <c r="E779" s="156">
        <f>E778+D779</f>
        <v>132172.69</v>
      </c>
      <c r="F779" s="158">
        <v>103</v>
      </c>
      <c r="G779" s="159">
        <v>44519</v>
      </c>
      <c r="H779" s="160">
        <v>1455</v>
      </c>
      <c r="I779" s="142" t="s">
        <v>1297</v>
      </c>
      <c r="J779" s="167">
        <v>44536</v>
      </c>
    </row>
    <row r="780" spans="1:10" x14ac:dyDescent="0.25">
      <c r="A780" s="155">
        <v>44519</v>
      </c>
      <c r="B780" s="141" t="s">
        <v>1278</v>
      </c>
      <c r="C780" s="156">
        <v>370.06</v>
      </c>
      <c r="D780" s="157"/>
      <c r="E780" s="139">
        <f>E779-C780</f>
        <v>131802.63</v>
      </c>
      <c r="F780" s="158"/>
      <c r="G780" s="159"/>
      <c r="H780" s="160"/>
      <c r="I780" s="142"/>
      <c r="J780" s="167"/>
    </row>
    <row r="781" spans="1:10" x14ac:dyDescent="0.25">
      <c r="A781" s="155">
        <v>44519</v>
      </c>
      <c r="B781" s="141" t="s">
        <v>1279</v>
      </c>
      <c r="C781" s="156">
        <v>4524</v>
      </c>
      <c r="D781" s="157"/>
      <c r="E781" s="139">
        <f>E780-C781</f>
        <v>127278.63</v>
      </c>
      <c r="F781" s="158"/>
      <c r="G781" s="159"/>
      <c r="H781" s="160"/>
      <c r="I781" s="142"/>
      <c r="J781" s="167"/>
    </row>
    <row r="782" spans="1:10" x14ac:dyDescent="0.25">
      <c r="A782" s="155">
        <v>44519</v>
      </c>
      <c r="B782" s="141" t="s">
        <v>1280</v>
      </c>
      <c r="C782" s="156">
        <v>8448.06</v>
      </c>
      <c r="D782" s="157"/>
      <c r="E782" s="139">
        <f>E781-C782</f>
        <v>118830.57</v>
      </c>
      <c r="F782" s="158"/>
      <c r="G782" s="159"/>
      <c r="H782" s="160"/>
      <c r="I782" s="142"/>
      <c r="J782" s="167"/>
    </row>
    <row r="783" spans="1:10" x14ac:dyDescent="0.25">
      <c r="A783" s="155">
        <v>44519</v>
      </c>
      <c r="B783" s="141" t="s">
        <v>1029</v>
      </c>
      <c r="C783" s="156"/>
      <c r="D783" s="157">
        <v>71108</v>
      </c>
      <c r="E783" s="139">
        <f>E782+D783</f>
        <v>189938.57</v>
      </c>
      <c r="F783" s="158">
        <v>223</v>
      </c>
      <c r="G783" s="159">
        <v>44519</v>
      </c>
      <c r="H783" s="160">
        <v>1451</v>
      </c>
      <c r="I783" s="142" t="s">
        <v>1265</v>
      </c>
      <c r="J783" s="167">
        <v>44516</v>
      </c>
    </row>
    <row r="784" spans="1:10" x14ac:dyDescent="0.25">
      <c r="A784" s="155">
        <v>44519</v>
      </c>
      <c r="B784" s="141" t="s">
        <v>1281</v>
      </c>
      <c r="C784" s="156">
        <v>2611.9</v>
      </c>
      <c r="D784" s="157"/>
      <c r="E784" s="139">
        <f>E783-C784</f>
        <v>187326.67</v>
      </c>
      <c r="F784" s="158"/>
      <c r="G784" s="159"/>
      <c r="H784" s="160"/>
      <c r="I784" s="142"/>
      <c r="J784" s="167"/>
    </row>
    <row r="785" spans="1:10" x14ac:dyDescent="0.25">
      <c r="A785" s="155">
        <v>44519</v>
      </c>
      <c r="B785" s="141" t="s">
        <v>1267</v>
      </c>
      <c r="C785" s="156"/>
      <c r="D785" s="157">
        <v>8352</v>
      </c>
      <c r="E785" s="139">
        <f>E784+D785</f>
        <v>195678.67</v>
      </c>
      <c r="F785" s="158">
        <v>267</v>
      </c>
      <c r="G785" s="159">
        <v>44520</v>
      </c>
      <c r="H785" s="160"/>
      <c r="I785" s="142" t="s">
        <v>1268</v>
      </c>
      <c r="J785" s="167">
        <v>44523</v>
      </c>
    </row>
    <row r="786" spans="1:10" x14ac:dyDescent="0.25">
      <c r="A786" s="155">
        <v>44519</v>
      </c>
      <c r="B786" s="141" t="s">
        <v>943</v>
      </c>
      <c r="C786" s="156"/>
      <c r="D786" s="157">
        <v>25056</v>
      </c>
      <c r="E786" s="139">
        <f>E785+D786</f>
        <v>220734.67</v>
      </c>
      <c r="F786" s="158">
        <v>252</v>
      </c>
      <c r="G786" s="159">
        <v>44520</v>
      </c>
      <c r="H786" s="160">
        <v>1452</v>
      </c>
      <c r="I786" s="142" t="s">
        <v>1266</v>
      </c>
      <c r="J786" s="167">
        <v>44521</v>
      </c>
    </row>
    <row r="787" spans="1:10" x14ac:dyDescent="0.25">
      <c r="A787" s="155">
        <v>44521</v>
      </c>
      <c r="B787" s="141" t="s">
        <v>1270</v>
      </c>
      <c r="C787" s="156">
        <v>2274.0100000000002</v>
      </c>
      <c r="D787" s="157"/>
      <c r="E787" s="139">
        <f t="shared" ref="E787:E792" si="24">E786-C787</f>
        <v>218460.66</v>
      </c>
      <c r="F787" s="158"/>
      <c r="G787" s="159"/>
      <c r="H787" s="160"/>
      <c r="I787" s="142"/>
      <c r="J787" s="167"/>
    </row>
    <row r="788" spans="1:10" x14ac:dyDescent="0.25">
      <c r="A788" s="155">
        <v>44521</v>
      </c>
      <c r="B788" s="141" t="s">
        <v>1271</v>
      </c>
      <c r="C788" s="156">
        <v>1640.67</v>
      </c>
      <c r="D788" s="157"/>
      <c r="E788" s="139">
        <f t="shared" si="24"/>
        <v>216819.99</v>
      </c>
      <c r="F788" s="158"/>
      <c r="G788" s="159"/>
      <c r="H788" s="160"/>
      <c r="I788" s="142"/>
      <c r="J788" s="167"/>
    </row>
    <row r="789" spans="1:10" x14ac:dyDescent="0.25">
      <c r="A789" s="155">
        <v>44521</v>
      </c>
      <c r="B789" s="141" t="s">
        <v>1272</v>
      </c>
      <c r="C789" s="156">
        <v>1005.9</v>
      </c>
      <c r="D789" s="157"/>
      <c r="E789" s="139">
        <f t="shared" si="24"/>
        <v>215814.09</v>
      </c>
      <c r="F789" s="158"/>
      <c r="G789" s="159"/>
      <c r="H789" s="160"/>
      <c r="I789" s="142"/>
      <c r="J789" s="167"/>
    </row>
    <row r="790" spans="1:10" x14ac:dyDescent="0.25">
      <c r="A790" s="155">
        <v>44521</v>
      </c>
      <c r="B790" s="141" t="s">
        <v>1273</v>
      </c>
      <c r="C790" s="156">
        <v>547.59</v>
      </c>
      <c r="D790" s="157"/>
      <c r="E790" s="139">
        <f t="shared" si="24"/>
        <v>215266.5</v>
      </c>
      <c r="F790" s="158"/>
      <c r="G790" s="159"/>
      <c r="H790" s="160"/>
      <c r="I790" s="142"/>
      <c r="J790" s="167"/>
    </row>
    <row r="791" spans="1:10" x14ac:dyDescent="0.25">
      <c r="A791" s="155">
        <v>44521</v>
      </c>
      <c r="B791" s="141" t="s">
        <v>1274</v>
      </c>
      <c r="C791" s="156">
        <v>245</v>
      </c>
      <c r="D791" s="157"/>
      <c r="E791" s="139">
        <f t="shared" si="24"/>
        <v>215021.5</v>
      </c>
      <c r="F791" s="158"/>
      <c r="G791" s="159"/>
      <c r="H791" s="160"/>
      <c r="I791" s="142"/>
      <c r="J791" s="167"/>
    </row>
    <row r="792" spans="1:10" x14ac:dyDescent="0.25">
      <c r="A792" s="155">
        <v>44521</v>
      </c>
      <c r="B792" s="141" t="s">
        <v>1275</v>
      </c>
      <c r="C792" s="156">
        <v>884</v>
      </c>
      <c r="D792" s="157"/>
      <c r="E792" s="139">
        <f t="shared" si="24"/>
        <v>214137.5</v>
      </c>
      <c r="F792" s="158"/>
      <c r="G792" s="159"/>
      <c r="H792" s="160"/>
      <c r="I792" s="142"/>
      <c r="J792" s="167"/>
    </row>
    <row r="793" spans="1:10" x14ac:dyDescent="0.25">
      <c r="A793" s="155">
        <v>44522</v>
      </c>
      <c r="B793" s="141" t="s">
        <v>1282</v>
      </c>
      <c r="C793" s="156"/>
      <c r="D793" s="157">
        <v>6496</v>
      </c>
      <c r="E793" s="139">
        <f>E792+D793</f>
        <v>220633.5</v>
      </c>
      <c r="F793" s="158">
        <v>221</v>
      </c>
      <c r="G793" s="159">
        <v>44522</v>
      </c>
      <c r="H793" s="160">
        <v>1453</v>
      </c>
      <c r="I793" s="142" t="s">
        <v>1290</v>
      </c>
      <c r="J793" s="167" t="s">
        <v>1291</v>
      </c>
    </row>
    <row r="794" spans="1:10" x14ac:dyDescent="0.25">
      <c r="A794" s="155">
        <v>44522</v>
      </c>
      <c r="B794" s="141" t="s">
        <v>1283</v>
      </c>
      <c r="C794" s="156">
        <v>700</v>
      </c>
      <c r="D794" s="157"/>
      <c r="E794" s="139">
        <f>E793-C794</f>
        <v>219933.5</v>
      </c>
      <c r="F794" s="158"/>
      <c r="G794" s="159"/>
      <c r="H794" s="160"/>
      <c r="I794" s="142"/>
      <c r="J794" s="167"/>
    </row>
    <row r="795" spans="1:10" x14ac:dyDescent="0.25">
      <c r="A795" s="155">
        <v>44522</v>
      </c>
      <c r="B795" s="141" t="s">
        <v>1284</v>
      </c>
      <c r="C795" s="156">
        <v>173</v>
      </c>
      <c r="D795" s="157"/>
      <c r="E795" s="139">
        <f>E794-C795</f>
        <v>219760.5</v>
      </c>
      <c r="F795" s="158"/>
      <c r="G795" s="159"/>
      <c r="H795" s="160"/>
      <c r="I795" s="142"/>
      <c r="J795" s="167"/>
    </row>
    <row r="796" spans="1:10" ht="60" x14ac:dyDescent="0.25">
      <c r="A796" s="155">
        <v>44522</v>
      </c>
      <c r="B796" s="141" t="s">
        <v>1285</v>
      </c>
      <c r="C796" s="156"/>
      <c r="D796" s="157">
        <v>40832</v>
      </c>
      <c r="E796" s="139">
        <f>E795+D796</f>
        <v>260592.5</v>
      </c>
      <c r="F796" s="158">
        <v>64</v>
      </c>
      <c r="G796" s="159">
        <v>44522</v>
      </c>
      <c r="H796" s="160">
        <v>1527</v>
      </c>
      <c r="I796" s="142" t="s">
        <v>1508</v>
      </c>
      <c r="J796" s="167" t="s">
        <v>1292</v>
      </c>
    </row>
    <row r="797" spans="1:10" x14ac:dyDescent="0.25">
      <c r="A797" s="155">
        <v>44522</v>
      </c>
      <c r="B797" s="141" t="s">
        <v>1286</v>
      </c>
      <c r="C797" s="156">
        <v>12872</v>
      </c>
      <c r="D797" s="157"/>
      <c r="E797" s="139">
        <f>E796-C797</f>
        <v>247720.5</v>
      </c>
      <c r="F797" s="158"/>
      <c r="G797" s="159"/>
      <c r="H797" s="160"/>
      <c r="I797" s="142"/>
      <c r="J797" s="167"/>
    </row>
    <row r="798" spans="1:10" x14ac:dyDescent="0.25">
      <c r="A798" s="155">
        <v>44522</v>
      </c>
      <c r="B798" s="141" t="s">
        <v>1287</v>
      </c>
      <c r="C798" s="156">
        <v>3000</v>
      </c>
      <c r="D798" s="157"/>
      <c r="E798" s="139">
        <f>E797-C798</f>
        <v>244720.5</v>
      </c>
      <c r="F798" s="158"/>
      <c r="G798" s="159"/>
      <c r="H798" s="160"/>
      <c r="I798" s="142"/>
      <c r="J798" s="167"/>
    </row>
    <row r="799" spans="1:10" x14ac:dyDescent="0.25">
      <c r="A799" s="155">
        <v>44522</v>
      </c>
      <c r="B799" s="141" t="s">
        <v>1288</v>
      </c>
      <c r="C799" s="156">
        <v>12000</v>
      </c>
      <c r="D799" s="157"/>
      <c r="E799" s="139">
        <f>E798-C799</f>
        <v>232720.5</v>
      </c>
      <c r="F799" s="158"/>
      <c r="G799" s="159"/>
      <c r="H799" s="160"/>
      <c r="I799" s="142"/>
      <c r="J799" s="167"/>
    </row>
    <row r="800" spans="1:10" x14ac:dyDescent="0.25">
      <c r="A800" s="155">
        <v>44522</v>
      </c>
      <c r="B800" s="141" t="s">
        <v>1289</v>
      </c>
      <c r="C800" s="156">
        <v>2900</v>
      </c>
      <c r="D800" s="157"/>
      <c r="E800" s="139">
        <f>E799-C800</f>
        <v>229820.5</v>
      </c>
      <c r="F800" s="158"/>
      <c r="G800" s="159"/>
      <c r="H800" s="160"/>
      <c r="I800" s="142"/>
      <c r="J800" s="167"/>
    </row>
    <row r="801" spans="1:11" x14ac:dyDescent="0.25">
      <c r="A801" s="155">
        <v>44523</v>
      </c>
      <c r="B801" s="141" t="s">
        <v>1295</v>
      </c>
      <c r="C801" s="156">
        <v>1513.8</v>
      </c>
      <c r="D801" s="157"/>
      <c r="E801" s="139">
        <f>E800-C801</f>
        <v>228306.7</v>
      </c>
      <c r="F801" s="158"/>
      <c r="G801" s="159"/>
      <c r="H801" s="160"/>
      <c r="I801" s="142"/>
      <c r="J801" s="167"/>
    </row>
    <row r="802" spans="1:11" x14ac:dyDescent="0.25">
      <c r="A802" s="155">
        <v>44523</v>
      </c>
      <c r="B802" s="141" t="s">
        <v>1296</v>
      </c>
      <c r="C802" s="156"/>
      <c r="D802" s="157">
        <v>46431</v>
      </c>
      <c r="E802" s="156">
        <f>E801+D802</f>
        <v>274737.7</v>
      </c>
      <c r="F802" s="158">
        <v>243</v>
      </c>
      <c r="G802" s="159">
        <v>44524</v>
      </c>
      <c r="H802" s="160"/>
      <c r="I802" s="142" t="s">
        <v>1300</v>
      </c>
      <c r="J802" s="167">
        <v>44517</v>
      </c>
      <c r="K802" s="162"/>
    </row>
    <row r="803" spans="1:11" x14ac:dyDescent="0.25">
      <c r="A803" s="155">
        <v>44523</v>
      </c>
      <c r="B803" s="141" t="s">
        <v>1287</v>
      </c>
      <c r="C803" s="156">
        <v>580</v>
      </c>
      <c r="D803" s="157"/>
      <c r="E803" s="139">
        <f>E802-C803</f>
        <v>274157.7</v>
      </c>
      <c r="F803" s="158"/>
      <c r="G803" s="159"/>
      <c r="H803" s="160"/>
      <c r="I803" s="142"/>
      <c r="J803" s="167"/>
    </row>
    <row r="804" spans="1:11" x14ac:dyDescent="0.25">
      <c r="A804" s="155">
        <v>44523</v>
      </c>
      <c r="B804" s="141" t="s">
        <v>1246</v>
      </c>
      <c r="C804" s="156">
        <v>4263.3900000000003</v>
      </c>
      <c r="D804" s="157"/>
      <c r="E804" s="139">
        <f>E803-C804</f>
        <v>269894.31</v>
      </c>
      <c r="F804" s="158"/>
      <c r="G804" s="159"/>
      <c r="H804" s="160"/>
      <c r="I804" s="142"/>
      <c r="J804" s="167"/>
    </row>
    <row r="805" spans="1:11" ht="60" x14ac:dyDescent="0.25">
      <c r="A805" s="155">
        <v>44523</v>
      </c>
      <c r="B805" s="141" t="s">
        <v>143</v>
      </c>
      <c r="C805" s="156"/>
      <c r="D805" s="157">
        <v>34800</v>
      </c>
      <c r="E805" s="156">
        <f>E804+D805</f>
        <v>304694.31</v>
      </c>
      <c r="F805" s="158">
        <v>194</v>
      </c>
      <c r="G805" s="159">
        <v>44524</v>
      </c>
      <c r="H805" s="304" t="s">
        <v>1543</v>
      </c>
      <c r="I805" s="142" t="s">
        <v>1298</v>
      </c>
      <c r="J805" s="167" t="s">
        <v>1299</v>
      </c>
    </row>
    <row r="806" spans="1:11" x14ac:dyDescent="0.25">
      <c r="A806" s="155">
        <v>44524</v>
      </c>
      <c r="B806" s="141" t="s">
        <v>1301</v>
      </c>
      <c r="C806" s="156">
        <v>499.6</v>
      </c>
      <c r="D806" s="157"/>
      <c r="E806" s="139">
        <f>E805-C806</f>
        <v>304194.71000000002</v>
      </c>
      <c r="F806" s="158"/>
      <c r="G806" s="159"/>
      <c r="H806" s="160"/>
      <c r="I806" s="142"/>
      <c r="J806" s="167"/>
    </row>
    <row r="807" spans="1:11" x14ac:dyDescent="0.25">
      <c r="A807" s="155">
        <v>44524</v>
      </c>
      <c r="B807" s="141" t="s">
        <v>1270</v>
      </c>
      <c r="C807" s="156">
        <v>3229.01</v>
      </c>
      <c r="D807" s="157"/>
      <c r="E807" s="139">
        <f>E806-C807</f>
        <v>300965.7</v>
      </c>
      <c r="F807" s="158"/>
      <c r="G807" s="159"/>
      <c r="H807" s="160"/>
      <c r="I807" s="142"/>
      <c r="J807" s="167"/>
    </row>
    <row r="808" spans="1:11" s="162" customFormat="1" x14ac:dyDescent="0.25">
      <c r="A808" s="155">
        <v>44524</v>
      </c>
      <c r="B808" s="141" t="s">
        <v>1302</v>
      </c>
      <c r="C808" s="156"/>
      <c r="D808" s="157">
        <v>6960</v>
      </c>
      <c r="E808" s="156">
        <f>E807+D808</f>
        <v>307925.7</v>
      </c>
      <c r="F808" s="158">
        <v>222</v>
      </c>
      <c r="G808" s="159">
        <v>44525</v>
      </c>
      <c r="H808" s="160"/>
      <c r="I808" s="142" t="s">
        <v>1306</v>
      </c>
      <c r="J808" s="167">
        <v>44506</v>
      </c>
    </row>
    <row r="809" spans="1:11" s="162" customFormat="1" x14ac:dyDescent="0.25">
      <c r="A809" s="155">
        <v>44525</v>
      </c>
      <c r="B809" s="141" t="s">
        <v>1303</v>
      </c>
      <c r="C809" s="156"/>
      <c r="D809" s="157">
        <v>10788</v>
      </c>
      <c r="E809" s="156">
        <f>E808+D809</f>
        <v>318713.7</v>
      </c>
      <c r="F809" s="158">
        <v>232</v>
      </c>
      <c r="G809" s="159">
        <v>44525</v>
      </c>
      <c r="H809" s="160">
        <v>1459</v>
      </c>
      <c r="I809" s="142" t="s">
        <v>1307</v>
      </c>
      <c r="J809" s="167">
        <v>44534</v>
      </c>
    </row>
    <row r="810" spans="1:11" x14ac:dyDescent="0.25">
      <c r="A810" s="155">
        <v>44525</v>
      </c>
      <c r="B810" s="141" t="s">
        <v>1304</v>
      </c>
      <c r="C810" s="156">
        <v>907</v>
      </c>
      <c r="D810" s="157"/>
      <c r="E810" s="139">
        <f t="shared" ref="E810:E817" si="25">E809-C810</f>
        <v>317806.7</v>
      </c>
      <c r="F810" s="158"/>
      <c r="G810" s="159"/>
      <c r="H810" s="160"/>
      <c r="I810" s="142"/>
      <c r="J810" s="167"/>
    </row>
    <row r="811" spans="1:11" x14ac:dyDescent="0.25">
      <c r="A811" s="155">
        <v>44525</v>
      </c>
      <c r="B811" s="141" t="s">
        <v>1301</v>
      </c>
      <c r="C811" s="156">
        <v>226.2</v>
      </c>
      <c r="D811" s="157"/>
      <c r="E811" s="139">
        <f t="shared" si="25"/>
        <v>317580.5</v>
      </c>
      <c r="F811" s="158"/>
      <c r="G811" s="159"/>
      <c r="H811" s="160"/>
      <c r="I811" s="142"/>
      <c r="J811" s="167"/>
    </row>
    <row r="812" spans="1:11" x14ac:dyDescent="0.25">
      <c r="A812" s="155">
        <v>44525</v>
      </c>
      <c r="B812" s="141" t="s">
        <v>1236</v>
      </c>
      <c r="C812" s="156">
        <v>55000</v>
      </c>
      <c r="D812" s="157"/>
      <c r="E812" s="139">
        <f t="shared" si="25"/>
        <v>262580.5</v>
      </c>
      <c r="F812" s="158"/>
      <c r="G812" s="159"/>
      <c r="H812" s="160"/>
      <c r="I812" s="142"/>
      <c r="J812" s="167"/>
    </row>
    <row r="813" spans="1:11" x14ac:dyDescent="0.25">
      <c r="A813" s="155">
        <v>44525</v>
      </c>
      <c r="B813" s="141" t="s">
        <v>1248</v>
      </c>
      <c r="C813" s="156">
        <v>7000</v>
      </c>
      <c r="D813" s="157"/>
      <c r="E813" s="139">
        <f t="shared" si="25"/>
        <v>255580.5</v>
      </c>
      <c r="F813" s="158"/>
      <c r="G813" s="159"/>
      <c r="H813" s="160"/>
      <c r="I813" s="142"/>
      <c r="J813" s="167"/>
    </row>
    <row r="814" spans="1:11" x14ac:dyDescent="0.25">
      <c r="A814" s="155">
        <v>44525</v>
      </c>
      <c r="B814" s="141" t="s">
        <v>393</v>
      </c>
      <c r="C814" s="156">
        <v>3504.89</v>
      </c>
      <c r="D814" s="157"/>
      <c r="E814" s="139">
        <f t="shared" si="25"/>
        <v>252075.61</v>
      </c>
      <c r="F814" s="158"/>
      <c r="G814" s="159"/>
      <c r="H814" s="160"/>
      <c r="I814" s="142"/>
      <c r="J814" s="167"/>
    </row>
    <row r="815" spans="1:11" x14ac:dyDescent="0.25">
      <c r="A815" s="155">
        <v>44525</v>
      </c>
      <c r="B815" s="141" t="s">
        <v>393</v>
      </c>
      <c r="C815" s="156">
        <v>5905.06</v>
      </c>
      <c r="D815" s="157"/>
      <c r="E815" s="139">
        <f t="shared" si="25"/>
        <v>246170.55</v>
      </c>
      <c r="F815" s="158"/>
      <c r="G815" s="159"/>
      <c r="H815" s="160"/>
      <c r="I815" s="142"/>
      <c r="J815" s="167"/>
    </row>
    <row r="816" spans="1:11" x14ac:dyDescent="0.25">
      <c r="A816" s="155">
        <v>44525</v>
      </c>
      <c r="B816" s="141" t="s">
        <v>1305</v>
      </c>
      <c r="C816" s="156">
        <v>950</v>
      </c>
      <c r="D816" s="157"/>
      <c r="E816" s="139">
        <f t="shared" si="25"/>
        <v>245220.55</v>
      </c>
      <c r="F816" s="158"/>
      <c r="G816" s="159"/>
      <c r="H816" s="160"/>
      <c r="I816" s="142"/>
      <c r="J816" s="167"/>
    </row>
    <row r="817" spans="1:10" x14ac:dyDescent="0.25">
      <c r="A817" s="155">
        <v>44525</v>
      </c>
      <c r="B817" s="141" t="s">
        <v>1246</v>
      </c>
      <c r="C817" s="156">
        <v>1391.44</v>
      </c>
      <c r="D817" s="157"/>
      <c r="E817" s="139">
        <f t="shared" si="25"/>
        <v>243829.11</v>
      </c>
      <c r="F817" s="158"/>
      <c r="G817" s="159"/>
      <c r="H817" s="160"/>
      <c r="I817" s="142"/>
      <c r="J817" s="167"/>
    </row>
    <row r="818" spans="1:10" s="162" customFormat="1" x14ac:dyDescent="0.25">
      <c r="A818" s="155">
        <v>44525</v>
      </c>
      <c r="B818" s="141" t="s">
        <v>1308</v>
      </c>
      <c r="C818" s="156"/>
      <c r="D818" s="157">
        <v>20880</v>
      </c>
      <c r="E818" s="156">
        <f t="shared" ref="E818:E824" si="26">E817+D818</f>
        <v>264709.11</v>
      </c>
      <c r="F818" s="158">
        <v>109</v>
      </c>
      <c r="G818" s="159">
        <v>44526</v>
      </c>
      <c r="H818" s="160">
        <v>1460</v>
      </c>
      <c r="I818" s="142" t="s">
        <v>1309</v>
      </c>
      <c r="J818" s="167">
        <v>44521</v>
      </c>
    </row>
    <row r="819" spans="1:10" s="162" customFormat="1" ht="30" x14ac:dyDescent="0.25">
      <c r="A819" s="155">
        <v>44526</v>
      </c>
      <c r="B819" s="141" t="s">
        <v>1311</v>
      </c>
      <c r="C819" s="156"/>
      <c r="D819" s="157">
        <v>92800</v>
      </c>
      <c r="E819" s="156">
        <f t="shared" si="26"/>
        <v>357509.11</v>
      </c>
      <c r="F819" s="158">
        <v>268</v>
      </c>
      <c r="G819" s="159">
        <v>44526</v>
      </c>
      <c r="H819" s="160"/>
      <c r="I819" s="142" t="s">
        <v>1326</v>
      </c>
      <c r="J819" s="167"/>
    </row>
    <row r="820" spans="1:10" s="162" customFormat="1" x14ac:dyDescent="0.25">
      <c r="A820" s="155">
        <v>44526</v>
      </c>
      <c r="B820" s="141" t="s">
        <v>1255</v>
      </c>
      <c r="C820" s="156"/>
      <c r="D820" s="157">
        <v>34452</v>
      </c>
      <c r="E820" s="156">
        <f t="shared" si="26"/>
        <v>391961.11</v>
      </c>
      <c r="F820" s="158">
        <v>160</v>
      </c>
      <c r="G820" s="159">
        <v>44526</v>
      </c>
      <c r="H820" s="160">
        <v>1462</v>
      </c>
      <c r="I820" s="142" t="s">
        <v>1312</v>
      </c>
      <c r="J820" s="167">
        <v>44513</v>
      </c>
    </row>
    <row r="821" spans="1:10" s="162" customFormat="1" x14ac:dyDescent="0.25">
      <c r="A821" s="155">
        <v>44526</v>
      </c>
      <c r="B821" s="141" t="s">
        <v>1313</v>
      </c>
      <c r="C821" s="156"/>
      <c r="D821" s="157">
        <v>3471.3</v>
      </c>
      <c r="E821" s="156">
        <f t="shared" si="26"/>
        <v>395432.41</v>
      </c>
      <c r="F821" s="158">
        <v>8</v>
      </c>
      <c r="G821" s="159">
        <v>44526</v>
      </c>
      <c r="H821" s="160">
        <v>1463</v>
      </c>
      <c r="I821" s="142" t="s">
        <v>1319</v>
      </c>
      <c r="J821" s="167">
        <v>44544</v>
      </c>
    </row>
    <row r="822" spans="1:10" s="162" customFormat="1" x14ac:dyDescent="0.25">
      <c r="A822" s="155">
        <v>44526</v>
      </c>
      <c r="B822" s="141" t="s">
        <v>1256</v>
      </c>
      <c r="C822" s="156"/>
      <c r="D822" s="157">
        <v>4640</v>
      </c>
      <c r="E822" s="156">
        <f t="shared" si="26"/>
        <v>400072.41</v>
      </c>
      <c r="F822" s="158">
        <v>167</v>
      </c>
      <c r="G822" s="159">
        <v>44526</v>
      </c>
      <c r="H822" s="160">
        <v>1464</v>
      </c>
      <c r="I822" s="142" t="s">
        <v>1320</v>
      </c>
      <c r="J822" s="167">
        <v>44546</v>
      </c>
    </row>
    <row r="823" spans="1:10" s="162" customFormat="1" x14ac:dyDescent="0.25">
      <c r="A823" s="155">
        <v>44526</v>
      </c>
      <c r="B823" s="141" t="s">
        <v>1254</v>
      </c>
      <c r="C823" s="156"/>
      <c r="D823" s="157">
        <v>9355.4</v>
      </c>
      <c r="E823" s="156">
        <f t="shared" si="26"/>
        <v>409427.81</v>
      </c>
      <c r="F823" s="158">
        <v>59</v>
      </c>
      <c r="G823" s="159">
        <v>44526</v>
      </c>
      <c r="H823" s="160">
        <v>1465</v>
      </c>
      <c r="I823" s="142" t="s">
        <v>1321</v>
      </c>
      <c r="J823" s="167">
        <v>44530</v>
      </c>
    </row>
    <row r="824" spans="1:10" s="162" customFormat="1" ht="60" x14ac:dyDescent="0.25">
      <c r="A824" s="155">
        <v>44526</v>
      </c>
      <c r="B824" s="141" t="s">
        <v>1314</v>
      </c>
      <c r="C824" s="156"/>
      <c r="D824" s="157">
        <v>6612</v>
      </c>
      <c r="E824" s="156">
        <f t="shared" si="26"/>
        <v>416039.81</v>
      </c>
      <c r="F824" s="158">
        <v>103</v>
      </c>
      <c r="G824" s="159">
        <v>44526</v>
      </c>
      <c r="H824" s="304" t="s">
        <v>1544</v>
      </c>
      <c r="I824" s="142" t="s">
        <v>1322</v>
      </c>
      <c r="J824" s="167">
        <v>44540</v>
      </c>
    </row>
    <row r="825" spans="1:10" s="162" customFormat="1" x14ac:dyDescent="0.25">
      <c r="A825" s="155">
        <v>44526</v>
      </c>
      <c r="B825" s="141" t="s">
        <v>1315</v>
      </c>
      <c r="C825" s="156">
        <v>118.32</v>
      </c>
      <c r="D825" s="157"/>
      <c r="E825" s="156">
        <f>E824-C825</f>
        <v>415921.49</v>
      </c>
      <c r="F825" s="158"/>
      <c r="G825" s="159"/>
      <c r="H825" s="160"/>
      <c r="I825" s="142"/>
      <c r="J825" s="167"/>
    </row>
    <row r="826" spans="1:10" s="162" customFormat="1" x14ac:dyDescent="0.25">
      <c r="A826" s="155">
        <v>44526</v>
      </c>
      <c r="B826" s="141" t="s">
        <v>1315</v>
      </c>
      <c r="C826" s="156">
        <v>162.4</v>
      </c>
      <c r="D826" s="157"/>
      <c r="E826" s="156">
        <f>E825-C826</f>
        <v>415759.08999999997</v>
      </c>
      <c r="F826" s="158"/>
      <c r="G826" s="159"/>
      <c r="H826" s="160"/>
      <c r="I826" s="142"/>
      <c r="J826" s="167"/>
    </row>
    <row r="827" spans="1:10" s="162" customFormat="1" x14ac:dyDescent="0.25">
      <c r="A827" s="155">
        <v>44526</v>
      </c>
      <c r="B827" s="141" t="s">
        <v>1316</v>
      </c>
      <c r="C827" s="156"/>
      <c r="D827" s="157">
        <v>6496</v>
      </c>
      <c r="E827" s="156">
        <f t="shared" ref="E827:E829" si="27">E826+D827</f>
        <v>422255.08999999997</v>
      </c>
      <c r="F827" s="158">
        <v>121</v>
      </c>
      <c r="G827" s="159">
        <v>44526</v>
      </c>
      <c r="H827" s="160">
        <v>1467</v>
      </c>
      <c r="I827" s="142" t="s">
        <v>1323</v>
      </c>
      <c r="J827" s="167">
        <v>44525</v>
      </c>
    </row>
    <row r="828" spans="1:10" s="162" customFormat="1" x14ac:dyDescent="0.25">
      <c r="A828" s="155">
        <v>44526</v>
      </c>
      <c r="B828" s="141" t="s">
        <v>1317</v>
      </c>
      <c r="C828" s="156"/>
      <c r="D828" s="157">
        <v>17632</v>
      </c>
      <c r="E828" s="156">
        <f t="shared" si="27"/>
        <v>439887.08999999997</v>
      </c>
      <c r="F828" s="158">
        <v>126</v>
      </c>
      <c r="G828" s="159">
        <v>44526</v>
      </c>
      <c r="H828" s="160">
        <v>1468</v>
      </c>
      <c r="I828" s="142" t="s">
        <v>1324</v>
      </c>
      <c r="J828" s="167">
        <v>44525</v>
      </c>
    </row>
    <row r="829" spans="1:10" s="162" customFormat="1" x14ac:dyDescent="0.25">
      <c r="A829" s="155">
        <v>44526</v>
      </c>
      <c r="B829" s="141" t="s">
        <v>1318</v>
      </c>
      <c r="C829" s="156"/>
      <c r="D829" s="157">
        <v>40020</v>
      </c>
      <c r="E829" s="156">
        <f t="shared" si="27"/>
        <v>479907.08999999997</v>
      </c>
      <c r="F829" s="158">
        <v>88</v>
      </c>
      <c r="G829" s="159">
        <v>44526</v>
      </c>
      <c r="H829" s="160">
        <v>1530</v>
      </c>
      <c r="I829" s="142" t="s">
        <v>1325</v>
      </c>
      <c r="J829" s="167">
        <v>44519</v>
      </c>
    </row>
    <row r="830" spans="1:10" s="162" customFormat="1" x14ac:dyDescent="0.25">
      <c r="A830" s="155">
        <v>44526</v>
      </c>
      <c r="B830" s="141" t="s">
        <v>1355</v>
      </c>
      <c r="C830" s="156">
        <v>17400</v>
      </c>
      <c r="D830" s="157"/>
      <c r="E830" s="156">
        <f>E829-C830</f>
        <v>462507.08999999997</v>
      </c>
      <c r="F830" s="158"/>
      <c r="G830" s="159"/>
      <c r="H830" s="160"/>
      <c r="I830" s="142"/>
      <c r="J830" s="167"/>
    </row>
    <row r="831" spans="1:10" s="162" customFormat="1" x14ac:dyDescent="0.25">
      <c r="A831" s="155">
        <v>44526</v>
      </c>
      <c r="B831" s="141" t="s">
        <v>1356</v>
      </c>
      <c r="C831" s="156">
        <v>63220</v>
      </c>
      <c r="D831" s="157"/>
      <c r="E831" s="156">
        <f>E830-C831</f>
        <v>399287.08999999997</v>
      </c>
      <c r="F831" s="158"/>
      <c r="G831" s="159"/>
      <c r="H831" s="160"/>
      <c r="I831" s="142"/>
      <c r="J831" s="167"/>
    </row>
    <row r="832" spans="1:10" s="162" customFormat="1" ht="30" x14ac:dyDescent="0.25">
      <c r="A832" s="155">
        <v>44526</v>
      </c>
      <c r="B832" s="141" t="s">
        <v>1332</v>
      </c>
      <c r="C832" s="156"/>
      <c r="D832" s="157">
        <v>17000</v>
      </c>
      <c r="E832" s="156">
        <f>E831+D832:D832</f>
        <v>416287.08999999997</v>
      </c>
      <c r="F832" s="158">
        <v>269</v>
      </c>
      <c r="G832" s="159">
        <v>44526</v>
      </c>
      <c r="H832" s="160"/>
      <c r="I832" s="142" t="s">
        <v>1336</v>
      </c>
      <c r="J832" s="167"/>
    </row>
    <row r="833" spans="1:10" s="162" customFormat="1" x14ac:dyDescent="0.25">
      <c r="A833" s="155">
        <v>44526</v>
      </c>
      <c r="B833" s="141" t="s">
        <v>1331</v>
      </c>
      <c r="C833" s="156"/>
      <c r="D833" s="157">
        <v>25056</v>
      </c>
      <c r="E833" s="156">
        <f>E832+D833</f>
        <v>441343.08999999997</v>
      </c>
      <c r="F833" s="158">
        <v>252</v>
      </c>
      <c r="G833" s="159">
        <v>44527</v>
      </c>
      <c r="H833" s="160">
        <v>1474</v>
      </c>
      <c r="I833" s="142" t="s">
        <v>1335</v>
      </c>
      <c r="J833" s="167">
        <v>44515</v>
      </c>
    </row>
    <row r="834" spans="1:10" s="162" customFormat="1" x14ac:dyDescent="0.25">
      <c r="A834" s="155">
        <v>44526</v>
      </c>
      <c r="B834" s="141" t="s">
        <v>1330</v>
      </c>
      <c r="C834" s="156"/>
      <c r="D834" s="157">
        <v>7192</v>
      </c>
      <c r="E834" s="156">
        <f>E833+D834</f>
        <v>448535.08999999997</v>
      </c>
      <c r="F834" s="158">
        <v>123</v>
      </c>
      <c r="G834" s="159">
        <v>44527</v>
      </c>
      <c r="H834" s="160">
        <v>1473</v>
      </c>
      <c r="I834" s="142" t="s">
        <v>1334</v>
      </c>
      <c r="J834" s="167">
        <v>44538</v>
      </c>
    </row>
    <row r="835" spans="1:10" s="162" customFormat="1" x14ac:dyDescent="0.25">
      <c r="A835" s="155">
        <v>44526</v>
      </c>
      <c r="B835" s="141" t="s">
        <v>1329</v>
      </c>
      <c r="C835" s="156"/>
      <c r="D835" s="157">
        <v>3712</v>
      </c>
      <c r="E835" s="156">
        <f>E834+D835</f>
        <v>452247.08999999997</v>
      </c>
      <c r="F835" s="158">
        <v>142</v>
      </c>
      <c r="G835" s="159">
        <v>44527</v>
      </c>
      <c r="H835" s="160">
        <v>1472</v>
      </c>
      <c r="I835" s="142" t="s">
        <v>1333</v>
      </c>
      <c r="J835" s="167">
        <v>44582</v>
      </c>
    </row>
    <row r="836" spans="1:10" s="162" customFormat="1" x14ac:dyDescent="0.25">
      <c r="A836" s="155">
        <v>44526</v>
      </c>
      <c r="B836" s="141" t="s">
        <v>1327</v>
      </c>
      <c r="C836" s="156"/>
      <c r="D836" s="157">
        <v>56376</v>
      </c>
      <c r="E836" s="156">
        <f>E835+D836</f>
        <v>508623.08999999997</v>
      </c>
      <c r="F836" s="158">
        <v>85</v>
      </c>
      <c r="G836" s="159">
        <v>44526</v>
      </c>
      <c r="H836" s="160">
        <v>1471</v>
      </c>
      <c r="I836" s="142" t="s">
        <v>1328</v>
      </c>
      <c r="J836" s="167">
        <v>44568</v>
      </c>
    </row>
    <row r="837" spans="1:10" x14ac:dyDescent="0.25">
      <c r="A837" s="155">
        <v>44526</v>
      </c>
      <c r="B837" s="141" t="s">
        <v>1337</v>
      </c>
      <c r="C837" s="156">
        <v>250000</v>
      </c>
      <c r="D837" s="157"/>
      <c r="E837" s="139">
        <f t="shared" ref="E837:E845" si="28">E836-C837</f>
        <v>258623.08999999997</v>
      </c>
      <c r="F837" s="158"/>
      <c r="G837" s="159"/>
      <c r="H837" s="160"/>
      <c r="I837" s="142"/>
      <c r="J837" s="167"/>
    </row>
    <row r="838" spans="1:10" x14ac:dyDescent="0.25">
      <c r="A838" s="155">
        <v>44526</v>
      </c>
      <c r="B838" s="141" t="s">
        <v>1109</v>
      </c>
      <c r="C838" s="156">
        <v>50365.120000000003</v>
      </c>
      <c r="D838" s="157"/>
      <c r="E838" s="139">
        <f t="shared" si="28"/>
        <v>208257.96999999997</v>
      </c>
      <c r="F838" s="158"/>
      <c r="G838" s="159"/>
      <c r="H838" s="160"/>
      <c r="I838" s="142"/>
      <c r="J838" s="167"/>
    </row>
    <row r="839" spans="1:10" x14ac:dyDescent="0.25">
      <c r="A839" s="155">
        <v>44527</v>
      </c>
      <c r="B839" s="141" t="s">
        <v>1301</v>
      </c>
      <c r="C839" s="156">
        <v>320.3</v>
      </c>
      <c r="D839" s="157"/>
      <c r="E839" s="139">
        <f t="shared" si="28"/>
        <v>207937.66999999998</v>
      </c>
      <c r="F839" s="158"/>
      <c r="G839" s="159"/>
      <c r="H839" s="160"/>
      <c r="I839" s="142"/>
      <c r="J839" s="167"/>
    </row>
    <row r="840" spans="1:10" x14ac:dyDescent="0.25">
      <c r="A840" s="155">
        <v>44527</v>
      </c>
      <c r="B840" s="141" t="s">
        <v>1338</v>
      </c>
      <c r="C840" s="156">
        <v>194.88</v>
      </c>
      <c r="D840" s="157"/>
      <c r="E840" s="139">
        <f t="shared" si="28"/>
        <v>207742.78999999998</v>
      </c>
      <c r="F840" s="158"/>
      <c r="G840" s="159"/>
      <c r="H840" s="160"/>
      <c r="I840" s="142"/>
      <c r="J840" s="167"/>
    </row>
    <row r="841" spans="1:10" x14ac:dyDescent="0.25">
      <c r="A841" s="155">
        <v>44527</v>
      </c>
      <c r="B841" s="141" t="s">
        <v>1315</v>
      </c>
      <c r="C841" s="156">
        <v>982.75</v>
      </c>
      <c r="D841" s="157"/>
      <c r="E841" s="139">
        <f t="shared" si="28"/>
        <v>206760.03999999998</v>
      </c>
      <c r="F841" s="158"/>
      <c r="G841" s="159"/>
      <c r="H841" s="160"/>
      <c r="I841" s="142"/>
      <c r="J841" s="167"/>
    </row>
    <row r="842" spans="1:10" x14ac:dyDescent="0.25">
      <c r="A842" s="155">
        <v>44528</v>
      </c>
      <c r="B842" s="141" t="s">
        <v>1339</v>
      </c>
      <c r="C842" s="156">
        <v>137</v>
      </c>
      <c r="D842" s="157"/>
      <c r="E842" s="139">
        <f t="shared" si="28"/>
        <v>206623.03999999998</v>
      </c>
      <c r="F842" s="158"/>
      <c r="G842" s="159"/>
      <c r="H842" s="160"/>
      <c r="I842" s="142"/>
      <c r="J842" s="167"/>
    </row>
    <row r="843" spans="1:10" x14ac:dyDescent="0.25">
      <c r="A843" s="155">
        <v>44528</v>
      </c>
      <c r="B843" s="141" t="s">
        <v>1340</v>
      </c>
      <c r="C843" s="156">
        <v>1499</v>
      </c>
      <c r="D843" s="157"/>
      <c r="E843" s="139">
        <f t="shared" si="28"/>
        <v>205124.03999999998</v>
      </c>
      <c r="F843" s="158"/>
      <c r="G843" s="159"/>
      <c r="H843" s="160"/>
      <c r="I843" s="142"/>
      <c r="J843" s="167"/>
    </row>
    <row r="844" spans="1:10" x14ac:dyDescent="0.25">
      <c r="A844" s="155">
        <v>44528</v>
      </c>
      <c r="B844" s="141" t="s">
        <v>1341</v>
      </c>
      <c r="C844" s="156">
        <v>8400</v>
      </c>
      <c r="D844" s="157"/>
      <c r="E844" s="139">
        <f t="shared" si="28"/>
        <v>196724.03999999998</v>
      </c>
      <c r="F844" s="158"/>
      <c r="G844" s="159"/>
      <c r="H844" s="160"/>
      <c r="I844" s="142"/>
      <c r="J844" s="167"/>
    </row>
    <row r="845" spans="1:10" x14ac:dyDescent="0.25">
      <c r="A845" s="155">
        <v>44528</v>
      </c>
      <c r="B845" s="141" t="s">
        <v>1342</v>
      </c>
      <c r="C845" s="156">
        <v>700</v>
      </c>
      <c r="D845" s="157"/>
      <c r="E845" s="139">
        <f t="shared" si="28"/>
        <v>196024.03999999998</v>
      </c>
      <c r="F845" s="158"/>
      <c r="G845" s="159"/>
      <c r="H845" s="160"/>
      <c r="I845" s="142"/>
      <c r="J845" s="167"/>
    </row>
    <row r="846" spans="1:10" x14ac:dyDescent="0.25">
      <c r="A846" s="155">
        <v>44529</v>
      </c>
      <c r="B846" s="141" t="s">
        <v>1343</v>
      </c>
      <c r="C846" s="156"/>
      <c r="D846" s="157">
        <v>5220</v>
      </c>
      <c r="E846" s="139">
        <f>E845+D846</f>
        <v>201244.03999999998</v>
      </c>
      <c r="F846" s="158">
        <v>221</v>
      </c>
      <c r="G846" s="159">
        <v>44531</v>
      </c>
      <c r="H846" s="160">
        <v>1475</v>
      </c>
      <c r="I846" s="142" t="s">
        <v>1364</v>
      </c>
      <c r="J846" s="167">
        <v>44538</v>
      </c>
    </row>
    <row r="847" spans="1:10" x14ac:dyDescent="0.25">
      <c r="A847" s="155">
        <v>44529</v>
      </c>
      <c r="B847" s="141" t="s">
        <v>1344</v>
      </c>
      <c r="C847" s="156">
        <v>1854.47</v>
      </c>
      <c r="D847" s="157"/>
      <c r="E847" s="139">
        <f>E846-C847</f>
        <v>199389.56999999998</v>
      </c>
      <c r="F847" s="158"/>
      <c r="G847" s="159"/>
      <c r="H847" s="160"/>
      <c r="I847" s="142"/>
      <c r="J847" s="167"/>
    </row>
    <row r="848" spans="1:10" x14ac:dyDescent="0.25">
      <c r="A848" s="155">
        <v>44529</v>
      </c>
      <c r="B848" s="141" t="s">
        <v>1345</v>
      </c>
      <c r="C848" s="156"/>
      <c r="D848" s="157">
        <v>50750</v>
      </c>
      <c r="E848" s="139">
        <f>E847+D848</f>
        <v>250139.56999999998</v>
      </c>
      <c r="F848" s="158">
        <v>139</v>
      </c>
      <c r="G848" s="159">
        <v>44531</v>
      </c>
      <c r="H848" s="160">
        <v>1476</v>
      </c>
      <c r="I848" s="142" t="s">
        <v>1361</v>
      </c>
      <c r="J848" s="167">
        <v>44554</v>
      </c>
    </row>
    <row r="849" spans="1:10" x14ac:dyDescent="0.25">
      <c r="A849" s="155">
        <v>44529</v>
      </c>
      <c r="B849" s="141" t="s">
        <v>1236</v>
      </c>
      <c r="C849" s="156">
        <v>82068</v>
      </c>
      <c r="D849" s="157"/>
      <c r="E849" s="139">
        <f>E848-C849</f>
        <v>168071.56999999998</v>
      </c>
      <c r="F849" s="158"/>
      <c r="G849" s="159"/>
      <c r="H849" s="160"/>
      <c r="I849" s="142"/>
      <c r="J849" s="167"/>
    </row>
    <row r="850" spans="1:10" x14ac:dyDescent="0.25">
      <c r="A850" s="155">
        <v>44529</v>
      </c>
      <c r="B850" s="141" t="s">
        <v>1332</v>
      </c>
      <c r="C850" s="156"/>
      <c r="D850" s="157">
        <v>33248.589999999997</v>
      </c>
      <c r="E850" s="139">
        <f>E849+D850</f>
        <v>201320.15999999997</v>
      </c>
      <c r="F850" s="158">
        <v>269</v>
      </c>
      <c r="G850" s="159">
        <v>44529</v>
      </c>
      <c r="H850" s="160" t="s">
        <v>1451</v>
      </c>
      <c r="I850" s="142" t="s">
        <v>1365</v>
      </c>
      <c r="J850" s="167">
        <v>44529</v>
      </c>
    </row>
    <row r="851" spans="1:10" x14ac:dyDescent="0.25">
      <c r="A851" s="155">
        <v>44529</v>
      </c>
      <c r="B851" s="141" t="s">
        <v>1190</v>
      </c>
      <c r="C851" s="156">
        <v>20720</v>
      </c>
      <c r="D851" s="157"/>
      <c r="E851" s="139">
        <f t="shared" ref="E851:E857" si="29">E850-C851</f>
        <v>180600.15999999997</v>
      </c>
      <c r="F851" s="158"/>
      <c r="G851" s="159"/>
      <c r="H851" s="160"/>
      <c r="I851" s="142"/>
      <c r="J851" s="167"/>
    </row>
    <row r="852" spans="1:10" x14ac:dyDescent="0.25">
      <c r="A852" s="155">
        <v>44529</v>
      </c>
      <c r="B852" s="141" t="s">
        <v>1346</v>
      </c>
      <c r="C852" s="156">
        <v>120000</v>
      </c>
      <c r="D852" s="157"/>
      <c r="E852" s="139">
        <f t="shared" si="29"/>
        <v>60600.159999999974</v>
      </c>
      <c r="F852" s="158"/>
      <c r="G852" s="159"/>
      <c r="H852" s="160"/>
      <c r="I852" s="142"/>
      <c r="J852" s="167"/>
    </row>
    <row r="853" spans="1:10" x14ac:dyDescent="0.25">
      <c r="A853" s="155">
        <v>44529</v>
      </c>
      <c r="B853" s="141" t="s">
        <v>1286</v>
      </c>
      <c r="C853" s="156">
        <v>12359.74</v>
      </c>
      <c r="D853" s="157"/>
      <c r="E853" s="139">
        <f t="shared" si="29"/>
        <v>48240.419999999976</v>
      </c>
      <c r="F853" s="158"/>
      <c r="G853" s="159"/>
      <c r="H853" s="160"/>
      <c r="I853" s="142"/>
      <c r="J853" s="167"/>
    </row>
    <row r="854" spans="1:10" x14ac:dyDescent="0.25">
      <c r="A854" s="155">
        <v>44529</v>
      </c>
      <c r="B854" s="141" t="s">
        <v>1347</v>
      </c>
      <c r="C854" s="156">
        <v>2859.4</v>
      </c>
      <c r="D854" s="157"/>
      <c r="E854" s="139">
        <f t="shared" si="29"/>
        <v>45381.019999999975</v>
      </c>
      <c r="F854" s="158"/>
      <c r="G854" s="159"/>
      <c r="H854" s="160"/>
      <c r="I854" s="142"/>
      <c r="J854" s="167"/>
    </row>
    <row r="855" spans="1:10" x14ac:dyDescent="0.25">
      <c r="A855" s="155">
        <v>44529</v>
      </c>
      <c r="B855" s="141" t="s">
        <v>1348</v>
      </c>
      <c r="C855" s="156">
        <v>3000</v>
      </c>
      <c r="D855" s="157"/>
      <c r="E855" s="139">
        <f t="shared" si="29"/>
        <v>42381.019999999975</v>
      </c>
      <c r="F855" s="158"/>
      <c r="G855" s="159"/>
      <c r="H855" s="160"/>
      <c r="I855" s="142"/>
      <c r="J855" s="167"/>
    </row>
    <row r="856" spans="1:10" x14ac:dyDescent="0.25">
      <c r="A856" s="155">
        <v>44530</v>
      </c>
      <c r="B856" s="141" t="s">
        <v>1349</v>
      </c>
      <c r="C856" s="156">
        <v>269.12</v>
      </c>
      <c r="D856" s="157"/>
      <c r="E856" s="139">
        <f t="shared" si="29"/>
        <v>42111.899999999972</v>
      </c>
      <c r="F856" s="158"/>
      <c r="G856" s="159"/>
      <c r="H856" s="160"/>
      <c r="I856" s="142"/>
      <c r="J856" s="167"/>
    </row>
    <row r="857" spans="1:10" x14ac:dyDescent="0.25">
      <c r="A857" s="155">
        <v>44530</v>
      </c>
      <c r="B857" s="141" t="s">
        <v>1301</v>
      </c>
      <c r="C857" s="156">
        <v>663.33</v>
      </c>
      <c r="D857" s="157"/>
      <c r="E857" s="139">
        <f t="shared" si="29"/>
        <v>41448.569999999971</v>
      </c>
      <c r="F857" s="158"/>
      <c r="G857" s="159"/>
      <c r="H857" s="160"/>
      <c r="I857" s="142"/>
      <c r="J857" s="167"/>
    </row>
    <row r="858" spans="1:10" x14ac:dyDescent="0.25">
      <c r="A858" s="155">
        <v>44530</v>
      </c>
      <c r="B858" s="141" t="s">
        <v>1350</v>
      </c>
      <c r="C858" s="156"/>
      <c r="D858" s="157">
        <v>3306</v>
      </c>
      <c r="E858" s="139">
        <f>E857+D858</f>
        <v>44754.569999999971</v>
      </c>
      <c r="F858" s="158">
        <v>103</v>
      </c>
      <c r="G858" s="159">
        <v>44531</v>
      </c>
      <c r="H858" s="160">
        <v>1477</v>
      </c>
      <c r="I858" s="142" t="s">
        <v>1360</v>
      </c>
      <c r="J858" s="167">
        <v>44548</v>
      </c>
    </row>
    <row r="859" spans="1:10" x14ac:dyDescent="0.25">
      <c r="A859" s="155">
        <v>44530</v>
      </c>
      <c r="B859" s="141" t="s">
        <v>1208</v>
      </c>
      <c r="C859" s="156">
        <v>1368.6</v>
      </c>
      <c r="D859" s="157"/>
      <c r="E859" s="139">
        <f>E858-C859</f>
        <v>43385.969999999972</v>
      </c>
      <c r="F859" s="158"/>
      <c r="G859" s="159"/>
      <c r="H859" s="160"/>
      <c r="I859" s="142"/>
      <c r="J859" s="167"/>
    </row>
    <row r="860" spans="1:10" x14ac:dyDescent="0.25">
      <c r="A860" s="155">
        <v>44530</v>
      </c>
      <c r="B860" s="141" t="s">
        <v>1351</v>
      </c>
      <c r="C860" s="156"/>
      <c r="D860" s="157">
        <v>4640</v>
      </c>
      <c r="E860" s="139">
        <f>E859+D860</f>
        <v>48025.969999999972</v>
      </c>
      <c r="F860" s="158">
        <v>167</v>
      </c>
      <c r="G860" s="159">
        <v>44531</v>
      </c>
      <c r="H860" s="160">
        <v>1478</v>
      </c>
      <c r="I860" s="142" t="s">
        <v>1362</v>
      </c>
      <c r="J860" s="167">
        <v>44548</v>
      </c>
    </row>
    <row r="861" spans="1:10" x14ac:dyDescent="0.25">
      <c r="A861" s="155">
        <v>44530</v>
      </c>
      <c r="B861" s="141" t="s">
        <v>1351</v>
      </c>
      <c r="C861" s="156"/>
      <c r="D861" s="157">
        <v>9280</v>
      </c>
      <c r="E861" s="139">
        <f>E860+D861</f>
        <v>57305.969999999972</v>
      </c>
      <c r="F861" s="158">
        <v>167</v>
      </c>
      <c r="G861" s="159">
        <v>44531</v>
      </c>
      <c r="H861" s="160">
        <v>1479</v>
      </c>
      <c r="I861" s="142" t="s">
        <v>1363</v>
      </c>
      <c r="J861" s="167">
        <v>44550</v>
      </c>
    </row>
    <row r="862" spans="1:10" x14ac:dyDescent="0.25">
      <c r="A862" s="155">
        <v>44530</v>
      </c>
      <c r="B862" s="141" t="s">
        <v>467</v>
      </c>
      <c r="C862" s="156">
        <v>49525.31</v>
      </c>
      <c r="D862" s="157"/>
      <c r="E862" s="139">
        <f>E861-C862</f>
        <v>7780.6599999999744</v>
      </c>
      <c r="F862" s="158"/>
      <c r="G862" s="159"/>
      <c r="H862" s="160"/>
      <c r="I862" s="142"/>
      <c r="J862" s="167"/>
    </row>
    <row r="863" spans="1:10" x14ac:dyDescent="0.25">
      <c r="A863" s="155">
        <v>44530</v>
      </c>
      <c r="B863" s="141" t="s">
        <v>1352</v>
      </c>
      <c r="C863" s="156"/>
      <c r="D863" s="157">
        <v>5000</v>
      </c>
      <c r="E863" s="139">
        <f>E862+D863</f>
        <v>12780.659999999974</v>
      </c>
      <c r="F863" s="158" t="s">
        <v>7</v>
      </c>
      <c r="G863" s="159"/>
      <c r="H863" s="160"/>
      <c r="I863" s="142"/>
      <c r="J863" s="167"/>
    </row>
    <row r="864" spans="1:10" x14ac:dyDescent="0.25">
      <c r="A864" s="155">
        <v>44530</v>
      </c>
      <c r="B864" s="141" t="s">
        <v>1353</v>
      </c>
      <c r="C864" s="156">
        <v>2184.6</v>
      </c>
      <c r="D864" s="157"/>
      <c r="E864" s="139">
        <f>E863-C864</f>
        <v>10596.059999999974</v>
      </c>
      <c r="F864" s="158"/>
      <c r="G864" s="159"/>
      <c r="H864" s="160"/>
      <c r="I864" s="142"/>
      <c r="J864" s="167"/>
    </row>
    <row r="865" spans="1:10" x14ac:dyDescent="0.25">
      <c r="A865" s="155">
        <v>44530</v>
      </c>
      <c r="B865" s="141" t="s">
        <v>1354</v>
      </c>
      <c r="C865" s="156"/>
      <c r="D865" s="157">
        <v>7192</v>
      </c>
      <c r="E865" s="139">
        <f>E864+D865</f>
        <v>17788.059999999976</v>
      </c>
      <c r="F865" s="158">
        <v>3</v>
      </c>
      <c r="G865" s="159">
        <v>44531</v>
      </c>
      <c r="H865" s="160">
        <v>1480</v>
      </c>
      <c r="I865" s="142" t="s">
        <v>1359</v>
      </c>
      <c r="J865" s="167">
        <v>44546</v>
      </c>
    </row>
    <row r="866" spans="1:10" x14ac:dyDescent="0.25">
      <c r="A866" s="155">
        <v>44531</v>
      </c>
      <c r="B866" s="141" t="s">
        <v>1357</v>
      </c>
      <c r="C866" s="156"/>
      <c r="D866" s="157">
        <v>73714</v>
      </c>
      <c r="E866" s="139">
        <f>E865+D866</f>
        <v>91502.059999999969</v>
      </c>
      <c r="F866" s="158">
        <v>245</v>
      </c>
      <c r="G866" s="159">
        <v>44543</v>
      </c>
      <c r="H866" s="160">
        <v>1501</v>
      </c>
      <c r="I866" s="142" t="s">
        <v>1423</v>
      </c>
      <c r="J866" s="167">
        <v>44530</v>
      </c>
    </row>
    <row r="867" spans="1:10" x14ac:dyDescent="0.25">
      <c r="A867" s="155">
        <v>44531</v>
      </c>
      <c r="B867" s="141" t="s">
        <v>1358</v>
      </c>
      <c r="C867" s="156">
        <v>810</v>
      </c>
      <c r="D867" s="157"/>
      <c r="E867" s="139">
        <f>E866-C867</f>
        <v>90692.059999999969</v>
      </c>
      <c r="F867" s="158"/>
      <c r="G867" s="159"/>
      <c r="H867" s="160"/>
      <c r="I867" s="142"/>
      <c r="J867" s="167"/>
    </row>
    <row r="868" spans="1:10" x14ac:dyDescent="0.25">
      <c r="A868" s="155">
        <v>44531</v>
      </c>
      <c r="B868" s="141" t="s">
        <v>1349</v>
      </c>
      <c r="C868" s="156">
        <v>193.69</v>
      </c>
      <c r="D868" s="157"/>
      <c r="E868" s="139">
        <f>E867-C868</f>
        <v>90498.369999999966</v>
      </c>
      <c r="F868" s="158"/>
      <c r="G868" s="159"/>
      <c r="H868" s="160"/>
      <c r="I868" s="142"/>
      <c r="J868" s="167"/>
    </row>
    <row r="869" spans="1:10" x14ac:dyDescent="0.25">
      <c r="A869" s="155">
        <v>44531</v>
      </c>
      <c r="B869" s="141" t="s">
        <v>1301</v>
      </c>
      <c r="C869" s="156">
        <v>349.78</v>
      </c>
      <c r="D869" s="157"/>
      <c r="E869" s="139">
        <f>E868-C869</f>
        <v>90148.589999999967</v>
      </c>
      <c r="F869" s="158"/>
      <c r="G869" s="159"/>
      <c r="H869" s="160"/>
      <c r="I869" s="142"/>
      <c r="J869" s="167"/>
    </row>
    <row r="870" spans="1:10" x14ac:dyDescent="0.25">
      <c r="A870" s="155">
        <v>44531</v>
      </c>
      <c r="B870" s="141" t="s">
        <v>1287</v>
      </c>
      <c r="C870" s="156">
        <v>4000</v>
      </c>
      <c r="D870" s="157"/>
      <c r="E870" s="139">
        <f>E869-C870</f>
        <v>86148.589999999967</v>
      </c>
      <c r="F870" s="158"/>
      <c r="G870" s="159"/>
      <c r="H870" s="160"/>
      <c r="I870" s="142"/>
      <c r="J870" s="167"/>
    </row>
    <row r="871" spans="1:10" x14ac:dyDescent="0.25">
      <c r="A871" s="155">
        <v>44532</v>
      </c>
      <c r="B871" s="141" t="s">
        <v>154</v>
      </c>
      <c r="C871" s="156"/>
      <c r="D871" s="157">
        <v>2900</v>
      </c>
      <c r="E871" s="139">
        <f>E870+D871</f>
        <v>89048.589999999967</v>
      </c>
      <c r="F871" s="158">
        <v>6</v>
      </c>
      <c r="G871" s="159">
        <v>44533</v>
      </c>
      <c r="H871" s="160">
        <v>1481</v>
      </c>
      <c r="I871" s="142" t="s">
        <v>1369</v>
      </c>
      <c r="J871" s="167">
        <v>44560</v>
      </c>
    </row>
    <row r="872" spans="1:10" x14ac:dyDescent="0.25">
      <c r="A872" s="155">
        <v>44532</v>
      </c>
      <c r="B872" s="141" t="s">
        <v>1366</v>
      </c>
      <c r="C872" s="156">
        <v>7000</v>
      </c>
      <c r="D872" s="157"/>
      <c r="E872" s="139">
        <f>E871-C872</f>
        <v>82048.589999999967</v>
      </c>
      <c r="F872" s="158"/>
      <c r="G872" s="159"/>
      <c r="H872" s="160"/>
      <c r="I872" s="142"/>
      <c r="J872" s="167"/>
    </row>
    <row r="873" spans="1:10" x14ac:dyDescent="0.25">
      <c r="A873" s="155">
        <v>44532</v>
      </c>
      <c r="B873" s="141" t="s">
        <v>754</v>
      </c>
      <c r="C873" s="156"/>
      <c r="D873" s="157">
        <v>3132</v>
      </c>
      <c r="E873" s="139">
        <f>E872+D873</f>
        <v>85180.589999999967</v>
      </c>
      <c r="F873" s="158">
        <v>150</v>
      </c>
      <c r="G873" s="159">
        <v>44533</v>
      </c>
      <c r="H873" s="160">
        <v>1482</v>
      </c>
      <c r="I873" s="142" t="s">
        <v>1371</v>
      </c>
      <c r="J873" s="167">
        <v>44507</v>
      </c>
    </row>
    <row r="874" spans="1:10" x14ac:dyDescent="0.25">
      <c r="A874" s="155">
        <v>44532</v>
      </c>
      <c r="B874" s="141" t="s">
        <v>754</v>
      </c>
      <c r="C874" s="156"/>
      <c r="D874" s="157">
        <v>3132</v>
      </c>
      <c r="E874" s="139">
        <f>E873+D874</f>
        <v>88312.589999999967</v>
      </c>
      <c r="F874" s="158">
        <v>150</v>
      </c>
      <c r="G874" s="159">
        <v>44533</v>
      </c>
      <c r="H874" s="160">
        <v>1483</v>
      </c>
      <c r="I874" s="142" t="s">
        <v>1370</v>
      </c>
      <c r="J874" s="167">
        <v>44519</v>
      </c>
    </row>
    <row r="875" spans="1:10" x14ac:dyDescent="0.25">
      <c r="A875" s="155">
        <v>44532</v>
      </c>
      <c r="B875" s="141" t="s">
        <v>1368</v>
      </c>
      <c r="C875" s="156">
        <v>61300</v>
      </c>
      <c r="D875" s="157"/>
      <c r="E875" s="139">
        <f>E874-C875</f>
        <v>27012.589999999967</v>
      </c>
      <c r="F875" s="158"/>
      <c r="G875" s="159"/>
      <c r="H875" s="160"/>
      <c r="I875" s="142"/>
      <c r="J875" s="167"/>
    </row>
    <row r="876" spans="1:10" x14ac:dyDescent="0.25">
      <c r="A876" s="155">
        <v>44532</v>
      </c>
      <c r="B876" s="141" t="s">
        <v>1367</v>
      </c>
      <c r="C876" s="156"/>
      <c r="D876" s="157">
        <v>21576</v>
      </c>
      <c r="E876" s="139">
        <f>E875+D876</f>
        <v>48588.589999999967</v>
      </c>
      <c r="F876" s="158">
        <v>23</v>
      </c>
      <c r="G876" s="159">
        <v>44533</v>
      </c>
      <c r="H876" s="160">
        <v>1484</v>
      </c>
      <c r="I876" s="142" t="s">
        <v>1372</v>
      </c>
      <c r="J876" s="167">
        <v>44551</v>
      </c>
    </row>
    <row r="877" spans="1:10" x14ac:dyDescent="0.25">
      <c r="A877" s="155">
        <v>44533</v>
      </c>
      <c r="B877" s="141" t="s">
        <v>1254</v>
      </c>
      <c r="C877" s="156"/>
      <c r="D877" s="157">
        <v>23739.4</v>
      </c>
      <c r="E877" s="139">
        <f>E876+D877</f>
        <v>72327.989999999962</v>
      </c>
      <c r="F877" s="158">
        <v>59</v>
      </c>
      <c r="G877" s="159">
        <v>44536</v>
      </c>
      <c r="H877" s="160">
        <v>1487</v>
      </c>
      <c r="I877" s="142" t="s">
        <v>1375</v>
      </c>
      <c r="J877" s="167">
        <v>44535</v>
      </c>
    </row>
    <row r="878" spans="1:10" x14ac:dyDescent="0.25">
      <c r="A878" s="155">
        <v>44533</v>
      </c>
      <c r="B878" s="141" t="s">
        <v>1376</v>
      </c>
      <c r="C878" s="156">
        <v>7000</v>
      </c>
      <c r="D878" s="157"/>
      <c r="E878" s="139">
        <f>E877-C878</f>
        <v>65327.989999999962</v>
      </c>
      <c r="F878" s="158"/>
      <c r="G878" s="159"/>
      <c r="H878" s="160"/>
      <c r="I878" s="142"/>
      <c r="J878" s="167"/>
    </row>
    <row r="879" spans="1:10" x14ac:dyDescent="0.25">
      <c r="A879" s="155">
        <v>44533</v>
      </c>
      <c r="B879" s="141" t="s">
        <v>1013</v>
      </c>
      <c r="C879" s="156">
        <v>7000</v>
      </c>
      <c r="D879" s="157"/>
      <c r="E879" s="139">
        <f>E878-C879</f>
        <v>58327.989999999962</v>
      </c>
      <c r="F879" s="158"/>
      <c r="G879" s="159"/>
      <c r="H879" s="160"/>
      <c r="I879" s="142"/>
      <c r="J879" s="167"/>
    </row>
    <row r="880" spans="1:10" x14ac:dyDescent="0.25">
      <c r="A880" s="155">
        <v>44533</v>
      </c>
      <c r="B880" s="141" t="s">
        <v>1377</v>
      </c>
      <c r="C880" s="156">
        <v>3917.37</v>
      </c>
      <c r="D880" s="157"/>
      <c r="E880" s="139">
        <f>E879-C880</f>
        <v>54410.619999999959</v>
      </c>
      <c r="F880" s="158"/>
      <c r="G880" s="159"/>
      <c r="H880" s="160"/>
      <c r="I880" s="142"/>
      <c r="J880" s="167"/>
    </row>
    <row r="881" spans="1:10" x14ac:dyDescent="0.25">
      <c r="A881" s="155">
        <v>44533</v>
      </c>
      <c r="B881" s="141" t="s">
        <v>1013</v>
      </c>
      <c r="C881" s="156">
        <v>5800</v>
      </c>
      <c r="D881" s="157"/>
      <c r="E881" s="139">
        <f t="shared" ref="E881:E887" si="30">E880-C881</f>
        <v>48610.619999999959</v>
      </c>
      <c r="F881" s="158"/>
      <c r="G881" s="159"/>
      <c r="H881" s="160"/>
      <c r="I881" s="142"/>
      <c r="J881" s="167"/>
    </row>
    <row r="882" spans="1:10" x14ac:dyDescent="0.25">
      <c r="A882" s="155">
        <v>44534</v>
      </c>
      <c r="B882" s="141" t="s">
        <v>1380</v>
      </c>
      <c r="C882" s="156">
        <v>4985.37</v>
      </c>
      <c r="D882" s="157"/>
      <c r="E882" s="139">
        <f t="shared" si="30"/>
        <v>43625.249999999956</v>
      </c>
      <c r="F882" s="158"/>
      <c r="G882" s="159"/>
      <c r="H882" s="160"/>
      <c r="I882" s="142"/>
      <c r="J882" s="167"/>
    </row>
    <row r="883" spans="1:10" x14ac:dyDescent="0.25">
      <c r="A883" s="155">
        <v>44534</v>
      </c>
      <c r="B883" s="141" t="s">
        <v>1381</v>
      </c>
      <c r="C883" s="156">
        <v>5288.8</v>
      </c>
      <c r="D883" s="157"/>
      <c r="E883" s="139">
        <f t="shared" si="30"/>
        <v>38336.449999999953</v>
      </c>
      <c r="F883" s="158"/>
      <c r="G883" s="159"/>
      <c r="H883" s="160"/>
      <c r="I883" s="142"/>
      <c r="J883" s="167"/>
    </row>
    <row r="884" spans="1:10" x14ac:dyDescent="0.25">
      <c r="A884" s="155">
        <v>44534</v>
      </c>
      <c r="B884" s="141" t="s">
        <v>1382</v>
      </c>
      <c r="C884" s="156">
        <v>1150</v>
      </c>
      <c r="D884" s="157"/>
      <c r="E884" s="139">
        <f t="shared" si="30"/>
        <v>37186.449999999953</v>
      </c>
      <c r="F884" s="158"/>
      <c r="G884" s="159"/>
      <c r="H884" s="160"/>
      <c r="I884" s="142"/>
      <c r="J884" s="167"/>
    </row>
    <row r="885" spans="1:10" x14ac:dyDescent="0.25">
      <c r="A885" s="155">
        <v>44534</v>
      </c>
      <c r="B885" s="141" t="s">
        <v>1383</v>
      </c>
      <c r="C885" s="156">
        <v>2000</v>
      </c>
      <c r="D885" s="157"/>
      <c r="E885" s="139">
        <f t="shared" si="30"/>
        <v>35186.449999999953</v>
      </c>
      <c r="F885" s="158"/>
      <c r="G885" s="159"/>
      <c r="H885" s="160"/>
      <c r="I885" s="142"/>
      <c r="J885" s="167"/>
    </row>
    <row r="886" spans="1:10" x14ac:dyDescent="0.25">
      <c r="A886" s="155">
        <v>44535</v>
      </c>
      <c r="B886" s="141" t="s">
        <v>1384</v>
      </c>
      <c r="C886" s="156">
        <v>4697</v>
      </c>
      <c r="D886" s="157"/>
      <c r="E886" s="139">
        <f t="shared" si="30"/>
        <v>30489.449999999953</v>
      </c>
      <c r="F886" s="158"/>
      <c r="G886" s="159"/>
      <c r="H886" s="160"/>
      <c r="I886" s="142"/>
      <c r="J886" s="167"/>
    </row>
    <row r="887" spans="1:10" x14ac:dyDescent="0.25">
      <c r="A887" s="155">
        <v>44535</v>
      </c>
      <c r="B887" s="141" t="s">
        <v>1385</v>
      </c>
      <c r="C887" s="156">
        <v>9222</v>
      </c>
      <c r="D887" s="157"/>
      <c r="E887" s="139">
        <f t="shared" si="30"/>
        <v>21267.449999999953</v>
      </c>
      <c r="F887" s="158"/>
      <c r="G887" s="159"/>
      <c r="H887" s="160"/>
      <c r="I887" s="142"/>
      <c r="J887" s="167"/>
    </row>
    <row r="888" spans="1:10" x14ac:dyDescent="0.25">
      <c r="A888" s="155">
        <v>44536</v>
      </c>
      <c r="B888" s="141" t="s">
        <v>1386</v>
      </c>
      <c r="C888" s="156"/>
      <c r="D888" s="157">
        <v>3248</v>
      </c>
      <c r="E888" s="139">
        <f>E887+D888</f>
        <v>24515.449999999953</v>
      </c>
      <c r="F888" s="158">
        <v>221</v>
      </c>
      <c r="G888" s="159">
        <v>44538</v>
      </c>
      <c r="H888" s="160">
        <v>1489</v>
      </c>
      <c r="I888" s="142" t="s">
        <v>1392</v>
      </c>
      <c r="J888" s="167">
        <v>44541</v>
      </c>
    </row>
    <row r="889" spans="1:10" x14ac:dyDescent="0.25">
      <c r="A889" s="155">
        <v>44536</v>
      </c>
      <c r="B889" s="141" t="s">
        <v>1387</v>
      </c>
      <c r="C889" s="156">
        <v>7424</v>
      </c>
      <c r="D889" s="157"/>
      <c r="E889" s="139">
        <f>E888-C889</f>
        <v>17091.449999999953</v>
      </c>
      <c r="F889" s="158"/>
      <c r="G889" s="159"/>
      <c r="H889" s="160"/>
      <c r="I889" s="142"/>
      <c r="J889" s="167"/>
    </row>
    <row r="890" spans="1:10" x14ac:dyDescent="0.25">
      <c r="A890" s="155">
        <v>44536</v>
      </c>
      <c r="B890" s="141" t="s">
        <v>1388</v>
      </c>
      <c r="C890" s="156">
        <v>8700</v>
      </c>
      <c r="D890" s="157"/>
      <c r="E890" s="139">
        <f>E889-C890</f>
        <v>8391.4499999999534</v>
      </c>
      <c r="F890" s="158"/>
      <c r="G890" s="159"/>
      <c r="H890" s="160"/>
      <c r="I890" s="142"/>
      <c r="J890" s="167"/>
    </row>
    <row r="891" spans="1:10" x14ac:dyDescent="0.25">
      <c r="A891" s="155">
        <v>44536</v>
      </c>
      <c r="B891" s="141" t="s">
        <v>1389</v>
      </c>
      <c r="C891" s="156"/>
      <c r="D891" s="157">
        <v>25000</v>
      </c>
      <c r="E891" s="139">
        <f>E890+D891</f>
        <v>33391.449999999953</v>
      </c>
      <c r="F891" s="158" t="s">
        <v>7</v>
      </c>
      <c r="G891" s="159"/>
      <c r="H891" s="160"/>
      <c r="I891" s="142"/>
      <c r="J891" s="167"/>
    </row>
    <row r="892" spans="1:10" x14ac:dyDescent="0.25">
      <c r="A892" s="155">
        <v>44536</v>
      </c>
      <c r="B892" s="141" t="s">
        <v>1390</v>
      </c>
      <c r="C892" s="156">
        <v>18954.400000000001</v>
      </c>
      <c r="D892" s="157"/>
      <c r="E892" s="139">
        <f>E891-C892</f>
        <v>14437.049999999952</v>
      </c>
      <c r="F892" s="158"/>
      <c r="G892" s="159"/>
      <c r="H892" s="160"/>
      <c r="I892" s="142"/>
      <c r="J892" s="167"/>
    </row>
    <row r="893" spans="1:10" ht="60" x14ac:dyDescent="0.25">
      <c r="A893" s="155">
        <v>44536</v>
      </c>
      <c r="B893" s="141" t="s">
        <v>1051</v>
      </c>
      <c r="C893" s="156"/>
      <c r="D893" s="157">
        <v>25984</v>
      </c>
      <c r="E893" s="139">
        <f>E892+D893</f>
        <v>40421.049999999952</v>
      </c>
      <c r="F893" s="158">
        <v>64</v>
      </c>
      <c r="G893" s="159">
        <v>44588</v>
      </c>
      <c r="H893" s="160">
        <v>1589</v>
      </c>
      <c r="I893" s="142" t="s">
        <v>1548</v>
      </c>
      <c r="J893" s="167">
        <v>44546</v>
      </c>
    </row>
    <row r="894" spans="1:10" x14ac:dyDescent="0.25">
      <c r="A894" s="155">
        <v>44537</v>
      </c>
      <c r="B894" s="141" t="s">
        <v>1349</v>
      </c>
      <c r="C894" s="156">
        <v>393.59</v>
      </c>
      <c r="D894" s="157"/>
      <c r="E894" s="139">
        <f>E893-C894</f>
        <v>40027.459999999955</v>
      </c>
      <c r="F894" s="158"/>
      <c r="G894" s="159"/>
      <c r="H894" s="160"/>
      <c r="I894" s="142"/>
      <c r="J894" s="167"/>
    </row>
    <row r="895" spans="1:10" x14ac:dyDescent="0.25">
      <c r="A895" s="155">
        <v>44537</v>
      </c>
      <c r="B895" s="141" t="s">
        <v>1315</v>
      </c>
      <c r="C895" s="156">
        <v>537.6</v>
      </c>
      <c r="D895" s="157"/>
      <c r="E895" s="139">
        <f>E894-C895</f>
        <v>39489.859999999957</v>
      </c>
      <c r="F895" s="158"/>
      <c r="G895" s="159"/>
      <c r="H895" s="160"/>
      <c r="I895" s="142"/>
      <c r="J895" s="167"/>
    </row>
    <row r="896" spans="1:10" x14ac:dyDescent="0.25">
      <c r="A896" s="155">
        <v>44537</v>
      </c>
      <c r="B896" s="141" t="s">
        <v>1287</v>
      </c>
      <c r="C896" s="156">
        <v>1200</v>
      </c>
      <c r="D896" s="157"/>
      <c r="E896" s="139">
        <f>E895-C896</f>
        <v>38289.859999999957</v>
      </c>
      <c r="F896" s="158"/>
      <c r="G896" s="159"/>
      <c r="H896" s="160"/>
      <c r="I896" s="142"/>
      <c r="J896" s="167"/>
    </row>
    <row r="897" spans="1:10" x14ac:dyDescent="0.25">
      <c r="A897" s="155">
        <v>44537</v>
      </c>
      <c r="B897" s="141" t="s">
        <v>1243</v>
      </c>
      <c r="C897" s="156">
        <v>29000</v>
      </c>
      <c r="D897" s="157"/>
      <c r="E897" s="139">
        <f>E896-C897</f>
        <v>9289.8599999999569</v>
      </c>
      <c r="F897" s="158"/>
      <c r="G897" s="159"/>
      <c r="H897" s="160"/>
      <c r="I897" s="142"/>
      <c r="J897" s="167"/>
    </row>
    <row r="898" spans="1:10" x14ac:dyDescent="0.25">
      <c r="A898" s="155">
        <v>44537</v>
      </c>
      <c r="B898" s="141" t="s">
        <v>394</v>
      </c>
      <c r="C898" s="156">
        <v>1017</v>
      </c>
      <c r="D898" s="157"/>
      <c r="E898" s="139">
        <f>E897-C898</f>
        <v>8272.8599999999569</v>
      </c>
      <c r="F898" s="158"/>
      <c r="G898" s="159"/>
      <c r="H898" s="160"/>
      <c r="I898" s="142"/>
      <c r="J898" s="167"/>
    </row>
    <row r="899" spans="1:10" x14ac:dyDescent="0.25">
      <c r="A899" s="155">
        <v>44538</v>
      </c>
      <c r="B899" s="141" t="s">
        <v>1352</v>
      </c>
      <c r="C899" s="156"/>
      <c r="D899" s="157">
        <v>8000</v>
      </c>
      <c r="E899" s="139">
        <f>E898+D899</f>
        <v>16272.859999999957</v>
      </c>
      <c r="F899" s="158" t="s">
        <v>7</v>
      </c>
      <c r="G899" s="159"/>
      <c r="H899" s="160"/>
      <c r="I899" s="142"/>
      <c r="J899" s="167"/>
    </row>
    <row r="900" spans="1:10" x14ac:dyDescent="0.25">
      <c r="A900" s="155">
        <v>44538</v>
      </c>
      <c r="B900" s="141" t="s">
        <v>1011</v>
      </c>
      <c r="C900" s="156"/>
      <c r="D900" s="157">
        <v>11024</v>
      </c>
      <c r="E900" s="139">
        <f>E899+D900</f>
        <v>27296.859999999957</v>
      </c>
      <c r="F900" s="158">
        <v>245</v>
      </c>
      <c r="G900" s="159">
        <v>44543</v>
      </c>
      <c r="H900" s="160">
        <v>1501</v>
      </c>
      <c r="I900" s="142" t="s">
        <v>1507</v>
      </c>
      <c r="J900" s="167">
        <v>44530</v>
      </c>
    </row>
    <row r="901" spans="1:10" x14ac:dyDescent="0.25">
      <c r="A901" s="155">
        <v>44538</v>
      </c>
      <c r="B901" s="141" t="s">
        <v>1399</v>
      </c>
      <c r="C901" s="156">
        <v>2700</v>
      </c>
      <c r="D901" s="157"/>
      <c r="E901" s="139">
        <f>E900-C901</f>
        <v>24596.859999999957</v>
      </c>
      <c r="F901" s="158"/>
      <c r="G901" s="159"/>
      <c r="H901" s="160"/>
      <c r="I901" s="142"/>
      <c r="J901" s="167"/>
    </row>
    <row r="902" spans="1:10" x14ac:dyDescent="0.25">
      <c r="A902" s="155">
        <v>44538</v>
      </c>
      <c r="B902" s="141" t="s">
        <v>1349</v>
      </c>
      <c r="C902" s="156">
        <v>136.54</v>
      </c>
      <c r="D902" s="157"/>
      <c r="E902" s="139">
        <f>E901-C902</f>
        <v>24460.319999999956</v>
      </c>
      <c r="F902" s="158"/>
      <c r="G902" s="159"/>
      <c r="H902" s="160"/>
      <c r="I902" s="142"/>
      <c r="J902" s="167"/>
    </row>
    <row r="903" spans="1:10" x14ac:dyDescent="0.25">
      <c r="A903" s="155">
        <v>44538</v>
      </c>
      <c r="B903" s="141" t="s">
        <v>1400</v>
      </c>
      <c r="C903" s="156">
        <v>537.6</v>
      </c>
      <c r="D903" s="157"/>
      <c r="E903" s="139">
        <f>E902-C903</f>
        <v>23922.719999999958</v>
      </c>
      <c r="F903" s="158"/>
      <c r="G903" s="159"/>
      <c r="H903" s="160"/>
      <c r="I903" s="142"/>
      <c r="J903" s="167"/>
    </row>
    <row r="904" spans="1:10" x14ac:dyDescent="0.25">
      <c r="A904" s="155">
        <v>44538</v>
      </c>
      <c r="B904" s="141" t="s">
        <v>1401</v>
      </c>
      <c r="C904" s="156"/>
      <c r="D904" s="157">
        <v>17109.13</v>
      </c>
      <c r="E904" s="139">
        <f>E903+D904</f>
        <v>41031.849999999962</v>
      </c>
      <c r="F904" s="158">
        <v>40</v>
      </c>
      <c r="G904" s="159">
        <v>44543</v>
      </c>
      <c r="H904" s="160">
        <v>1492</v>
      </c>
      <c r="I904" s="142" t="s">
        <v>1020</v>
      </c>
      <c r="J904" s="167">
        <v>44532</v>
      </c>
    </row>
    <row r="905" spans="1:10" x14ac:dyDescent="0.25">
      <c r="A905" s="155">
        <v>44538</v>
      </c>
      <c r="B905" s="141" t="s">
        <v>1402</v>
      </c>
      <c r="C905" s="156">
        <v>6335.05</v>
      </c>
      <c r="D905" s="157"/>
      <c r="E905" s="139">
        <f>E904-C905</f>
        <v>34696.799999999959</v>
      </c>
      <c r="F905" s="158"/>
      <c r="G905" s="159"/>
      <c r="H905" s="160"/>
      <c r="I905" s="142"/>
      <c r="J905" s="167"/>
    </row>
    <row r="906" spans="1:10" x14ac:dyDescent="0.25">
      <c r="A906" s="155">
        <v>44538</v>
      </c>
      <c r="B906" s="141" t="s">
        <v>1403</v>
      </c>
      <c r="C906" s="156">
        <v>19332.400000000001</v>
      </c>
      <c r="D906" s="157"/>
      <c r="E906" s="139">
        <f>E905-C906</f>
        <v>15364.399999999958</v>
      </c>
      <c r="F906" s="158"/>
      <c r="G906" s="159"/>
      <c r="H906" s="160"/>
      <c r="I906" s="142"/>
      <c r="J906" s="167"/>
    </row>
    <row r="907" spans="1:10" x14ac:dyDescent="0.25">
      <c r="A907" s="155">
        <v>44538</v>
      </c>
      <c r="B907" s="141" t="s">
        <v>1404</v>
      </c>
      <c r="C907" s="156">
        <v>2359.4899999999998</v>
      </c>
      <c r="D907" s="157"/>
      <c r="E907" s="139">
        <f>E906-C907</f>
        <v>13004.909999999958</v>
      </c>
      <c r="F907" s="158"/>
      <c r="G907" s="159"/>
      <c r="H907" s="160"/>
      <c r="I907" s="142"/>
      <c r="J907" s="167"/>
    </row>
    <row r="908" spans="1:10" x14ac:dyDescent="0.25">
      <c r="A908" s="155">
        <v>44538</v>
      </c>
      <c r="B908" s="141" t="s">
        <v>1405</v>
      </c>
      <c r="C908" s="156">
        <v>5460.7</v>
      </c>
      <c r="D908" s="157"/>
      <c r="E908" s="139">
        <f>E907-C908</f>
        <v>7544.2099999999582</v>
      </c>
      <c r="F908" s="158"/>
      <c r="G908" s="159"/>
      <c r="H908" s="160"/>
      <c r="I908" s="142"/>
      <c r="J908" s="167"/>
    </row>
    <row r="909" spans="1:10" x14ac:dyDescent="0.25">
      <c r="A909" s="155">
        <v>44538</v>
      </c>
      <c r="B909" s="141" t="s">
        <v>393</v>
      </c>
      <c r="C909" s="156">
        <v>6188.14</v>
      </c>
      <c r="D909" s="157"/>
      <c r="E909" s="139">
        <f>E908-C909</f>
        <v>1356.0699999999579</v>
      </c>
      <c r="F909" s="158"/>
      <c r="G909" s="159"/>
      <c r="H909" s="160"/>
      <c r="I909" s="142"/>
      <c r="J909" s="167"/>
    </row>
    <row r="910" spans="1:10" x14ac:dyDescent="0.25">
      <c r="A910" s="155">
        <v>44538</v>
      </c>
      <c r="B910" s="141" t="s">
        <v>1406</v>
      </c>
      <c r="C910" s="156"/>
      <c r="D910" s="157">
        <v>3000</v>
      </c>
      <c r="E910" s="139">
        <f>E909+D910</f>
        <v>4356.0699999999579</v>
      </c>
      <c r="F910" s="158" t="s">
        <v>7</v>
      </c>
      <c r="G910" s="159"/>
      <c r="H910" s="160"/>
      <c r="I910" s="142"/>
      <c r="J910" s="167"/>
    </row>
    <row r="911" spans="1:10" x14ac:dyDescent="0.25">
      <c r="A911" s="155">
        <v>44539</v>
      </c>
      <c r="B911" s="141" t="s">
        <v>1407</v>
      </c>
      <c r="C911" s="156"/>
      <c r="D911" s="157">
        <v>11136</v>
      </c>
      <c r="E911" s="139">
        <f>E910+D911</f>
        <v>15492.069999999958</v>
      </c>
      <c r="F911" s="158">
        <v>149</v>
      </c>
      <c r="G911" s="159">
        <v>44543</v>
      </c>
      <c r="H911" s="160" t="s">
        <v>1451</v>
      </c>
      <c r="I911" s="142" t="s">
        <v>1424</v>
      </c>
      <c r="J911" s="167">
        <v>44539</v>
      </c>
    </row>
    <row r="912" spans="1:10" x14ac:dyDescent="0.25">
      <c r="A912" s="155">
        <v>44539</v>
      </c>
      <c r="B912" s="141" t="s">
        <v>1408</v>
      </c>
      <c r="C912" s="156">
        <v>1260.78</v>
      </c>
      <c r="D912" s="157"/>
      <c r="E912" s="139">
        <f>E911-C912</f>
        <v>14231.289999999957</v>
      </c>
      <c r="F912" s="158"/>
      <c r="G912" s="159"/>
      <c r="H912" s="160"/>
      <c r="I912" s="142"/>
      <c r="J912" s="167"/>
    </row>
    <row r="913" spans="1:10" x14ac:dyDescent="0.25">
      <c r="A913" s="155">
        <v>44539</v>
      </c>
      <c r="B913" s="141" t="s">
        <v>1409</v>
      </c>
      <c r="C913" s="156">
        <v>408.18</v>
      </c>
      <c r="D913" s="157"/>
      <c r="E913" s="139">
        <f>E912-C913</f>
        <v>13823.109999999957</v>
      </c>
      <c r="F913" s="158"/>
      <c r="G913" s="159"/>
      <c r="H913" s="160"/>
      <c r="I913" s="142"/>
      <c r="J913" s="167"/>
    </row>
    <row r="914" spans="1:10" x14ac:dyDescent="0.25">
      <c r="A914" s="155">
        <v>44539</v>
      </c>
      <c r="B914" s="141" t="s">
        <v>1346</v>
      </c>
      <c r="C914" s="156">
        <v>1804.8</v>
      </c>
      <c r="D914" s="157"/>
      <c r="E914" s="139">
        <f>E913-C914</f>
        <v>12018.309999999958</v>
      </c>
      <c r="F914" s="158"/>
      <c r="G914" s="159"/>
      <c r="H914" s="160"/>
      <c r="I914" s="142"/>
      <c r="J914" s="167"/>
    </row>
    <row r="915" spans="1:10" x14ac:dyDescent="0.25">
      <c r="A915" s="155">
        <v>44539</v>
      </c>
      <c r="B915" s="141" t="s">
        <v>154</v>
      </c>
      <c r="C915" s="156"/>
      <c r="D915" s="157">
        <v>6960</v>
      </c>
      <c r="E915" s="139">
        <f>E914+D915</f>
        <v>18978.309999999958</v>
      </c>
      <c r="F915" s="158">
        <v>6</v>
      </c>
      <c r="G915" s="159">
        <v>44543</v>
      </c>
      <c r="H915" s="160">
        <v>1491</v>
      </c>
      <c r="I915" s="142" t="s">
        <v>1425</v>
      </c>
      <c r="J915" s="167">
        <v>44536</v>
      </c>
    </row>
    <row r="916" spans="1:10" x14ac:dyDescent="0.25">
      <c r="A916" s="155">
        <v>44539</v>
      </c>
      <c r="B916" s="141" t="s">
        <v>1251</v>
      </c>
      <c r="C916" s="156"/>
      <c r="D916" s="157">
        <v>31479.5</v>
      </c>
      <c r="E916" s="139">
        <f>E915+D916</f>
        <v>50457.809999999954</v>
      </c>
      <c r="F916" s="158">
        <v>246</v>
      </c>
      <c r="G916" s="159">
        <v>44543</v>
      </c>
      <c r="H916" s="160">
        <v>1502</v>
      </c>
      <c r="I916" s="142" t="s">
        <v>1426</v>
      </c>
      <c r="J916" s="167">
        <v>44542</v>
      </c>
    </row>
    <row r="917" spans="1:10" x14ac:dyDescent="0.25">
      <c r="A917" s="155">
        <v>44539</v>
      </c>
      <c r="B917" s="141" t="s">
        <v>1410</v>
      </c>
      <c r="C917" s="156"/>
      <c r="D917" s="157">
        <v>12504.8</v>
      </c>
      <c r="E917" s="139">
        <f>E916+D917</f>
        <v>62962.609999999957</v>
      </c>
      <c r="F917" s="158">
        <v>44</v>
      </c>
      <c r="G917" s="159">
        <v>44543</v>
      </c>
      <c r="H917" s="160">
        <v>1493</v>
      </c>
      <c r="I917" s="142" t="s">
        <v>1427</v>
      </c>
      <c r="J917" s="167">
        <v>44554</v>
      </c>
    </row>
    <row r="918" spans="1:10" x14ac:dyDescent="0.25">
      <c r="A918" s="155">
        <v>44539</v>
      </c>
      <c r="B918" s="141" t="s">
        <v>1411</v>
      </c>
      <c r="C918" s="156">
        <v>8000</v>
      </c>
      <c r="D918" s="157"/>
      <c r="E918" s="139">
        <f>E917-C918</f>
        <v>54962.609999999957</v>
      </c>
      <c r="F918" s="158"/>
      <c r="G918" s="159"/>
      <c r="H918" s="160"/>
      <c r="I918" s="142"/>
      <c r="J918" s="167"/>
    </row>
    <row r="919" spans="1:10" x14ac:dyDescent="0.25">
      <c r="A919" s="155">
        <v>44540</v>
      </c>
      <c r="B919" s="141" t="s">
        <v>1416</v>
      </c>
      <c r="C919" s="156"/>
      <c r="D919" s="157">
        <v>9280</v>
      </c>
      <c r="E919" s="139">
        <f t="shared" ref="E919:E924" si="31">E918+D919</f>
        <v>64242.609999999957</v>
      </c>
      <c r="F919" s="158">
        <v>167</v>
      </c>
      <c r="G919" s="159">
        <v>44543</v>
      </c>
      <c r="H919" s="160">
        <v>1499</v>
      </c>
      <c r="I919" s="142" t="s">
        <v>1428</v>
      </c>
      <c r="J919" s="167">
        <v>44557</v>
      </c>
    </row>
    <row r="920" spans="1:10" x14ac:dyDescent="0.25">
      <c r="A920" s="155">
        <v>44540</v>
      </c>
      <c r="B920" s="141" t="s">
        <v>1254</v>
      </c>
      <c r="C920" s="156"/>
      <c r="D920" s="157">
        <v>10759</v>
      </c>
      <c r="E920" s="139">
        <f t="shared" si="31"/>
        <v>75001.609999999957</v>
      </c>
      <c r="F920" s="158">
        <v>59</v>
      </c>
      <c r="G920" s="159">
        <v>44543</v>
      </c>
      <c r="H920" s="160">
        <v>1494</v>
      </c>
      <c r="I920" s="142" t="s">
        <v>1429</v>
      </c>
      <c r="J920" s="167">
        <v>44549</v>
      </c>
    </row>
    <row r="921" spans="1:10" x14ac:dyDescent="0.25">
      <c r="A921" s="155">
        <v>44540</v>
      </c>
      <c r="B921" s="141" t="s">
        <v>1412</v>
      </c>
      <c r="C921" s="156"/>
      <c r="D921" s="157">
        <v>7308</v>
      </c>
      <c r="E921" s="139">
        <f t="shared" si="31"/>
        <v>82309.609999999957</v>
      </c>
      <c r="F921" s="158">
        <v>213</v>
      </c>
      <c r="G921" s="159">
        <v>44546</v>
      </c>
      <c r="H921" s="160">
        <v>1512</v>
      </c>
      <c r="I921" s="142" t="s">
        <v>1452</v>
      </c>
      <c r="J921" s="167">
        <v>44519</v>
      </c>
    </row>
    <row r="922" spans="1:10" x14ac:dyDescent="0.25">
      <c r="A922" s="155">
        <v>44540</v>
      </c>
      <c r="B922" s="141" t="s">
        <v>1415</v>
      </c>
      <c r="C922" s="156"/>
      <c r="D922" s="157">
        <v>6612</v>
      </c>
      <c r="E922" s="139">
        <f t="shared" si="31"/>
        <v>88921.609999999957</v>
      </c>
      <c r="F922" s="158">
        <v>103</v>
      </c>
      <c r="G922" s="159">
        <v>44543</v>
      </c>
      <c r="H922" s="160">
        <v>1498</v>
      </c>
      <c r="I922" s="142" t="s">
        <v>1430</v>
      </c>
      <c r="J922" s="167">
        <v>44553</v>
      </c>
    </row>
    <row r="923" spans="1:10" x14ac:dyDescent="0.25">
      <c r="A923" s="155">
        <v>44540</v>
      </c>
      <c r="B923" s="141" t="s">
        <v>1417</v>
      </c>
      <c r="C923" s="156"/>
      <c r="D923" s="157">
        <v>43790</v>
      </c>
      <c r="E923" s="139">
        <f t="shared" si="31"/>
        <v>132711.60999999996</v>
      </c>
      <c r="F923" s="158">
        <v>85</v>
      </c>
      <c r="G923" s="159">
        <v>44543</v>
      </c>
      <c r="H923" s="160">
        <v>1495</v>
      </c>
      <c r="I923" s="142" t="s">
        <v>1431</v>
      </c>
      <c r="J923" s="167">
        <v>44557</v>
      </c>
    </row>
    <row r="924" spans="1:10" ht="30" x14ac:dyDescent="0.25">
      <c r="A924" s="155">
        <v>44540</v>
      </c>
      <c r="B924" s="141" t="s">
        <v>1418</v>
      </c>
      <c r="C924" s="156"/>
      <c r="D924" s="157">
        <v>106720</v>
      </c>
      <c r="E924" s="139">
        <f t="shared" si="31"/>
        <v>239431.60999999996</v>
      </c>
      <c r="F924" s="158">
        <v>101</v>
      </c>
      <c r="G924" s="159">
        <v>44543</v>
      </c>
      <c r="H924" s="160">
        <v>1497</v>
      </c>
      <c r="I924" s="142" t="s">
        <v>1432</v>
      </c>
      <c r="J924" s="167">
        <v>44508</v>
      </c>
    </row>
    <row r="925" spans="1:10" x14ac:dyDescent="0.25">
      <c r="A925" s="155">
        <v>44540</v>
      </c>
      <c r="B925" s="141" t="s">
        <v>1109</v>
      </c>
      <c r="C925" s="156">
        <v>11901.26</v>
      </c>
      <c r="D925" s="157"/>
      <c r="E925" s="139">
        <f>E924-C925</f>
        <v>227530.34999999995</v>
      </c>
      <c r="F925" s="158"/>
      <c r="G925" s="159"/>
      <c r="H925" s="160"/>
      <c r="I925" s="142"/>
      <c r="J925" s="167"/>
    </row>
    <row r="926" spans="1:10" x14ac:dyDescent="0.25">
      <c r="A926" s="155">
        <v>44540</v>
      </c>
      <c r="B926" s="141" t="s">
        <v>1419</v>
      </c>
      <c r="C926" s="156">
        <v>754</v>
      </c>
      <c r="D926" s="157"/>
      <c r="E926" s="139">
        <f>E925-C926</f>
        <v>226776.34999999995</v>
      </c>
      <c r="F926" s="158"/>
      <c r="G926" s="159"/>
      <c r="H926" s="160"/>
      <c r="I926" s="142"/>
      <c r="J926" s="167"/>
    </row>
    <row r="927" spans="1:10" x14ac:dyDescent="0.25">
      <c r="A927" s="155">
        <v>44540</v>
      </c>
      <c r="B927" s="141" t="s">
        <v>1420</v>
      </c>
      <c r="C927" s="156">
        <v>40140.400000000001</v>
      </c>
      <c r="D927" s="157"/>
      <c r="E927" s="139">
        <f>E926-C927</f>
        <v>186635.94999999995</v>
      </c>
      <c r="F927" s="158"/>
      <c r="G927" s="159"/>
      <c r="H927" s="160"/>
      <c r="I927" s="142"/>
      <c r="J927" s="167"/>
    </row>
    <row r="928" spans="1:10" x14ac:dyDescent="0.25">
      <c r="A928" s="155">
        <v>44540</v>
      </c>
      <c r="B928" s="141" t="s">
        <v>480</v>
      </c>
      <c r="C928" s="156">
        <v>89591.62</v>
      </c>
      <c r="D928" s="157"/>
      <c r="E928" s="139">
        <f>E927-C928</f>
        <v>97044.329999999958</v>
      </c>
      <c r="F928" s="158"/>
      <c r="G928" s="159"/>
      <c r="H928" s="160"/>
      <c r="I928" s="142"/>
      <c r="J928" s="167"/>
    </row>
    <row r="929" spans="1:10" x14ac:dyDescent="0.25">
      <c r="A929" s="155">
        <v>44540</v>
      </c>
      <c r="B929" s="141" t="s">
        <v>1421</v>
      </c>
      <c r="C929" s="156"/>
      <c r="D929" s="157">
        <v>10092</v>
      </c>
      <c r="E929" s="139">
        <f>E928+D929</f>
        <v>107136.32999999996</v>
      </c>
      <c r="F929" s="158">
        <v>267</v>
      </c>
      <c r="G929" s="159">
        <v>44546</v>
      </c>
      <c r="H929" s="160" t="s">
        <v>1451</v>
      </c>
      <c r="I929" s="142" t="s">
        <v>1453</v>
      </c>
      <c r="J929" s="167">
        <v>44204</v>
      </c>
    </row>
    <row r="930" spans="1:10" x14ac:dyDescent="0.25">
      <c r="A930" s="155">
        <v>44543</v>
      </c>
      <c r="B930" s="141" t="s">
        <v>1422</v>
      </c>
      <c r="C930" s="156"/>
      <c r="D930" s="157">
        <v>3248</v>
      </c>
      <c r="E930" s="139">
        <f>E929+D930</f>
        <v>110384.32999999996</v>
      </c>
      <c r="F930" s="158">
        <v>221</v>
      </c>
      <c r="G930" s="159">
        <v>44543</v>
      </c>
      <c r="H930" s="160">
        <v>1503</v>
      </c>
      <c r="I930" s="142" t="s">
        <v>1392</v>
      </c>
      <c r="J930" s="167">
        <v>44541</v>
      </c>
    </row>
    <row r="931" spans="1:10" x14ac:dyDescent="0.25">
      <c r="A931" s="155">
        <v>44543</v>
      </c>
      <c r="B931" s="141" t="s">
        <v>1345</v>
      </c>
      <c r="C931" s="156"/>
      <c r="D931" s="157">
        <v>37932</v>
      </c>
      <c r="E931" s="156">
        <f>E930+D931</f>
        <v>148316.32999999996</v>
      </c>
      <c r="F931" s="158">
        <v>139</v>
      </c>
      <c r="G931" s="159">
        <v>44546</v>
      </c>
      <c r="H931" s="160">
        <v>1507</v>
      </c>
      <c r="I931" s="142" t="s">
        <v>1454</v>
      </c>
      <c r="J931" s="167">
        <v>44201</v>
      </c>
    </row>
    <row r="932" spans="1:10" x14ac:dyDescent="0.25">
      <c r="A932" s="155">
        <v>44543</v>
      </c>
      <c r="B932" s="141" t="s">
        <v>1439</v>
      </c>
      <c r="C932" s="156">
        <v>10000</v>
      </c>
      <c r="D932" s="157"/>
      <c r="E932" s="139">
        <f>E931-C932</f>
        <v>138316.32999999996</v>
      </c>
      <c r="F932" s="158"/>
      <c r="G932" s="159"/>
      <c r="H932" s="160"/>
      <c r="I932" s="142"/>
      <c r="J932" s="167"/>
    </row>
    <row r="933" spans="1:10" x14ac:dyDescent="0.25">
      <c r="A933" s="155">
        <v>44544</v>
      </c>
      <c r="B933" s="141" t="s">
        <v>1440</v>
      </c>
      <c r="C933" s="156">
        <v>3068.49</v>
      </c>
      <c r="D933" s="157"/>
      <c r="E933" s="139">
        <f>E932-C933</f>
        <v>135247.83999999997</v>
      </c>
      <c r="F933" s="158"/>
      <c r="G933" s="159"/>
      <c r="H933" s="160"/>
      <c r="I933" s="142"/>
      <c r="J933" s="167"/>
    </row>
    <row r="934" spans="1:10" x14ac:dyDescent="0.25">
      <c r="A934" s="155">
        <v>44544</v>
      </c>
      <c r="B934" s="141" t="s">
        <v>1441</v>
      </c>
      <c r="C934" s="156"/>
      <c r="D934" s="157">
        <v>3712</v>
      </c>
      <c r="E934" s="139">
        <f>E933+D934</f>
        <v>138959.83999999997</v>
      </c>
      <c r="F934" s="158">
        <v>158</v>
      </c>
      <c r="G934" s="159">
        <v>44546</v>
      </c>
      <c r="H934" s="160" t="s">
        <v>1451</v>
      </c>
      <c r="I934" s="142" t="s">
        <v>1455</v>
      </c>
      <c r="J934" s="167">
        <v>44202</v>
      </c>
    </row>
    <row r="935" spans="1:10" x14ac:dyDescent="0.25">
      <c r="A935" s="155">
        <v>44544</v>
      </c>
      <c r="B935" s="141" t="s">
        <v>1190</v>
      </c>
      <c r="C935" s="156">
        <v>43670</v>
      </c>
      <c r="D935" s="157"/>
      <c r="E935" s="139">
        <f>E934-C935</f>
        <v>95289.839999999967</v>
      </c>
      <c r="F935" s="158"/>
      <c r="G935" s="159"/>
      <c r="H935" s="160"/>
      <c r="I935" s="142"/>
      <c r="J935" s="167"/>
    </row>
    <row r="936" spans="1:10" x14ac:dyDescent="0.25">
      <c r="A936" s="155">
        <v>44544</v>
      </c>
      <c r="B936" s="141" t="s">
        <v>1394</v>
      </c>
      <c r="C936" s="156">
        <v>15000</v>
      </c>
      <c r="D936" s="157"/>
      <c r="E936" s="139">
        <f>E935-C936</f>
        <v>80289.839999999967</v>
      </c>
      <c r="F936" s="158"/>
      <c r="G936" s="159"/>
      <c r="H936" s="160"/>
      <c r="I936" s="142"/>
      <c r="J936" s="167"/>
    </row>
    <row r="937" spans="1:10" x14ac:dyDescent="0.25">
      <c r="A937" s="155">
        <v>44544</v>
      </c>
      <c r="B937" s="141" t="s">
        <v>1236</v>
      </c>
      <c r="C937" s="156">
        <v>70000</v>
      </c>
      <c r="D937" s="157"/>
      <c r="E937" s="139">
        <f>E936-C937</f>
        <v>10289.839999999967</v>
      </c>
      <c r="F937" s="158"/>
      <c r="G937" s="159"/>
      <c r="H937" s="160"/>
      <c r="I937" s="142"/>
      <c r="J937" s="167"/>
    </row>
    <row r="938" spans="1:10" x14ac:dyDescent="0.25">
      <c r="A938" s="155">
        <v>44544</v>
      </c>
      <c r="B938" s="141" t="s">
        <v>1442</v>
      </c>
      <c r="C938" s="156"/>
      <c r="D938" s="157">
        <v>4466</v>
      </c>
      <c r="E938" s="139">
        <f>E937+D938</f>
        <v>14755.839999999967</v>
      </c>
      <c r="F938" s="158">
        <v>235</v>
      </c>
      <c r="G938" s="159">
        <v>44544</v>
      </c>
      <c r="H938" s="160" t="s">
        <v>1451</v>
      </c>
      <c r="I938" s="142" t="s">
        <v>1456</v>
      </c>
      <c r="J938" s="167">
        <v>44544</v>
      </c>
    </row>
    <row r="939" spans="1:10" x14ac:dyDescent="0.25">
      <c r="A939" s="155">
        <v>44544</v>
      </c>
      <c r="B939" s="141" t="s">
        <v>1140</v>
      </c>
      <c r="C939" s="156"/>
      <c r="D939" s="157">
        <v>29000</v>
      </c>
      <c r="E939" s="156">
        <f>E938+D939</f>
        <v>43755.839999999967</v>
      </c>
      <c r="F939" s="158">
        <v>164</v>
      </c>
      <c r="G939" s="159">
        <v>44546</v>
      </c>
      <c r="H939" s="160">
        <v>1508</v>
      </c>
      <c r="I939" s="142" t="s">
        <v>1457</v>
      </c>
      <c r="J939" s="167">
        <v>44528</v>
      </c>
    </row>
    <row r="940" spans="1:10" x14ac:dyDescent="0.25">
      <c r="A940" s="155">
        <v>44544</v>
      </c>
      <c r="B940" s="141" t="s">
        <v>1443</v>
      </c>
      <c r="C940" s="156"/>
      <c r="D940" s="157">
        <v>33524</v>
      </c>
      <c r="E940" s="139">
        <f>E939+D940</f>
        <v>77279.839999999967</v>
      </c>
      <c r="F940" s="158">
        <v>275</v>
      </c>
      <c r="G940" s="159">
        <v>44545</v>
      </c>
      <c r="H940" s="160" t="s">
        <v>1451</v>
      </c>
      <c r="I940" s="142" t="s">
        <v>1458</v>
      </c>
      <c r="J940" s="167">
        <v>44545</v>
      </c>
    </row>
    <row r="941" spans="1:10" x14ac:dyDescent="0.25">
      <c r="A941" s="155">
        <v>44545</v>
      </c>
      <c r="B941" s="141" t="s">
        <v>1444</v>
      </c>
      <c r="C941" s="156"/>
      <c r="D941" s="298">
        <v>22272</v>
      </c>
      <c r="E941" s="139">
        <f>E940+D941</f>
        <v>99551.839999999967</v>
      </c>
      <c r="F941" s="158"/>
      <c r="G941" s="159"/>
      <c r="H941" s="160" t="s">
        <v>1459</v>
      </c>
      <c r="I941" s="142"/>
      <c r="J941" s="167"/>
    </row>
    <row r="942" spans="1:10" x14ac:dyDescent="0.25">
      <c r="A942" s="155">
        <v>44545</v>
      </c>
      <c r="B942" s="141" t="s">
        <v>1340</v>
      </c>
      <c r="C942" s="156">
        <v>2448</v>
      </c>
      <c r="D942" s="157"/>
      <c r="E942" s="139">
        <f>E941-C942</f>
        <v>97103.839999999967</v>
      </c>
      <c r="F942" s="158"/>
      <c r="G942" s="159"/>
      <c r="H942" s="160"/>
      <c r="I942" s="142"/>
      <c r="J942" s="167"/>
    </row>
    <row r="943" spans="1:10" x14ac:dyDescent="0.25">
      <c r="A943" s="155">
        <v>44545</v>
      </c>
      <c r="B943" s="141" t="s">
        <v>1460</v>
      </c>
      <c r="C943" s="156"/>
      <c r="D943" s="157">
        <v>3712</v>
      </c>
      <c r="E943" s="139">
        <f>E942+D943</f>
        <v>100815.83999999997</v>
      </c>
      <c r="F943" s="158">
        <v>77</v>
      </c>
      <c r="G943" s="159">
        <v>44546</v>
      </c>
      <c r="H943" s="160">
        <v>1505</v>
      </c>
      <c r="I943" s="142" t="s">
        <v>1461</v>
      </c>
      <c r="J943" s="167">
        <v>44540</v>
      </c>
    </row>
    <row r="944" spans="1:10" x14ac:dyDescent="0.25">
      <c r="A944" s="155">
        <v>44545</v>
      </c>
      <c r="B944" s="141" t="s">
        <v>1208</v>
      </c>
      <c r="C944" s="156">
        <v>1000</v>
      </c>
      <c r="D944" s="157"/>
      <c r="E944" s="139">
        <f t="shared" ref="E944:E951" si="32">E943-C944</f>
        <v>99815.839999999967</v>
      </c>
      <c r="F944" s="158"/>
      <c r="G944" s="159"/>
      <c r="H944" s="160"/>
      <c r="I944" s="142"/>
      <c r="J944" s="167"/>
    </row>
    <row r="945" spans="1:10" x14ac:dyDescent="0.25">
      <c r="A945" s="155">
        <v>44545</v>
      </c>
      <c r="B945" s="141" t="s">
        <v>1445</v>
      </c>
      <c r="C945" s="156">
        <v>2160.1999999999998</v>
      </c>
      <c r="D945" s="157"/>
      <c r="E945" s="139">
        <f t="shared" si="32"/>
        <v>97655.63999999997</v>
      </c>
      <c r="F945" s="158"/>
      <c r="G945" s="159"/>
      <c r="H945" s="160"/>
      <c r="I945" s="142"/>
      <c r="J945" s="167"/>
    </row>
    <row r="946" spans="1:10" x14ac:dyDescent="0.25">
      <c r="A946" s="155">
        <v>44545</v>
      </c>
      <c r="B946" s="141" t="s">
        <v>1445</v>
      </c>
      <c r="C946" s="156">
        <v>759.2</v>
      </c>
      <c r="D946" s="157"/>
      <c r="E946" s="139">
        <f t="shared" si="32"/>
        <v>96896.439999999973</v>
      </c>
      <c r="F946" s="158"/>
      <c r="G946" s="159"/>
      <c r="H946" s="160"/>
      <c r="I946" s="142"/>
      <c r="J946" s="167"/>
    </row>
    <row r="947" spans="1:10" x14ac:dyDescent="0.25">
      <c r="A947" s="155">
        <v>44545</v>
      </c>
      <c r="B947" s="141" t="s">
        <v>1208</v>
      </c>
      <c r="C947" s="156">
        <v>1368.6</v>
      </c>
      <c r="D947" s="157"/>
      <c r="E947" s="139">
        <f t="shared" si="32"/>
        <v>95527.839999999967</v>
      </c>
      <c r="F947" s="158"/>
      <c r="G947" s="159"/>
      <c r="H947" s="160"/>
      <c r="I947" s="142"/>
      <c r="J947" s="167"/>
    </row>
    <row r="948" spans="1:10" x14ac:dyDescent="0.25">
      <c r="A948" s="155">
        <v>44545</v>
      </c>
      <c r="B948" s="141" t="s">
        <v>1446</v>
      </c>
      <c r="C948" s="156">
        <v>1282.5999999999999</v>
      </c>
      <c r="D948" s="157"/>
      <c r="E948" s="139">
        <f t="shared" si="32"/>
        <v>94245.239999999962</v>
      </c>
      <c r="F948" s="158"/>
      <c r="G948" s="159"/>
      <c r="H948" s="160"/>
      <c r="I948" s="142"/>
      <c r="J948" s="167"/>
    </row>
    <row r="949" spans="1:10" x14ac:dyDescent="0.25">
      <c r="A949" s="155">
        <v>44545</v>
      </c>
      <c r="B949" s="141" t="s">
        <v>1353</v>
      </c>
      <c r="C949" s="156">
        <v>2184.6</v>
      </c>
      <c r="D949" s="157"/>
      <c r="E949" s="139">
        <f t="shared" si="32"/>
        <v>92060.639999999956</v>
      </c>
      <c r="F949" s="158"/>
      <c r="G949" s="159"/>
      <c r="H949" s="160"/>
      <c r="I949" s="142"/>
      <c r="J949" s="167"/>
    </row>
    <row r="950" spans="1:10" x14ac:dyDescent="0.25">
      <c r="A950" s="155">
        <v>44545</v>
      </c>
      <c r="B950" s="141" t="s">
        <v>701</v>
      </c>
      <c r="C950" s="156">
        <v>5637</v>
      </c>
      <c r="D950" s="157"/>
      <c r="E950" s="139">
        <f t="shared" si="32"/>
        <v>86423.639999999956</v>
      </c>
      <c r="F950" s="158"/>
      <c r="G950" s="159"/>
      <c r="H950" s="160"/>
      <c r="I950" s="142"/>
      <c r="J950" s="167"/>
    </row>
    <row r="951" spans="1:10" x14ac:dyDescent="0.25">
      <c r="A951" s="155">
        <v>44545</v>
      </c>
      <c r="B951" s="141" t="s">
        <v>1447</v>
      </c>
      <c r="C951" s="156">
        <v>31999</v>
      </c>
      <c r="D951" s="157"/>
      <c r="E951" s="139">
        <f t="shared" si="32"/>
        <v>54424.639999999956</v>
      </c>
      <c r="F951" s="158"/>
      <c r="G951" s="159"/>
      <c r="H951" s="160"/>
      <c r="I951" s="142"/>
      <c r="J951" s="167"/>
    </row>
    <row r="952" spans="1:10" x14ac:dyDescent="0.25">
      <c r="A952" s="155">
        <v>44545</v>
      </c>
      <c r="B952" s="141" t="s">
        <v>1448</v>
      </c>
      <c r="C952" s="156"/>
      <c r="D952" s="157">
        <v>12133.6</v>
      </c>
      <c r="E952" s="139">
        <f>E951+D952</f>
        <v>66558.239999999962</v>
      </c>
      <c r="F952" s="158">
        <v>130</v>
      </c>
      <c r="G952" s="159">
        <v>44546</v>
      </c>
      <c r="H952" s="160">
        <v>1506</v>
      </c>
      <c r="I952" s="142" t="s">
        <v>1462</v>
      </c>
      <c r="J952" s="167">
        <v>44205</v>
      </c>
    </row>
    <row r="953" spans="1:10" x14ac:dyDescent="0.25">
      <c r="A953" s="155">
        <v>44545</v>
      </c>
      <c r="B953" s="141" t="s">
        <v>1449</v>
      </c>
      <c r="C953" s="156"/>
      <c r="D953" s="157">
        <v>7192</v>
      </c>
      <c r="E953" s="139">
        <f>E952+D953</f>
        <v>73750.239999999962</v>
      </c>
      <c r="F953" s="158">
        <v>3</v>
      </c>
      <c r="G953" s="159">
        <v>44546</v>
      </c>
      <c r="H953" s="160">
        <v>1504</v>
      </c>
      <c r="I953" s="142" t="s">
        <v>1463</v>
      </c>
      <c r="J953" s="167" t="s">
        <v>1464</v>
      </c>
    </row>
    <row r="954" spans="1:10" x14ac:dyDescent="0.25">
      <c r="A954" s="155">
        <v>44545</v>
      </c>
      <c r="B954" s="141" t="s">
        <v>1450</v>
      </c>
      <c r="C954" s="156"/>
      <c r="D954" s="157">
        <v>4500</v>
      </c>
      <c r="E954" s="139">
        <f>E953+D954</f>
        <v>78250.239999999962</v>
      </c>
      <c r="F954" s="158" t="s">
        <v>797</v>
      </c>
      <c r="G954" s="159">
        <v>44545</v>
      </c>
      <c r="H954" s="160" t="s">
        <v>1451</v>
      </c>
      <c r="I954" s="142" t="s">
        <v>1465</v>
      </c>
      <c r="J954" s="167">
        <v>44545</v>
      </c>
    </row>
    <row r="955" spans="1:10" x14ac:dyDescent="0.25">
      <c r="A955" s="155">
        <v>44546</v>
      </c>
      <c r="B955" s="141" t="s">
        <v>317</v>
      </c>
      <c r="C955" s="156"/>
      <c r="D955" s="157">
        <v>60320</v>
      </c>
      <c r="E955" s="139">
        <f>E954+D955</f>
        <v>138570.23999999996</v>
      </c>
      <c r="F955" s="158">
        <v>6</v>
      </c>
      <c r="G955" s="159">
        <v>44551</v>
      </c>
      <c r="H955" s="160">
        <v>1517</v>
      </c>
      <c r="I955" s="142" t="s">
        <v>1478</v>
      </c>
      <c r="J955" s="167">
        <v>44537</v>
      </c>
    </row>
    <row r="956" spans="1:10" x14ac:dyDescent="0.25">
      <c r="A956" s="155">
        <v>44546</v>
      </c>
      <c r="B956" s="141" t="s">
        <v>467</v>
      </c>
      <c r="C956" s="156">
        <v>42801.96</v>
      </c>
      <c r="D956" s="157"/>
      <c r="E956" s="139">
        <f>E955-C956</f>
        <v>95768.27999999997</v>
      </c>
      <c r="F956" s="158"/>
      <c r="G956" s="159"/>
      <c r="H956" s="160"/>
      <c r="I956" s="142"/>
      <c r="J956" s="167"/>
    </row>
    <row r="957" spans="1:10" x14ac:dyDescent="0.25">
      <c r="A957" s="155">
        <v>44546</v>
      </c>
      <c r="B957" s="141" t="s">
        <v>1248</v>
      </c>
      <c r="C957" s="156">
        <v>7000</v>
      </c>
      <c r="D957" s="157"/>
      <c r="E957" s="139">
        <f>E956-C957</f>
        <v>88768.27999999997</v>
      </c>
      <c r="F957" s="158"/>
      <c r="G957" s="159"/>
      <c r="H957" s="160"/>
      <c r="I957" s="142"/>
      <c r="J957" s="167"/>
    </row>
    <row r="958" spans="1:10" x14ac:dyDescent="0.25">
      <c r="A958" s="155">
        <v>44546</v>
      </c>
      <c r="B958" s="141" t="s">
        <v>1344</v>
      </c>
      <c r="C958" s="156">
        <v>2097.48</v>
      </c>
      <c r="D958" s="157"/>
      <c r="E958" s="139">
        <f>E957-C958</f>
        <v>86670.799999999974</v>
      </c>
      <c r="F958" s="158"/>
      <c r="G958" s="159"/>
      <c r="H958" s="160"/>
      <c r="I958" s="142"/>
      <c r="J958" s="167"/>
    </row>
    <row r="959" spans="1:10" x14ac:dyDescent="0.25">
      <c r="A959" s="155">
        <v>44546</v>
      </c>
      <c r="B959" s="141" t="s">
        <v>505</v>
      </c>
      <c r="C959" s="156"/>
      <c r="D959" s="157">
        <v>3596</v>
      </c>
      <c r="E959" s="139">
        <f>E958+D959</f>
        <v>90266.799999999974</v>
      </c>
      <c r="F959" s="158">
        <v>52</v>
      </c>
      <c r="G959" s="159">
        <v>44551</v>
      </c>
      <c r="H959" s="160">
        <v>1518</v>
      </c>
      <c r="I959" s="142" t="s">
        <v>1479</v>
      </c>
      <c r="J959" s="167">
        <v>44542</v>
      </c>
    </row>
    <row r="960" spans="1:10" x14ac:dyDescent="0.25">
      <c r="A960" s="155">
        <v>44546</v>
      </c>
      <c r="B960" s="141" t="s">
        <v>921</v>
      </c>
      <c r="C960" s="156">
        <v>16792</v>
      </c>
      <c r="D960" s="157"/>
      <c r="E960" s="139">
        <f>E959-C960</f>
        <v>73474.799999999974</v>
      </c>
      <c r="F960" s="158"/>
      <c r="G960" s="159"/>
      <c r="H960" s="160"/>
      <c r="I960" s="142"/>
      <c r="J960" s="167"/>
    </row>
    <row r="961" spans="1:10" x14ac:dyDescent="0.25">
      <c r="A961" s="155">
        <v>44546</v>
      </c>
      <c r="B961" s="141" t="s">
        <v>1190</v>
      </c>
      <c r="C961" s="156">
        <v>40540</v>
      </c>
      <c r="D961" s="157"/>
      <c r="E961" s="139">
        <f>E960-C961</f>
        <v>32934.799999999974</v>
      </c>
      <c r="F961" s="158"/>
      <c r="G961" s="159"/>
      <c r="H961" s="160"/>
      <c r="I961" s="142"/>
      <c r="J961" s="167"/>
    </row>
    <row r="962" spans="1:10" x14ac:dyDescent="0.25">
      <c r="A962" s="155">
        <v>44546</v>
      </c>
      <c r="B962" s="141" t="s">
        <v>1480</v>
      </c>
      <c r="C962" s="156">
        <v>4176</v>
      </c>
      <c r="D962" s="157"/>
      <c r="E962" s="139">
        <f>E961-C962</f>
        <v>28758.799999999974</v>
      </c>
      <c r="F962" s="158"/>
      <c r="G962" s="159"/>
      <c r="H962" s="160"/>
      <c r="I962" s="142"/>
      <c r="J962" s="167"/>
    </row>
    <row r="963" spans="1:10" x14ac:dyDescent="0.25">
      <c r="A963" s="155">
        <v>44547</v>
      </c>
      <c r="B963" s="141" t="s">
        <v>1254</v>
      </c>
      <c r="C963" s="156"/>
      <c r="D963" s="157">
        <v>23461</v>
      </c>
      <c r="E963" s="139">
        <f>E962+D963</f>
        <v>52219.799999999974</v>
      </c>
      <c r="F963" s="158">
        <v>59</v>
      </c>
      <c r="G963" s="159">
        <v>44551</v>
      </c>
      <c r="H963" s="160">
        <v>1590</v>
      </c>
      <c r="I963" s="142" t="s">
        <v>1481</v>
      </c>
      <c r="J963" s="167" t="s">
        <v>1482</v>
      </c>
    </row>
    <row r="964" spans="1:10" x14ac:dyDescent="0.25">
      <c r="A964" s="155">
        <v>44547</v>
      </c>
      <c r="B964" s="141" t="s">
        <v>1255</v>
      </c>
      <c r="C964" s="156"/>
      <c r="D964" s="157">
        <v>37584</v>
      </c>
      <c r="E964" s="139">
        <f>E963+D964</f>
        <v>89803.799999999974</v>
      </c>
      <c r="F964" s="158">
        <v>160</v>
      </c>
      <c r="G964" s="159">
        <v>44551</v>
      </c>
      <c r="H964" s="160">
        <v>1520</v>
      </c>
      <c r="I964" s="142" t="s">
        <v>1483</v>
      </c>
      <c r="J964" s="167" t="s">
        <v>1484</v>
      </c>
    </row>
    <row r="965" spans="1:10" x14ac:dyDescent="0.25">
      <c r="A965" s="155">
        <v>44547</v>
      </c>
      <c r="B965" s="141" t="s">
        <v>1281</v>
      </c>
      <c r="C965" s="156">
        <v>2494</v>
      </c>
      <c r="D965" s="157"/>
      <c r="E965" s="139">
        <f>E964-C965</f>
        <v>87309.799999999974</v>
      </c>
      <c r="F965" s="158"/>
      <c r="G965" s="159"/>
      <c r="H965" s="160"/>
      <c r="I965" s="142"/>
      <c r="J965" s="167"/>
    </row>
    <row r="966" spans="1:10" x14ac:dyDescent="0.25">
      <c r="A966" s="155">
        <v>44547</v>
      </c>
      <c r="B966" s="141" t="s">
        <v>1485</v>
      </c>
      <c r="C966" s="156">
        <v>47790.35</v>
      </c>
      <c r="D966" s="157"/>
      <c r="E966" s="139">
        <f>E965-C966</f>
        <v>39519.449999999975</v>
      </c>
      <c r="F966" s="158"/>
      <c r="G966" s="159"/>
      <c r="H966" s="160"/>
      <c r="I966" s="142"/>
      <c r="J966" s="167"/>
    </row>
    <row r="967" spans="1:10" x14ac:dyDescent="0.25">
      <c r="A967" s="155">
        <v>44547</v>
      </c>
      <c r="B967" s="141" t="s">
        <v>1350</v>
      </c>
      <c r="C967" s="156"/>
      <c r="D967" s="157">
        <v>3306</v>
      </c>
      <c r="E967" s="139">
        <f>E966+D967</f>
        <v>42825.449999999975</v>
      </c>
      <c r="F967" s="158">
        <v>103</v>
      </c>
      <c r="G967" s="159">
        <v>44551</v>
      </c>
      <c r="H967" s="160">
        <v>1521</v>
      </c>
      <c r="I967" s="142" t="s">
        <v>1486</v>
      </c>
      <c r="J967" s="167">
        <v>44560</v>
      </c>
    </row>
    <row r="968" spans="1:10" x14ac:dyDescent="0.25">
      <c r="A968" s="155">
        <v>44547</v>
      </c>
      <c r="B968" s="141" t="s">
        <v>1487</v>
      </c>
      <c r="C968" s="156">
        <v>5450</v>
      </c>
      <c r="D968" s="157"/>
      <c r="E968" s="139">
        <f>E967-C968</f>
        <v>37375.449999999975</v>
      </c>
      <c r="F968" s="158"/>
      <c r="G968" s="159"/>
      <c r="H968" s="160"/>
      <c r="I968" s="142"/>
      <c r="J968" s="167"/>
    </row>
    <row r="969" spans="1:10" x14ac:dyDescent="0.25">
      <c r="A969" s="155">
        <v>44547</v>
      </c>
      <c r="B969" s="141" t="s">
        <v>1488</v>
      </c>
      <c r="C969" s="156"/>
      <c r="D969" s="157">
        <v>25926</v>
      </c>
      <c r="E969" s="139">
        <f>E968+D969</f>
        <v>63301.449999999975</v>
      </c>
      <c r="F969" s="158">
        <v>223</v>
      </c>
      <c r="G969" s="159">
        <v>44551</v>
      </c>
      <c r="H969" s="160">
        <v>1522</v>
      </c>
      <c r="I969" s="142" t="s">
        <v>1489</v>
      </c>
      <c r="J969" s="167">
        <v>44542</v>
      </c>
    </row>
    <row r="970" spans="1:10" x14ac:dyDescent="0.25">
      <c r="A970" s="155">
        <v>44547</v>
      </c>
      <c r="B970" s="141" t="s">
        <v>1440</v>
      </c>
      <c r="C970" s="156">
        <v>575.36</v>
      </c>
      <c r="D970" s="157"/>
      <c r="E970" s="139">
        <f>E969-C970</f>
        <v>62726.089999999975</v>
      </c>
      <c r="F970" s="158"/>
      <c r="G970" s="159"/>
      <c r="H970" s="160"/>
      <c r="I970" s="142"/>
      <c r="J970" s="167"/>
    </row>
    <row r="971" spans="1:10" x14ac:dyDescent="0.25">
      <c r="A971" s="155">
        <v>44547</v>
      </c>
      <c r="B971" s="141" t="s">
        <v>1490</v>
      </c>
      <c r="C971" s="156">
        <v>8004</v>
      </c>
      <c r="D971" s="157"/>
      <c r="E971" s="139">
        <f>E970-C971</f>
        <v>54722.089999999975</v>
      </c>
      <c r="F971" s="158"/>
      <c r="G971" s="159"/>
      <c r="H971" s="160"/>
      <c r="I971" s="142"/>
      <c r="J971" s="167"/>
    </row>
    <row r="972" spans="1:10" x14ac:dyDescent="0.25">
      <c r="A972" s="155">
        <v>44547</v>
      </c>
      <c r="B972" s="141" t="s">
        <v>1491</v>
      </c>
      <c r="C972" s="156"/>
      <c r="D972" s="157">
        <v>12644</v>
      </c>
      <c r="E972" s="139">
        <f>E971+D972</f>
        <v>67366.089999999967</v>
      </c>
      <c r="F972" s="158">
        <v>255</v>
      </c>
      <c r="G972" s="159">
        <v>44551</v>
      </c>
      <c r="H972" s="160">
        <v>1523</v>
      </c>
      <c r="I972" s="142" t="s">
        <v>1492</v>
      </c>
      <c r="J972" s="167">
        <v>44198</v>
      </c>
    </row>
    <row r="973" spans="1:10" x14ac:dyDescent="0.25">
      <c r="A973" s="155">
        <v>44547</v>
      </c>
      <c r="B973" s="141" t="s">
        <v>1493</v>
      </c>
      <c r="C973" s="156"/>
      <c r="D973" s="157">
        <v>10092</v>
      </c>
      <c r="E973" s="139">
        <f>E972+D973</f>
        <v>77458.089999999967</v>
      </c>
      <c r="F973" s="158">
        <v>267</v>
      </c>
      <c r="G973" s="159">
        <v>44551</v>
      </c>
      <c r="H973" s="160" t="s">
        <v>1451</v>
      </c>
      <c r="I973" s="142" t="s">
        <v>1494</v>
      </c>
      <c r="J973" s="167">
        <v>44210</v>
      </c>
    </row>
    <row r="974" spans="1:10" x14ac:dyDescent="0.25">
      <c r="A974" s="155">
        <v>44547</v>
      </c>
      <c r="B974" s="141" t="s">
        <v>1495</v>
      </c>
      <c r="C974" s="156"/>
      <c r="D974" s="157">
        <v>3596</v>
      </c>
      <c r="E974" s="139">
        <f>E973+D974</f>
        <v>81054.089999999967</v>
      </c>
      <c r="F974" s="158">
        <v>177</v>
      </c>
      <c r="G974" s="159">
        <v>44551</v>
      </c>
      <c r="H974" s="160">
        <v>1524</v>
      </c>
      <c r="I974" s="142" t="s">
        <v>1496</v>
      </c>
      <c r="J974" s="167">
        <v>44528</v>
      </c>
    </row>
    <row r="975" spans="1:10" x14ac:dyDescent="0.25">
      <c r="A975" s="155">
        <v>44547</v>
      </c>
      <c r="B975" s="141" t="s">
        <v>754</v>
      </c>
      <c r="C975" s="156"/>
      <c r="D975" s="157">
        <v>3132</v>
      </c>
      <c r="E975" s="139">
        <f>E974+D975</f>
        <v>84186.089999999967</v>
      </c>
      <c r="F975" s="158">
        <v>150</v>
      </c>
      <c r="G975" s="159">
        <v>44551</v>
      </c>
      <c r="H975" s="160">
        <v>1525</v>
      </c>
      <c r="I975" s="142" t="s">
        <v>1497</v>
      </c>
      <c r="J975" s="167">
        <v>44521</v>
      </c>
    </row>
    <row r="976" spans="1:10" x14ac:dyDescent="0.25">
      <c r="A976" s="155">
        <v>44547</v>
      </c>
      <c r="B976" s="141" t="s">
        <v>1498</v>
      </c>
      <c r="C976" s="156">
        <v>38133.199999999997</v>
      </c>
      <c r="D976" s="157"/>
      <c r="E976" s="139">
        <f t="shared" ref="E976:E981" si="33">E975-C976</f>
        <v>46052.88999999997</v>
      </c>
      <c r="F976" s="158"/>
      <c r="G976" s="159"/>
      <c r="H976" s="160"/>
      <c r="I976" s="142"/>
      <c r="J976" s="167"/>
    </row>
    <row r="977" spans="1:10" x14ac:dyDescent="0.25">
      <c r="A977" s="155">
        <v>44548</v>
      </c>
      <c r="B977" s="141" t="s">
        <v>1499</v>
      </c>
      <c r="C977" s="156">
        <v>10776.4</v>
      </c>
      <c r="D977" s="157"/>
      <c r="E977" s="139">
        <f t="shared" si="33"/>
        <v>35276.489999999969</v>
      </c>
      <c r="F977" s="158"/>
      <c r="G977" s="159"/>
      <c r="H977" s="160"/>
      <c r="I977" s="142"/>
      <c r="J977" s="167"/>
    </row>
    <row r="978" spans="1:10" x14ac:dyDescent="0.25">
      <c r="A978" s="155">
        <v>44548</v>
      </c>
      <c r="B978" s="141" t="s">
        <v>1500</v>
      </c>
      <c r="C978" s="156">
        <v>3881.66</v>
      </c>
      <c r="D978" s="157"/>
      <c r="E978" s="139">
        <f t="shared" si="33"/>
        <v>31394.829999999969</v>
      </c>
      <c r="F978" s="158"/>
      <c r="G978" s="159"/>
      <c r="H978" s="160"/>
      <c r="I978" s="142"/>
      <c r="J978" s="167"/>
    </row>
    <row r="979" spans="1:10" x14ac:dyDescent="0.25">
      <c r="A979" s="155">
        <v>44549</v>
      </c>
      <c r="B979" s="141" t="s">
        <v>1301</v>
      </c>
      <c r="C979" s="156">
        <v>295.8</v>
      </c>
      <c r="D979" s="157"/>
      <c r="E979" s="139">
        <f t="shared" si="33"/>
        <v>31099.02999999997</v>
      </c>
      <c r="F979" s="158"/>
      <c r="G979" s="159"/>
      <c r="H979" s="160"/>
      <c r="I979" s="142"/>
      <c r="J979" s="167"/>
    </row>
    <row r="980" spans="1:10" x14ac:dyDescent="0.25">
      <c r="A980" s="155">
        <v>44549</v>
      </c>
      <c r="B980" s="141" t="s">
        <v>1301</v>
      </c>
      <c r="C980" s="156">
        <v>130.18</v>
      </c>
      <c r="D980" s="157"/>
      <c r="E980" s="139">
        <f t="shared" si="33"/>
        <v>30968.849999999969</v>
      </c>
      <c r="F980" s="158"/>
      <c r="G980" s="159"/>
      <c r="H980" s="160"/>
      <c r="I980" s="142"/>
      <c r="J980" s="167"/>
    </row>
    <row r="981" spans="1:10" x14ac:dyDescent="0.25">
      <c r="A981" s="155">
        <v>44549</v>
      </c>
      <c r="B981" s="141" t="s">
        <v>1400</v>
      </c>
      <c r="C981" s="156">
        <v>285.75</v>
      </c>
      <c r="D981" s="157"/>
      <c r="E981" s="139">
        <f t="shared" si="33"/>
        <v>30683.099999999969</v>
      </c>
      <c r="F981" s="158"/>
      <c r="G981" s="159"/>
      <c r="H981" s="160"/>
      <c r="I981" s="142"/>
      <c r="J981" s="167"/>
    </row>
    <row r="982" spans="1:10" ht="30" x14ac:dyDescent="0.25">
      <c r="A982" s="155">
        <v>44550</v>
      </c>
      <c r="B982" s="141" t="s">
        <v>1386</v>
      </c>
      <c r="C982" s="156"/>
      <c r="D982" s="157">
        <v>12992</v>
      </c>
      <c r="E982" s="139">
        <f>E981+D982</f>
        <v>43675.099999999969</v>
      </c>
      <c r="F982" s="158">
        <v>221</v>
      </c>
      <c r="G982" s="159">
        <v>44551</v>
      </c>
      <c r="H982" s="160">
        <v>1591</v>
      </c>
      <c r="I982" s="142" t="s">
        <v>1504</v>
      </c>
      <c r="J982" s="167" t="s">
        <v>1505</v>
      </c>
    </row>
    <row r="983" spans="1:10" x14ac:dyDescent="0.25">
      <c r="A983" s="155">
        <v>44550</v>
      </c>
      <c r="B983" s="141" t="s">
        <v>1501</v>
      </c>
      <c r="C983" s="156">
        <v>1448.84</v>
      </c>
      <c r="D983" s="157"/>
      <c r="E983" s="139">
        <f t="shared" ref="E983:E988" si="34">E982-C983</f>
        <v>42226.259999999973</v>
      </c>
      <c r="F983" s="158"/>
      <c r="G983" s="159"/>
      <c r="H983" s="160"/>
      <c r="I983" s="142"/>
      <c r="J983" s="167"/>
    </row>
    <row r="984" spans="1:10" x14ac:dyDescent="0.25">
      <c r="A984" s="155">
        <v>44550</v>
      </c>
      <c r="B984" s="141" t="s">
        <v>1502</v>
      </c>
      <c r="C984" s="156">
        <v>1972</v>
      </c>
      <c r="D984" s="157"/>
      <c r="E984" s="139">
        <f t="shared" si="34"/>
        <v>40254.259999999973</v>
      </c>
      <c r="F984" s="158"/>
      <c r="G984" s="159"/>
      <c r="H984" s="160"/>
      <c r="I984" s="142"/>
      <c r="J984" s="167"/>
    </row>
    <row r="985" spans="1:10" x14ac:dyDescent="0.25">
      <c r="A985" s="155">
        <v>44550</v>
      </c>
      <c r="B985" s="141" t="s">
        <v>1376</v>
      </c>
      <c r="C985" s="156">
        <v>9000</v>
      </c>
      <c r="D985" s="157"/>
      <c r="E985" s="139">
        <f t="shared" si="34"/>
        <v>31254.259999999973</v>
      </c>
      <c r="F985" s="158"/>
      <c r="G985" s="159"/>
      <c r="H985" s="160"/>
      <c r="I985" s="142"/>
      <c r="J985" s="167"/>
    </row>
    <row r="986" spans="1:10" x14ac:dyDescent="0.25">
      <c r="A986" s="155">
        <v>44550</v>
      </c>
      <c r="B986" s="141" t="s">
        <v>1248</v>
      </c>
      <c r="C986" s="156">
        <v>7000</v>
      </c>
      <c r="D986" s="157"/>
      <c r="E986" s="139">
        <f t="shared" si="34"/>
        <v>24254.259999999973</v>
      </c>
      <c r="F986" s="158"/>
      <c r="G986" s="159"/>
      <c r="H986" s="160"/>
      <c r="I986" s="142"/>
      <c r="J986" s="167"/>
    </row>
    <row r="987" spans="1:10" x14ac:dyDescent="0.25">
      <c r="A987" s="155">
        <v>44550</v>
      </c>
      <c r="B987" s="141" t="s">
        <v>1287</v>
      </c>
      <c r="C987" s="156">
        <v>3000</v>
      </c>
      <c r="D987" s="157"/>
      <c r="E987" s="139">
        <f t="shared" si="34"/>
        <v>21254.259999999973</v>
      </c>
      <c r="F987" s="158"/>
      <c r="G987" s="159"/>
      <c r="H987" s="160"/>
      <c r="I987" s="142"/>
      <c r="J987" s="167"/>
    </row>
    <row r="988" spans="1:10" x14ac:dyDescent="0.25">
      <c r="A988" s="155">
        <v>44550</v>
      </c>
      <c r="B988" s="141" t="s">
        <v>1378</v>
      </c>
      <c r="C988" s="156">
        <v>2000</v>
      </c>
      <c r="D988" s="157"/>
      <c r="E988" s="139">
        <f t="shared" si="34"/>
        <v>19254.259999999973</v>
      </c>
      <c r="F988" s="158"/>
      <c r="G988" s="159"/>
      <c r="H988" s="160"/>
      <c r="I988" s="142"/>
      <c r="J988" s="167"/>
    </row>
    <row r="989" spans="1:10" x14ac:dyDescent="0.25">
      <c r="A989" s="155">
        <v>44550</v>
      </c>
      <c r="B989" s="141" t="s">
        <v>1503</v>
      </c>
      <c r="C989" s="156"/>
      <c r="D989" s="157">
        <v>4000</v>
      </c>
      <c r="E989" s="139">
        <f>E988+D989</f>
        <v>23254.259999999973</v>
      </c>
      <c r="F989" s="158" t="s">
        <v>7</v>
      </c>
      <c r="G989" s="159"/>
      <c r="H989" s="160"/>
      <c r="I989" s="142"/>
      <c r="J989" s="167"/>
    </row>
    <row r="990" spans="1:10" x14ac:dyDescent="0.25">
      <c r="A990" s="155">
        <v>44550</v>
      </c>
      <c r="B990" s="141" t="s">
        <v>1189</v>
      </c>
      <c r="C990" s="156">
        <v>15660</v>
      </c>
      <c r="D990" s="157"/>
      <c r="E990" s="139">
        <f>E989-C990</f>
        <v>7594.2599999999729</v>
      </c>
      <c r="F990" s="158"/>
      <c r="G990" s="159"/>
      <c r="H990" s="160"/>
      <c r="I990" s="142"/>
      <c r="J990" s="167"/>
    </row>
    <row r="991" spans="1:10" x14ac:dyDescent="0.25">
      <c r="A991" s="155">
        <v>44551</v>
      </c>
      <c r="B991" s="141" t="s">
        <v>1512</v>
      </c>
      <c r="C991" s="156"/>
      <c r="D991" s="298">
        <v>31999</v>
      </c>
      <c r="E991" s="139">
        <f>E990+D991</f>
        <v>39593.259999999973</v>
      </c>
      <c r="F991" s="158" t="s">
        <v>1459</v>
      </c>
      <c r="G991" s="159"/>
      <c r="H991" s="160"/>
      <c r="I991" s="142"/>
      <c r="J991" s="167"/>
    </row>
    <row r="992" spans="1:10" x14ac:dyDescent="0.25">
      <c r="A992" s="155">
        <v>44551</v>
      </c>
      <c r="B992" s="141" t="s">
        <v>1513</v>
      </c>
      <c r="C992" s="156">
        <v>4847.6400000000003</v>
      </c>
      <c r="D992" s="157"/>
      <c r="E992" s="139">
        <f t="shared" ref="E992:E1003" si="35">E991-C992</f>
        <v>34745.619999999974</v>
      </c>
      <c r="F992" s="158"/>
      <c r="G992" s="159"/>
      <c r="H992" s="160"/>
      <c r="I992" s="142"/>
      <c r="J992" s="167"/>
    </row>
    <row r="993" spans="1:10" x14ac:dyDescent="0.25">
      <c r="A993" s="155">
        <v>44551</v>
      </c>
      <c r="B993" s="141" t="s">
        <v>1514</v>
      </c>
      <c r="C993" s="156">
        <v>1008.43</v>
      </c>
      <c r="D993" s="157"/>
      <c r="E993" s="139">
        <f t="shared" si="35"/>
        <v>33737.189999999973</v>
      </c>
      <c r="F993" s="158"/>
      <c r="G993" s="159"/>
      <c r="H993" s="160"/>
      <c r="I993" s="142"/>
      <c r="J993" s="167"/>
    </row>
    <row r="994" spans="1:10" x14ac:dyDescent="0.25">
      <c r="A994" s="155">
        <v>44551</v>
      </c>
      <c r="B994" s="141" t="s">
        <v>1515</v>
      </c>
      <c r="C994" s="156">
        <v>115.47</v>
      </c>
      <c r="D994" s="157"/>
      <c r="E994" s="139">
        <f t="shared" si="35"/>
        <v>33621.719999999972</v>
      </c>
      <c r="F994" s="158"/>
      <c r="G994" s="159"/>
      <c r="H994" s="160"/>
      <c r="I994" s="142"/>
      <c r="J994" s="167"/>
    </row>
    <row r="995" spans="1:10" x14ac:dyDescent="0.25">
      <c r="A995" s="155">
        <v>44551</v>
      </c>
      <c r="B995" s="141" t="s">
        <v>1394</v>
      </c>
      <c r="C995" s="156">
        <v>9740</v>
      </c>
      <c r="D995" s="157"/>
      <c r="E995" s="139">
        <f t="shared" si="35"/>
        <v>23881.719999999972</v>
      </c>
      <c r="F995" s="158"/>
      <c r="G995" s="159"/>
      <c r="H995" s="160"/>
      <c r="I995" s="142"/>
      <c r="J995" s="167"/>
    </row>
    <row r="996" spans="1:10" ht="30" x14ac:dyDescent="0.25">
      <c r="A996" s="155">
        <v>44551</v>
      </c>
      <c r="B996" s="141" t="s">
        <v>1516</v>
      </c>
      <c r="C996" s="156">
        <v>3480</v>
      </c>
      <c r="D996" s="157"/>
      <c r="E996" s="139">
        <f t="shared" si="35"/>
        <v>20401.719999999972</v>
      </c>
      <c r="F996" s="158"/>
      <c r="G996" s="159"/>
      <c r="H996" s="160"/>
      <c r="I996" s="142"/>
      <c r="J996" s="167"/>
    </row>
    <row r="997" spans="1:10" x14ac:dyDescent="0.25">
      <c r="A997" s="155">
        <v>44551</v>
      </c>
      <c r="B997" s="141" t="s">
        <v>1517</v>
      </c>
      <c r="C997" s="156">
        <v>1624</v>
      </c>
      <c r="D997" s="157"/>
      <c r="E997" s="139">
        <f t="shared" si="35"/>
        <v>18777.719999999972</v>
      </c>
      <c r="F997" s="158"/>
      <c r="G997" s="159"/>
      <c r="H997" s="160"/>
      <c r="I997" s="142"/>
      <c r="J997" s="167"/>
    </row>
    <row r="998" spans="1:10" x14ac:dyDescent="0.25">
      <c r="A998" s="155">
        <v>44551</v>
      </c>
      <c r="B998" s="141" t="s">
        <v>1518</v>
      </c>
      <c r="C998" s="156">
        <v>2030</v>
      </c>
      <c r="D998" s="157"/>
      <c r="E998" s="139">
        <f t="shared" si="35"/>
        <v>16747.719999999972</v>
      </c>
      <c r="F998" s="158"/>
      <c r="G998" s="159"/>
      <c r="H998" s="160"/>
      <c r="I998" s="142"/>
      <c r="J998" s="167"/>
    </row>
    <row r="999" spans="1:10" x14ac:dyDescent="0.25">
      <c r="A999" s="155">
        <v>44551</v>
      </c>
      <c r="B999" s="141" t="s">
        <v>1519</v>
      </c>
      <c r="C999" s="156">
        <v>1624</v>
      </c>
      <c r="D999" s="157"/>
      <c r="E999" s="139">
        <f t="shared" si="35"/>
        <v>15123.719999999972</v>
      </c>
      <c r="F999" s="158"/>
      <c r="G999" s="159"/>
      <c r="H999" s="160"/>
      <c r="I999" s="142"/>
      <c r="J999" s="167"/>
    </row>
    <row r="1000" spans="1:10" x14ac:dyDescent="0.25">
      <c r="A1000" s="155">
        <v>44552</v>
      </c>
      <c r="B1000" s="141" t="s">
        <v>1520</v>
      </c>
      <c r="C1000" s="156">
        <v>1491.01</v>
      </c>
      <c r="D1000" s="157"/>
      <c r="E1000" s="139">
        <f t="shared" si="35"/>
        <v>13632.709999999972</v>
      </c>
      <c r="F1000" s="158"/>
      <c r="G1000" s="159"/>
      <c r="H1000" s="160"/>
      <c r="I1000" s="142"/>
      <c r="J1000" s="167"/>
    </row>
    <row r="1001" spans="1:10" x14ac:dyDescent="0.25">
      <c r="A1001" s="155">
        <v>44552</v>
      </c>
      <c r="B1001" s="141" t="s">
        <v>1521</v>
      </c>
      <c r="C1001" s="156">
        <v>10000</v>
      </c>
      <c r="D1001" s="157"/>
      <c r="E1001" s="139">
        <f t="shared" si="35"/>
        <v>3632.7099999999718</v>
      </c>
      <c r="F1001" s="158"/>
      <c r="G1001" s="159"/>
      <c r="H1001" s="160"/>
      <c r="I1001" s="142"/>
      <c r="J1001" s="167"/>
    </row>
    <row r="1002" spans="1:10" x14ac:dyDescent="0.25">
      <c r="A1002" s="155">
        <v>44552</v>
      </c>
      <c r="B1002" s="141" t="s">
        <v>1522</v>
      </c>
      <c r="C1002" s="156">
        <v>553.32000000000005</v>
      </c>
      <c r="D1002" s="157"/>
      <c r="E1002" s="139">
        <f t="shared" si="35"/>
        <v>3079.3899999999717</v>
      </c>
      <c r="F1002" s="158"/>
      <c r="G1002" s="159"/>
      <c r="H1002" s="160"/>
      <c r="I1002" s="142"/>
      <c r="J1002" s="167"/>
    </row>
    <row r="1003" spans="1:10" x14ac:dyDescent="0.25">
      <c r="A1003" s="155">
        <v>44552</v>
      </c>
      <c r="B1003" s="141" t="s">
        <v>1186</v>
      </c>
      <c r="C1003" s="156">
        <v>1400</v>
      </c>
      <c r="D1003" s="157"/>
      <c r="E1003" s="139">
        <f t="shared" si="35"/>
        <v>1679.3899999999717</v>
      </c>
      <c r="F1003" s="158"/>
      <c r="G1003" s="159"/>
      <c r="H1003" s="160"/>
      <c r="I1003" s="142"/>
      <c r="J1003" s="167"/>
    </row>
    <row r="1004" spans="1:10" x14ac:dyDescent="0.25">
      <c r="A1004" s="155">
        <v>44552</v>
      </c>
      <c r="B1004" s="141" t="s">
        <v>1523</v>
      </c>
      <c r="C1004" s="156"/>
      <c r="D1004" s="157">
        <v>80000</v>
      </c>
      <c r="E1004" s="139">
        <f>E1003+D1004</f>
        <v>81679.38999999997</v>
      </c>
      <c r="F1004" s="158" t="s">
        <v>7</v>
      </c>
      <c r="G1004" s="159"/>
      <c r="H1004" s="160"/>
      <c r="I1004" s="142"/>
      <c r="J1004" s="167"/>
    </row>
    <row r="1005" spans="1:10" x14ac:dyDescent="0.25">
      <c r="A1005" s="155">
        <v>44552</v>
      </c>
      <c r="B1005" s="141" t="s">
        <v>1524</v>
      </c>
      <c r="C1005" s="156">
        <v>5000</v>
      </c>
      <c r="D1005" s="157"/>
      <c r="E1005" s="139">
        <f>E1004-C1005</f>
        <v>76679.38999999997</v>
      </c>
      <c r="F1005" s="158"/>
      <c r="G1005" s="159"/>
      <c r="H1005" s="160"/>
      <c r="I1005" s="142"/>
      <c r="J1005" s="167"/>
    </row>
    <row r="1006" spans="1:10" x14ac:dyDescent="0.25">
      <c r="A1006" s="155">
        <v>44552</v>
      </c>
      <c r="B1006" s="141" t="s">
        <v>1525</v>
      </c>
      <c r="C1006" s="156">
        <v>15893.28</v>
      </c>
      <c r="D1006" s="157"/>
      <c r="E1006" s="139">
        <f>E1005-C1006</f>
        <v>60786.109999999971</v>
      </c>
      <c r="F1006" s="158"/>
      <c r="G1006" s="159"/>
      <c r="H1006" s="160"/>
      <c r="I1006" s="142"/>
      <c r="J1006" s="167"/>
    </row>
    <row r="1007" spans="1:10" x14ac:dyDescent="0.25">
      <c r="A1007" s="155">
        <v>44552</v>
      </c>
      <c r="B1007" s="141" t="s">
        <v>1013</v>
      </c>
      <c r="C1007" s="156">
        <v>7000</v>
      </c>
      <c r="D1007" s="157"/>
      <c r="E1007" s="139">
        <f>E1006-C1007</f>
        <v>53786.109999999971</v>
      </c>
      <c r="F1007" s="158"/>
      <c r="G1007" s="159"/>
      <c r="H1007" s="160"/>
      <c r="I1007" s="142"/>
      <c r="J1007" s="167"/>
    </row>
    <row r="1008" spans="1:10" x14ac:dyDescent="0.25">
      <c r="A1008" s="155">
        <v>44553</v>
      </c>
      <c r="B1008" s="141" t="s">
        <v>1526</v>
      </c>
      <c r="C1008" s="156"/>
      <c r="D1008" s="157">
        <v>15776</v>
      </c>
      <c r="E1008" s="139">
        <f>E1007+D1008</f>
        <v>69562.109999999971</v>
      </c>
      <c r="F1008" s="158">
        <v>21</v>
      </c>
      <c r="G1008" s="159">
        <v>44557</v>
      </c>
      <c r="H1008" s="160">
        <v>1534</v>
      </c>
      <c r="I1008" s="142" t="s">
        <v>1527</v>
      </c>
      <c r="J1008" s="167">
        <v>44543</v>
      </c>
    </row>
    <row r="1009" spans="1:10" x14ac:dyDescent="0.25">
      <c r="A1009" s="155">
        <v>44553</v>
      </c>
      <c r="B1009" s="141" t="s">
        <v>1400</v>
      </c>
      <c r="C1009" s="156">
        <v>120.64</v>
      </c>
      <c r="D1009" s="157"/>
      <c r="E1009" s="139">
        <f>E1008-C1009</f>
        <v>69441.469999999972</v>
      </c>
      <c r="F1009" s="158"/>
      <c r="G1009" s="159"/>
      <c r="H1009" s="160"/>
      <c r="I1009" s="142"/>
      <c r="J1009" s="167"/>
    </row>
    <row r="1010" spans="1:10" x14ac:dyDescent="0.25">
      <c r="A1010" s="155">
        <v>44553</v>
      </c>
      <c r="B1010" s="141" t="s">
        <v>1350</v>
      </c>
      <c r="C1010" s="156"/>
      <c r="D1010" s="157">
        <v>6612</v>
      </c>
      <c r="E1010" s="139">
        <f>E1009+D1010</f>
        <v>76053.469999999972</v>
      </c>
      <c r="F1010" s="158">
        <v>103</v>
      </c>
      <c r="G1010" s="159">
        <v>44557</v>
      </c>
      <c r="H1010" s="160">
        <v>1535</v>
      </c>
      <c r="I1010" s="142" t="s">
        <v>1533</v>
      </c>
      <c r="J1010" s="167" t="s">
        <v>1534</v>
      </c>
    </row>
    <row r="1011" spans="1:10" x14ac:dyDescent="0.25">
      <c r="A1011" s="155">
        <v>44553</v>
      </c>
      <c r="B1011" s="141" t="s">
        <v>1400</v>
      </c>
      <c r="C1011" s="156">
        <v>662.03</v>
      </c>
      <c r="D1011" s="157"/>
      <c r="E1011" s="139">
        <f>E1010-C1011</f>
        <v>75391.439999999973</v>
      </c>
      <c r="F1011" s="158"/>
      <c r="G1011" s="159"/>
      <c r="H1011" s="160"/>
      <c r="I1011" s="142"/>
      <c r="J1011" s="167"/>
    </row>
    <row r="1012" spans="1:10" x14ac:dyDescent="0.25">
      <c r="A1012" s="155">
        <v>44553</v>
      </c>
      <c r="B1012" s="141" t="s">
        <v>154</v>
      </c>
      <c r="C1012" s="156"/>
      <c r="D1012" s="157">
        <v>2900</v>
      </c>
      <c r="E1012" s="139">
        <f>E1011+D1012</f>
        <v>78291.439999999973</v>
      </c>
      <c r="F1012" s="158">
        <v>6</v>
      </c>
      <c r="G1012" s="159">
        <v>44557</v>
      </c>
      <c r="H1012" s="160">
        <v>1536</v>
      </c>
      <c r="I1012" s="142" t="s">
        <v>1535</v>
      </c>
      <c r="J1012" s="167">
        <v>44547</v>
      </c>
    </row>
    <row r="1013" spans="1:10" x14ac:dyDescent="0.25">
      <c r="A1013" s="155">
        <v>44553</v>
      </c>
      <c r="B1013" s="141" t="s">
        <v>1395</v>
      </c>
      <c r="C1013" s="156">
        <v>1000</v>
      </c>
      <c r="D1013" s="157"/>
      <c r="E1013" s="139">
        <f>E1012-C1013</f>
        <v>77291.439999999973</v>
      </c>
      <c r="F1013" s="158"/>
      <c r="G1013" s="159"/>
      <c r="H1013" s="160"/>
      <c r="I1013" s="142"/>
      <c r="J1013" s="167"/>
    </row>
    <row r="1014" spans="1:10" x14ac:dyDescent="0.25">
      <c r="A1014" s="155">
        <v>44553</v>
      </c>
      <c r="B1014" s="141" t="s">
        <v>1528</v>
      </c>
      <c r="C1014" s="156">
        <v>2240</v>
      </c>
      <c r="D1014" s="157"/>
      <c r="E1014" s="139">
        <f>E1013-C1014</f>
        <v>75051.439999999973</v>
      </c>
      <c r="F1014" s="158"/>
      <c r="G1014" s="159"/>
      <c r="H1014" s="160"/>
      <c r="I1014" s="142"/>
      <c r="J1014" s="167"/>
    </row>
    <row r="1015" spans="1:10" x14ac:dyDescent="0.25">
      <c r="A1015" s="155">
        <v>44553</v>
      </c>
      <c r="B1015" s="141" t="s">
        <v>1301</v>
      </c>
      <c r="C1015" s="156">
        <v>692.8</v>
      </c>
      <c r="D1015" s="157"/>
      <c r="E1015" s="139">
        <f>E1014-C1015</f>
        <v>74358.63999999997</v>
      </c>
      <c r="F1015" s="158"/>
      <c r="G1015" s="159"/>
      <c r="H1015" s="160"/>
      <c r="I1015" s="142"/>
      <c r="J1015" s="167"/>
    </row>
    <row r="1016" spans="1:10" x14ac:dyDescent="0.25">
      <c r="A1016" s="155">
        <v>44553</v>
      </c>
      <c r="B1016" s="141" t="s">
        <v>1236</v>
      </c>
      <c r="C1016" s="156">
        <v>68000</v>
      </c>
      <c r="D1016" s="157"/>
      <c r="E1016" s="139">
        <f>E1015-C1016</f>
        <v>6358.6399999999703</v>
      </c>
      <c r="F1016" s="158"/>
      <c r="G1016" s="159"/>
      <c r="H1016" s="160"/>
      <c r="I1016" s="142"/>
      <c r="J1016" s="167"/>
    </row>
    <row r="1017" spans="1:10" x14ac:dyDescent="0.25">
      <c r="A1017" s="155">
        <v>44553</v>
      </c>
      <c r="B1017" s="141" t="s">
        <v>1529</v>
      </c>
      <c r="C1017" s="156"/>
      <c r="D1017" s="157">
        <v>80000</v>
      </c>
      <c r="E1017" s="139">
        <f>E1016+D1017</f>
        <v>86358.63999999997</v>
      </c>
      <c r="F1017" s="158" t="s">
        <v>7</v>
      </c>
      <c r="G1017" s="159"/>
      <c r="H1017" s="160"/>
      <c r="I1017" s="142"/>
      <c r="J1017" s="167"/>
    </row>
    <row r="1018" spans="1:10" x14ac:dyDescent="0.25">
      <c r="A1018" s="155">
        <v>44553</v>
      </c>
      <c r="B1018" s="141" t="s">
        <v>1530</v>
      </c>
      <c r="C1018" s="156"/>
      <c r="D1018" s="157">
        <v>16878</v>
      </c>
      <c r="E1018" s="139">
        <f>E1017+D1018</f>
        <v>103236.63999999997</v>
      </c>
      <c r="F1018" s="158">
        <v>9</v>
      </c>
      <c r="G1018" s="159">
        <v>44557</v>
      </c>
      <c r="H1018" s="160">
        <v>1537</v>
      </c>
      <c r="I1018" s="142" t="s">
        <v>1536</v>
      </c>
      <c r="J1018" s="167" t="s">
        <v>1537</v>
      </c>
    </row>
    <row r="1019" spans="1:10" x14ac:dyDescent="0.25">
      <c r="A1019" s="155">
        <v>44554</v>
      </c>
      <c r="B1019" s="141" t="s">
        <v>1531</v>
      </c>
      <c r="C1019" s="156"/>
      <c r="D1019" s="157">
        <v>11136</v>
      </c>
      <c r="E1019" s="139">
        <f>E1018+D1019</f>
        <v>114372.63999999997</v>
      </c>
      <c r="F1019" s="158">
        <v>11</v>
      </c>
      <c r="G1019" s="159">
        <v>44557</v>
      </c>
      <c r="H1019" s="160">
        <v>1538</v>
      </c>
      <c r="I1019" s="142" t="s">
        <v>1538</v>
      </c>
      <c r="J1019" s="167">
        <v>44210</v>
      </c>
    </row>
    <row r="1020" spans="1:10" ht="30" x14ac:dyDescent="0.25">
      <c r="A1020" s="155">
        <v>44554</v>
      </c>
      <c r="B1020" s="141" t="s">
        <v>1256</v>
      </c>
      <c r="C1020" s="156"/>
      <c r="D1020" s="157">
        <v>13920</v>
      </c>
      <c r="E1020" s="139">
        <f>E1019+D1020</f>
        <v>128292.63999999997</v>
      </c>
      <c r="F1020" s="158">
        <v>167</v>
      </c>
      <c r="G1020" s="159">
        <v>44557</v>
      </c>
      <c r="H1020" s="160">
        <v>1592</v>
      </c>
      <c r="I1020" s="142" t="s">
        <v>1539</v>
      </c>
      <c r="J1020" s="167" t="s">
        <v>1540</v>
      </c>
    </row>
    <row r="1021" spans="1:10" x14ac:dyDescent="0.25">
      <c r="A1021" s="155">
        <v>44554</v>
      </c>
      <c r="B1021" s="141" t="s">
        <v>1254</v>
      </c>
      <c r="C1021" s="156"/>
      <c r="D1021" s="157">
        <v>10300.799999999999</v>
      </c>
      <c r="E1021" s="139">
        <f>E1020+D1021</f>
        <v>138593.43999999997</v>
      </c>
      <c r="F1021" s="158">
        <v>59</v>
      </c>
      <c r="G1021" s="159">
        <v>44557</v>
      </c>
      <c r="H1021" s="160">
        <v>1540</v>
      </c>
      <c r="I1021" s="142" t="s">
        <v>1541</v>
      </c>
      <c r="J1021" s="167">
        <v>44531</v>
      </c>
    </row>
    <row r="1022" spans="1:10" x14ac:dyDescent="0.25">
      <c r="A1022" s="155">
        <v>44554</v>
      </c>
      <c r="B1022" s="141" t="s">
        <v>467</v>
      </c>
      <c r="C1022" s="156">
        <v>61242.89</v>
      </c>
      <c r="D1022" s="157"/>
      <c r="E1022" s="139">
        <f t="shared" ref="E1022:E1028" si="36">E1021-C1022</f>
        <v>77350.549999999974</v>
      </c>
      <c r="F1022" s="158"/>
      <c r="G1022" s="159"/>
      <c r="H1022" s="160"/>
      <c r="I1022" s="142"/>
      <c r="J1022" s="167"/>
    </row>
    <row r="1023" spans="1:10" x14ac:dyDescent="0.25">
      <c r="A1023" s="155">
        <v>44554</v>
      </c>
      <c r="B1023" s="141" t="s">
        <v>1532</v>
      </c>
      <c r="C1023" s="156">
        <v>18966</v>
      </c>
      <c r="D1023" s="157"/>
      <c r="E1023" s="139">
        <f t="shared" si="36"/>
        <v>58384.549999999974</v>
      </c>
      <c r="F1023" s="158"/>
      <c r="G1023" s="159"/>
      <c r="H1023" s="160"/>
      <c r="I1023" s="142"/>
      <c r="J1023" s="167"/>
    </row>
    <row r="1024" spans="1:10" x14ac:dyDescent="0.25">
      <c r="A1024" s="155">
        <v>44554</v>
      </c>
      <c r="B1024" s="141" t="s">
        <v>1402</v>
      </c>
      <c r="C1024" s="156">
        <v>12088.36</v>
      </c>
      <c r="D1024" s="157"/>
      <c r="E1024" s="139">
        <f t="shared" si="36"/>
        <v>46296.189999999973</v>
      </c>
      <c r="F1024" s="158"/>
      <c r="G1024" s="159"/>
      <c r="H1024" s="160"/>
      <c r="I1024" s="142"/>
      <c r="J1024" s="167"/>
    </row>
    <row r="1025" spans="1:12" x14ac:dyDescent="0.25">
      <c r="A1025" s="155">
        <v>44557</v>
      </c>
      <c r="B1025" s="141" t="s">
        <v>1525</v>
      </c>
      <c r="C1025" s="156">
        <v>1056.96</v>
      </c>
      <c r="D1025" s="157"/>
      <c r="E1025" s="139">
        <f t="shared" si="36"/>
        <v>45239.229999999974</v>
      </c>
      <c r="F1025" s="158"/>
      <c r="G1025" s="159"/>
      <c r="H1025" s="160"/>
      <c r="I1025" s="142"/>
      <c r="J1025" s="167"/>
    </row>
    <row r="1026" spans="1:12" x14ac:dyDescent="0.25">
      <c r="A1026" s="155">
        <v>44558</v>
      </c>
      <c r="B1026" s="141" t="s">
        <v>1546</v>
      </c>
      <c r="C1026" s="156">
        <v>1122.8800000000001</v>
      </c>
      <c r="D1026" s="157"/>
      <c r="E1026" s="139">
        <f t="shared" si="36"/>
        <v>44116.349999999977</v>
      </c>
      <c r="F1026" s="158"/>
      <c r="G1026" s="159"/>
      <c r="H1026" s="160"/>
      <c r="I1026" s="142"/>
      <c r="J1026" s="167"/>
    </row>
    <row r="1027" spans="1:12" x14ac:dyDescent="0.25">
      <c r="A1027" s="155">
        <v>44558</v>
      </c>
      <c r="B1027" s="141" t="s">
        <v>468</v>
      </c>
      <c r="C1027" s="156">
        <v>6218.24</v>
      </c>
      <c r="D1027" s="157"/>
      <c r="E1027" s="139">
        <f t="shared" si="36"/>
        <v>37898.109999999979</v>
      </c>
      <c r="F1027" s="158"/>
      <c r="G1027" s="159"/>
      <c r="H1027" s="160"/>
      <c r="I1027" s="142"/>
      <c r="J1027" s="167"/>
    </row>
    <row r="1028" spans="1:12" x14ac:dyDescent="0.25">
      <c r="A1028" s="155">
        <v>44558</v>
      </c>
      <c r="B1028" s="141" t="s">
        <v>1547</v>
      </c>
      <c r="C1028" s="156">
        <v>2000</v>
      </c>
      <c r="D1028" s="157"/>
      <c r="E1028" s="139">
        <f t="shared" si="36"/>
        <v>35898.109999999979</v>
      </c>
      <c r="F1028" s="158"/>
      <c r="G1028" s="159"/>
      <c r="H1028" s="160"/>
      <c r="I1028" s="142"/>
      <c r="J1028" s="167"/>
    </row>
    <row r="1029" spans="1:12" s="10" customFormat="1" x14ac:dyDescent="0.25">
      <c r="A1029" s="306">
        <v>44559</v>
      </c>
      <c r="B1029" s="307" t="s">
        <v>1549</v>
      </c>
      <c r="C1029" s="131"/>
      <c r="D1029" s="298">
        <v>9280</v>
      </c>
      <c r="E1029" s="139">
        <f>E1028-C1029+D1029</f>
        <v>45178.109999999979</v>
      </c>
      <c r="F1029" s="132">
        <v>167</v>
      </c>
      <c r="G1029" s="133"/>
      <c r="H1029" s="134" t="s">
        <v>1550</v>
      </c>
      <c r="I1029" s="135" t="s">
        <v>1551</v>
      </c>
      <c r="J1029" s="308">
        <v>44575</v>
      </c>
      <c r="K1029" s="309" t="s">
        <v>1552</v>
      </c>
    </row>
    <row r="1030" spans="1:12" x14ac:dyDescent="0.25">
      <c r="A1030" s="137">
        <v>44559</v>
      </c>
      <c r="B1030" s="141" t="s">
        <v>1409</v>
      </c>
      <c r="C1030" s="131">
        <v>1008.63</v>
      </c>
      <c r="D1030" s="131">
        <v>0</v>
      </c>
      <c r="E1030" s="139">
        <f>E1029-C1030+D1030</f>
        <v>44169.479999999981</v>
      </c>
      <c r="F1030" s="132"/>
      <c r="G1030" s="133"/>
      <c r="H1030" s="134"/>
      <c r="I1030" s="135"/>
      <c r="J1030" s="140"/>
      <c r="K1030" s="140"/>
    </row>
    <row r="1031" spans="1:12" x14ac:dyDescent="0.25">
      <c r="A1031" s="137">
        <v>44559</v>
      </c>
      <c r="B1031" s="307" t="s">
        <v>1553</v>
      </c>
      <c r="C1031" s="131">
        <v>0</v>
      </c>
      <c r="D1031" s="310">
        <v>17516</v>
      </c>
      <c r="E1031" s="139">
        <f>E1030-C1031+D1031</f>
        <v>61685.479999999981</v>
      </c>
      <c r="F1031" s="132">
        <v>253</v>
      </c>
      <c r="G1031" s="133">
        <v>44576</v>
      </c>
      <c r="H1031" s="134" t="s">
        <v>1451</v>
      </c>
      <c r="I1031" s="135" t="s">
        <v>1554</v>
      </c>
      <c r="J1031" s="311">
        <v>44516</v>
      </c>
      <c r="K1031" s="312" t="s">
        <v>1552</v>
      </c>
    </row>
    <row r="1032" spans="1:12" s="162" customFormat="1" ht="30" x14ac:dyDescent="0.25">
      <c r="A1032" s="155">
        <v>44559</v>
      </c>
      <c r="B1032" s="307" t="s">
        <v>1555</v>
      </c>
      <c r="C1032" s="157">
        <v>0</v>
      </c>
      <c r="D1032" s="310">
        <v>15776</v>
      </c>
      <c r="E1032" s="156">
        <f>E1031-C1032+D1032</f>
        <v>77461.479999999981</v>
      </c>
      <c r="F1032" s="158">
        <v>5</v>
      </c>
      <c r="G1032" s="159">
        <v>44576</v>
      </c>
      <c r="H1032" s="160" t="s">
        <v>1451</v>
      </c>
      <c r="I1032" s="142" t="s">
        <v>1556</v>
      </c>
      <c r="J1032" s="313">
        <v>44582</v>
      </c>
      <c r="K1032" s="312" t="s">
        <v>1552</v>
      </c>
    </row>
    <row r="1033" spans="1:12" ht="30" x14ac:dyDescent="0.25">
      <c r="A1033" s="137">
        <v>44559</v>
      </c>
      <c r="B1033" s="307" t="s">
        <v>1557</v>
      </c>
      <c r="C1033" s="131">
        <v>0</v>
      </c>
      <c r="D1033" s="310">
        <v>3712</v>
      </c>
      <c r="E1033" s="139">
        <f t="shared" ref="E1033:E1069" si="37">E1032-C1033+D1033</f>
        <v>81173.479999999981</v>
      </c>
      <c r="F1033" s="132">
        <v>5</v>
      </c>
      <c r="G1033" s="159">
        <v>44576</v>
      </c>
      <c r="H1033" s="160" t="s">
        <v>1451</v>
      </c>
      <c r="I1033" s="135" t="s">
        <v>1558</v>
      </c>
      <c r="J1033" s="311">
        <v>44577</v>
      </c>
      <c r="K1033" s="312" t="s">
        <v>1552</v>
      </c>
    </row>
    <row r="1034" spans="1:12" ht="30" x14ac:dyDescent="0.25">
      <c r="A1034" s="137">
        <v>44559</v>
      </c>
      <c r="B1034" s="307" t="s">
        <v>1559</v>
      </c>
      <c r="C1034" s="131">
        <v>0</v>
      </c>
      <c r="D1034" s="310">
        <v>3712</v>
      </c>
      <c r="E1034" s="156">
        <f t="shared" si="37"/>
        <v>84885.479999999981</v>
      </c>
      <c r="F1034" s="132">
        <v>5</v>
      </c>
      <c r="G1034" s="159">
        <v>44576</v>
      </c>
      <c r="H1034" s="160" t="s">
        <v>1451</v>
      </c>
      <c r="I1034" s="135" t="s">
        <v>1560</v>
      </c>
      <c r="J1034" s="311">
        <v>44570</v>
      </c>
      <c r="K1034" s="312" t="s">
        <v>1552</v>
      </c>
    </row>
    <row r="1035" spans="1:12" ht="30" x14ac:dyDescent="0.25">
      <c r="A1035" s="137">
        <v>44559</v>
      </c>
      <c r="B1035" s="141" t="s">
        <v>1561</v>
      </c>
      <c r="C1035" s="131">
        <v>12000</v>
      </c>
      <c r="D1035" s="131">
        <v>0</v>
      </c>
      <c r="E1035" s="139">
        <f t="shared" si="37"/>
        <v>72885.479999999981</v>
      </c>
      <c r="F1035" s="132"/>
      <c r="G1035" s="133"/>
      <c r="H1035" s="134"/>
      <c r="I1035" s="135"/>
      <c r="J1035" s="140"/>
      <c r="K1035" s="140"/>
    </row>
    <row r="1036" spans="1:12" ht="30" x14ac:dyDescent="0.25">
      <c r="A1036" s="137">
        <v>44560</v>
      </c>
      <c r="B1036" s="141" t="s">
        <v>1562</v>
      </c>
      <c r="C1036" s="131">
        <v>0</v>
      </c>
      <c r="D1036" s="310">
        <v>19000</v>
      </c>
      <c r="E1036" s="156">
        <f t="shared" si="37"/>
        <v>91885.479999999981</v>
      </c>
      <c r="F1036" s="132"/>
      <c r="G1036" s="133"/>
      <c r="H1036" s="134"/>
      <c r="I1036" s="135"/>
      <c r="J1036" s="140"/>
      <c r="K1036" s="140"/>
      <c r="L1036" s="1" t="s">
        <v>1563</v>
      </c>
    </row>
    <row r="1037" spans="1:12" ht="30" x14ac:dyDescent="0.25">
      <c r="A1037" s="137">
        <v>44560</v>
      </c>
      <c r="B1037" s="307" t="s">
        <v>1564</v>
      </c>
      <c r="C1037" s="131">
        <v>0</v>
      </c>
      <c r="D1037" s="310">
        <v>6612</v>
      </c>
      <c r="E1037" s="139">
        <f t="shared" si="37"/>
        <v>98497.479999999981</v>
      </c>
      <c r="F1037" s="132">
        <v>103</v>
      </c>
      <c r="G1037" s="133">
        <v>44576</v>
      </c>
      <c r="H1037" s="134">
        <v>1546</v>
      </c>
      <c r="I1037" s="135" t="s">
        <v>1565</v>
      </c>
      <c r="J1037" s="140" t="s">
        <v>1566</v>
      </c>
      <c r="K1037" s="314" t="s">
        <v>1552</v>
      </c>
      <c r="L1037" s="315">
        <v>301481.93</v>
      </c>
    </row>
    <row r="1038" spans="1:12" x14ac:dyDescent="0.25">
      <c r="A1038" s="137">
        <v>44560</v>
      </c>
      <c r="B1038" s="141" t="s">
        <v>1567</v>
      </c>
      <c r="C1038" s="131">
        <v>0</v>
      </c>
      <c r="D1038" s="310">
        <v>95000</v>
      </c>
      <c r="E1038" s="156">
        <f t="shared" si="37"/>
        <v>193497.47999999998</v>
      </c>
      <c r="F1038" s="132"/>
      <c r="G1038" s="133"/>
      <c r="H1038" s="134"/>
      <c r="I1038" s="135"/>
      <c r="J1038" s="140"/>
      <c r="K1038" s="140"/>
    </row>
    <row r="1039" spans="1:12" x14ac:dyDescent="0.25">
      <c r="A1039" s="137">
        <v>44560</v>
      </c>
      <c r="B1039" s="141" t="s">
        <v>1568</v>
      </c>
      <c r="C1039" s="131">
        <v>0</v>
      </c>
      <c r="D1039" s="310">
        <v>85000</v>
      </c>
      <c r="E1039" s="139">
        <f t="shared" si="37"/>
        <v>278497.48</v>
      </c>
      <c r="F1039" s="132"/>
      <c r="G1039" s="133"/>
      <c r="H1039" s="134"/>
      <c r="I1039" s="135"/>
      <c r="J1039" s="140"/>
      <c r="K1039" s="140"/>
    </row>
    <row r="1040" spans="1:12" x14ac:dyDescent="0.25">
      <c r="A1040" s="137">
        <v>44560</v>
      </c>
      <c r="B1040" s="141" t="s">
        <v>1568</v>
      </c>
      <c r="C1040" s="131">
        <v>0</v>
      </c>
      <c r="D1040" s="310">
        <v>80000</v>
      </c>
      <c r="E1040" s="156">
        <f t="shared" si="37"/>
        <v>358497.48</v>
      </c>
      <c r="F1040" s="132"/>
      <c r="G1040" s="133"/>
      <c r="H1040" s="134"/>
      <c r="I1040" s="135"/>
      <c r="J1040" s="140"/>
      <c r="K1040" s="140"/>
    </row>
    <row r="1041" spans="1:11" x14ac:dyDescent="0.25">
      <c r="A1041" s="137">
        <v>44560</v>
      </c>
      <c r="B1041" s="141" t="s">
        <v>1569</v>
      </c>
      <c r="C1041" s="131">
        <v>63350</v>
      </c>
      <c r="D1041" s="157">
        <v>0</v>
      </c>
      <c r="E1041" s="139">
        <f t="shared" si="37"/>
        <v>295147.48</v>
      </c>
      <c r="F1041" s="132"/>
      <c r="G1041" s="133"/>
      <c r="H1041" s="134"/>
      <c r="I1041" s="135"/>
      <c r="J1041" s="140"/>
      <c r="K1041" s="140"/>
    </row>
    <row r="1042" spans="1:11" x14ac:dyDescent="0.25">
      <c r="A1042" s="137">
        <v>44560</v>
      </c>
      <c r="B1042" s="141" t="s">
        <v>1567</v>
      </c>
      <c r="C1042" s="131">
        <v>0</v>
      </c>
      <c r="D1042" s="310">
        <v>90000</v>
      </c>
      <c r="E1042" s="156">
        <f t="shared" si="37"/>
        <v>385147.48</v>
      </c>
      <c r="F1042" s="132"/>
      <c r="G1042" s="133"/>
      <c r="H1042" s="134"/>
      <c r="I1042" s="135"/>
      <c r="J1042" s="140"/>
      <c r="K1042" s="140"/>
    </row>
    <row r="1043" spans="1:11" x14ac:dyDescent="0.25">
      <c r="A1043" s="137">
        <v>44560</v>
      </c>
      <c r="B1043" s="141" t="s">
        <v>1570</v>
      </c>
      <c r="C1043" s="131">
        <v>5000</v>
      </c>
      <c r="D1043" s="131">
        <v>0</v>
      </c>
      <c r="E1043" s="139">
        <f t="shared" si="37"/>
        <v>380147.48</v>
      </c>
      <c r="F1043" s="132"/>
      <c r="G1043" s="133"/>
      <c r="H1043" s="134"/>
      <c r="I1043" s="135"/>
      <c r="J1043" s="140"/>
      <c r="K1043" s="140"/>
    </row>
    <row r="1044" spans="1:11" x14ac:dyDescent="0.25">
      <c r="A1044" s="137">
        <v>44560</v>
      </c>
      <c r="B1044" s="141" t="s">
        <v>1571</v>
      </c>
      <c r="C1044" s="131">
        <v>349102.26</v>
      </c>
      <c r="D1044" s="131">
        <v>0</v>
      </c>
      <c r="E1044" s="156">
        <f t="shared" si="37"/>
        <v>31045.219999999972</v>
      </c>
      <c r="F1044" s="132"/>
      <c r="G1044" s="133"/>
      <c r="H1044" s="134"/>
      <c r="I1044" s="135"/>
      <c r="J1044" s="140"/>
      <c r="K1044" s="140"/>
    </row>
    <row r="1045" spans="1:11" x14ac:dyDescent="0.25">
      <c r="A1045" s="137">
        <v>44560</v>
      </c>
      <c r="B1045" s="141" t="s">
        <v>1572</v>
      </c>
      <c r="C1045" s="131">
        <v>18966</v>
      </c>
      <c r="D1045" s="131">
        <v>0</v>
      </c>
      <c r="E1045" s="139">
        <f t="shared" si="37"/>
        <v>12079.219999999972</v>
      </c>
      <c r="F1045" s="132"/>
      <c r="G1045" s="133"/>
      <c r="H1045" s="134"/>
      <c r="I1045" s="135"/>
      <c r="J1045" s="140"/>
      <c r="K1045" s="140"/>
    </row>
    <row r="1046" spans="1:11" ht="16.5" customHeight="1" x14ac:dyDescent="0.25">
      <c r="A1046" s="137">
        <v>44560</v>
      </c>
      <c r="B1046" s="141" t="s">
        <v>1573</v>
      </c>
      <c r="C1046" s="131">
        <v>1740</v>
      </c>
      <c r="D1046" s="131">
        <v>0</v>
      </c>
      <c r="E1046" s="156">
        <f t="shared" si="37"/>
        <v>10339.219999999972</v>
      </c>
      <c r="F1046" s="132"/>
      <c r="G1046" s="133"/>
      <c r="H1046" s="134"/>
      <c r="I1046" s="135"/>
      <c r="J1046" s="140"/>
      <c r="K1046" s="140"/>
    </row>
    <row r="1047" spans="1:11" x14ac:dyDescent="0.25">
      <c r="A1047" s="137">
        <v>44560</v>
      </c>
      <c r="B1047" s="307" t="s">
        <v>1574</v>
      </c>
      <c r="C1047" s="131">
        <v>0</v>
      </c>
      <c r="D1047" s="310">
        <v>3132</v>
      </c>
      <c r="E1047" s="139">
        <f t="shared" si="37"/>
        <v>13471.219999999972</v>
      </c>
      <c r="F1047" s="132">
        <v>150</v>
      </c>
      <c r="G1047" s="133">
        <v>44576</v>
      </c>
      <c r="H1047" s="134">
        <v>1547</v>
      </c>
      <c r="I1047" s="135" t="s">
        <v>1575</v>
      </c>
      <c r="J1047" s="311">
        <v>44546</v>
      </c>
      <c r="K1047" s="312" t="s">
        <v>1552</v>
      </c>
    </row>
    <row r="1048" spans="1:11" x14ac:dyDescent="0.25">
      <c r="A1048" s="137">
        <v>44560</v>
      </c>
      <c r="B1048" s="141" t="s">
        <v>1576</v>
      </c>
      <c r="C1048" s="131">
        <v>1740</v>
      </c>
      <c r="D1048" s="131">
        <v>0</v>
      </c>
      <c r="E1048" s="156">
        <f t="shared" si="37"/>
        <v>11731.219999999972</v>
      </c>
      <c r="F1048" s="132"/>
      <c r="G1048" s="133"/>
      <c r="H1048" s="134"/>
      <c r="I1048" s="135"/>
      <c r="J1048" s="140"/>
      <c r="K1048" s="311"/>
    </row>
    <row r="1049" spans="1:11" ht="30" x14ac:dyDescent="0.25">
      <c r="A1049" s="137">
        <v>44560</v>
      </c>
      <c r="B1049" s="307" t="s">
        <v>1577</v>
      </c>
      <c r="C1049" s="131">
        <v>0</v>
      </c>
      <c r="D1049" s="310">
        <v>1529808</v>
      </c>
      <c r="E1049" s="139">
        <f t="shared" si="37"/>
        <v>1541539.22</v>
      </c>
      <c r="F1049" s="132">
        <v>9</v>
      </c>
      <c r="G1049" s="133">
        <v>44576</v>
      </c>
      <c r="H1049" s="134">
        <v>1548</v>
      </c>
      <c r="I1049" s="135" t="s">
        <v>1578</v>
      </c>
      <c r="J1049" s="311">
        <v>44619</v>
      </c>
      <c r="K1049" s="312" t="s">
        <v>1552</v>
      </c>
    </row>
    <row r="1050" spans="1:11" x14ac:dyDescent="0.25">
      <c r="A1050" s="137">
        <v>44560</v>
      </c>
      <c r="B1050" s="141" t="s">
        <v>1579</v>
      </c>
      <c r="C1050" s="131">
        <v>95000</v>
      </c>
      <c r="D1050" s="131">
        <v>0</v>
      </c>
      <c r="E1050" s="156">
        <f t="shared" si="37"/>
        <v>1446539.22</v>
      </c>
      <c r="F1050" s="132"/>
      <c r="G1050" s="133"/>
      <c r="H1050" s="134"/>
      <c r="I1050" s="135"/>
      <c r="J1050" s="140"/>
      <c r="K1050" s="140"/>
    </row>
    <row r="1051" spans="1:11" x14ac:dyDescent="0.25">
      <c r="A1051" s="137">
        <v>44560</v>
      </c>
      <c r="B1051" s="141" t="s">
        <v>1579</v>
      </c>
      <c r="C1051" s="131">
        <v>90000</v>
      </c>
      <c r="D1051" s="131">
        <v>0</v>
      </c>
      <c r="E1051" s="139">
        <f t="shared" si="37"/>
        <v>1356539.22</v>
      </c>
      <c r="F1051" s="132"/>
      <c r="G1051" s="133"/>
      <c r="H1051" s="134"/>
      <c r="I1051" s="135"/>
      <c r="J1051" s="140"/>
      <c r="K1051" s="140"/>
    </row>
    <row r="1052" spans="1:11" x14ac:dyDescent="0.25">
      <c r="A1052" s="137">
        <v>44560</v>
      </c>
      <c r="B1052" s="141" t="s">
        <v>1579</v>
      </c>
      <c r="C1052" s="131">
        <v>85000</v>
      </c>
      <c r="D1052" s="131">
        <v>0</v>
      </c>
      <c r="E1052" s="156">
        <f t="shared" si="37"/>
        <v>1271539.22</v>
      </c>
      <c r="F1052" s="132"/>
      <c r="G1052" s="133"/>
      <c r="H1052" s="134"/>
      <c r="I1052" s="135"/>
      <c r="J1052" s="140"/>
      <c r="K1052" s="140"/>
    </row>
    <row r="1053" spans="1:11" x14ac:dyDescent="0.25">
      <c r="A1053" s="137">
        <v>44560</v>
      </c>
      <c r="B1053" s="141" t="s">
        <v>1579</v>
      </c>
      <c r="C1053" s="131">
        <v>80000</v>
      </c>
      <c r="D1053" s="131">
        <v>0</v>
      </c>
      <c r="E1053" s="139">
        <f t="shared" si="37"/>
        <v>1191539.22</v>
      </c>
      <c r="F1053" s="132"/>
      <c r="G1053" s="133"/>
      <c r="H1053" s="134"/>
      <c r="I1053" s="135"/>
      <c r="J1053" s="140"/>
      <c r="K1053" s="140"/>
    </row>
    <row r="1054" spans="1:11" ht="30" x14ac:dyDescent="0.25">
      <c r="A1054" s="137">
        <v>44560</v>
      </c>
      <c r="B1054" s="141" t="s">
        <v>1580</v>
      </c>
      <c r="C1054" s="131">
        <v>62000</v>
      </c>
      <c r="D1054" s="131">
        <v>0</v>
      </c>
      <c r="E1054" s="156">
        <f t="shared" si="37"/>
        <v>1129539.22</v>
      </c>
      <c r="F1054" s="132"/>
      <c r="G1054" s="133"/>
      <c r="H1054" s="134"/>
      <c r="I1054" s="135"/>
      <c r="J1054" s="140"/>
      <c r="K1054" s="140"/>
    </row>
    <row r="1055" spans="1:11" x14ac:dyDescent="0.25">
      <c r="A1055" s="137">
        <v>44560</v>
      </c>
      <c r="B1055" s="141" t="s">
        <v>1581</v>
      </c>
      <c r="C1055" s="131">
        <v>260000</v>
      </c>
      <c r="D1055" s="131">
        <v>0</v>
      </c>
      <c r="E1055" s="139">
        <f t="shared" si="37"/>
        <v>869539.22</v>
      </c>
      <c r="F1055" s="132"/>
      <c r="G1055" s="133"/>
      <c r="H1055" s="134"/>
      <c r="I1055" s="135"/>
      <c r="J1055" s="140"/>
      <c r="K1055" s="140"/>
    </row>
    <row r="1056" spans="1:11" x14ac:dyDescent="0.25">
      <c r="A1056" s="137">
        <v>44560</v>
      </c>
      <c r="B1056" s="141" t="s">
        <v>1582</v>
      </c>
      <c r="C1056" s="131">
        <v>250008.7</v>
      </c>
      <c r="D1056" s="131">
        <v>0</v>
      </c>
      <c r="E1056" s="156">
        <f t="shared" si="37"/>
        <v>619530.52</v>
      </c>
      <c r="F1056" s="132"/>
      <c r="G1056" s="133"/>
      <c r="H1056" s="134"/>
      <c r="I1056" s="135"/>
      <c r="J1056" s="140"/>
      <c r="K1056" s="140"/>
    </row>
    <row r="1057" spans="1:11" x14ac:dyDescent="0.25">
      <c r="A1057" s="137">
        <v>44560</v>
      </c>
      <c r="B1057" s="141" t="s">
        <v>1581</v>
      </c>
      <c r="C1057" s="131">
        <v>100008.7</v>
      </c>
      <c r="D1057" s="131">
        <v>0</v>
      </c>
      <c r="E1057" s="139">
        <f t="shared" si="37"/>
        <v>519521.82</v>
      </c>
      <c r="F1057" s="132"/>
      <c r="G1057" s="133"/>
      <c r="H1057" s="134"/>
      <c r="I1057" s="135"/>
      <c r="J1057" s="140"/>
      <c r="K1057" s="140"/>
    </row>
    <row r="1058" spans="1:11" x14ac:dyDescent="0.25">
      <c r="A1058" s="137">
        <v>44560</v>
      </c>
      <c r="B1058" s="141" t="s">
        <v>1583</v>
      </c>
      <c r="C1058" s="131">
        <v>174114.7</v>
      </c>
      <c r="D1058" s="131">
        <v>0</v>
      </c>
      <c r="E1058" s="156">
        <f t="shared" si="37"/>
        <v>345407.12</v>
      </c>
      <c r="F1058" s="132"/>
      <c r="G1058" s="133"/>
      <c r="H1058" s="134"/>
      <c r="I1058" s="135"/>
      <c r="J1058" s="140"/>
      <c r="K1058" s="140"/>
    </row>
    <row r="1059" spans="1:11" x14ac:dyDescent="0.25">
      <c r="A1059" s="137">
        <v>44560</v>
      </c>
      <c r="B1059" s="141" t="s">
        <v>1584</v>
      </c>
      <c r="C1059" s="131">
        <v>5000</v>
      </c>
      <c r="D1059" s="131">
        <v>0</v>
      </c>
      <c r="E1059" s="139">
        <f t="shared" si="37"/>
        <v>340407.12</v>
      </c>
      <c r="F1059" s="132"/>
      <c r="G1059" s="133"/>
      <c r="H1059" s="134"/>
      <c r="I1059" s="135"/>
      <c r="J1059" s="140"/>
      <c r="K1059" s="140"/>
    </row>
    <row r="1060" spans="1:11" x14ac:dyDescent="0.25">
      <c r="A1060" s="137">
        <v>44560</v>
      </c>
      <c r="B1060" s="141" t="s">
        <v>1582</v>
      </c>
      <c r="C1060" s="131">
        <v>150008.70000000001</v>
      </c>
      <c r="D1060" s="131">
        <v>0</v>
      </c>
      <c r="E1060" s="156">
        <f t="shared" si="37"/>
        <v>190398.41999999998</v>
      </c>
      <c r="F1060" s="132"/>
      <c r="G1060" s="133"/>
      <c r="H1060" s="134"/>
      <c r="I1060" s="135"/>
      <c r="J1060" s="140"/>
      <c r="K1060" s="140"/>
    </row>
    <row r="1061" spans="1:11" x14ac:dyDescent="0.25">
      <c r="A1061" s="137">
        <v>44560</v>
      </c>
      <c r="B1061" s="141" t="s">
        <v>1585</v>
      </c>
      <c r="C1061" s="131">
        <v>1321.1</v>
      </c>
      <c r="D1061" s="131">
        <v>0</v>
      </c>
      <c r="E1061" s="139">
        <f t="shared" si="37"/>
        <v>189077.31999999998</v>
      </c>
      <c r="F1061" s="132"/>
      <c r="G1061" s="133"/>
      <c r="H1061" s="134"/>
      <c r="I1061" s="135"/>
      <c r="J1061" s="140"/>
      <c r="K1061" s="140"/>
    </row>
    <row r="1062" spans="1:11" x14ac:dyDescent="0.25">
      <c r="A1062" s="137">
        <v>44560</v>
      </c>
      <c r="B1062" s="141" t="s">
        <v>1586</v>
      </c>
      <c r="C1062" s="131">
        <v>1227.3</v>
      </c>
      <c r="D1062" s="131">
        <v>0</v>
      </c>
      <c r="E1062" s="156">
        <f t="shared" si="37"/>
        <v>187850.02</v>
      </c>
      <c r="F1062" s="132"/>
      <c r="G1062" s="133"/>
      <c r="H1062" s="134"/>
      <c r="I1062" s="135"/>
      <c r="J1062" s="140"/>
      <c r="K1062" s="140"/>
    </row>
    <row r="1063" spans="1:11" x14ac:dyDescent="0.25">
      <c r="A1063" s="137">
        <v>44560</v>
      </c>
      <c r="B1063" s="141" t="s">
        <v>1587</v>
      </c>
      <c r="C1063" s="131">
        <v>2181</v>
      </c>
      <c r="D1063" s="131">
        <v>0</v>
      </c>
      <c r="E1063" s="139">
        <f t="shared" si="37"/>
        <v>185669.02</v>
      </c>
      <c r="F1063" s="132"/>
      <c r="G1063" s="133"/>
      <c r="H1063" s="134"/>
      <c r="I1063" s="135"/>
      <c r="J1063" s="140"/>
      <c r="K1063" s="140"/>
    </row>
    <row r="1064" spans="1:11" x14ac:dyDescent="0.25">
      <c r="A1064" s="137">
        <v>44560</v>
      </c>
      <c r="B1064" s="141" t="s">
        <v>1588</v>
      </c>
      <c r="C1064" s="131">
        <v>500</v>
      </c>
      <c r="D1064" s="131">
        <v>0</v>
      </c>
      <c r="E1064" s="156">
        <f t="shared" si="37"/>
        <v>185169.02</v>
      </c>
      <c r="F1064" s="132"/>
      <c r="G1064" s="133"/>
      <c r="H1064" s="134"/>
      <c r="I1064" s="135"/>
      <c r="J1064" s="140"/>
      <c r="K1064" s="140"/>
    </row>
    <row r="1065" spans="1:11" x14ac:dyDescent="0.25">
      <c r="A1065" s="137">
        <v>44561</v>
      </c>
      <c r="B1065" s="307" t="s">
        <v>1589</v>
      </c>
      <c r="C1065" s="131">
        <v>0</v>
      </c>
      <c r="D1065" s="310">
        <v>4640</v>
      </c>
      <c r="E1065" s="139">
        <f t="shared" si="37"/>
        <v>189809.02</v>
      </c>
      <c r="F1065" s="132">
        <v>167</v>
      </c>
      <c r="G1065" s="133">
        <v>44576</v>
      </c>
      <c r="H1065" s="134">
        <v>1545</v>
      </c>
      <c r="I1065" s="135" t="s">
        <v>1590</v>
      </c>
      <c r="J1065" s="311">
        <v>44582</v>
      </c>
      <c r="K1065" s="312" t="s">
        <v>1552</v>
      </c>
    </row>
    <row r="1066" spans="1:11" x14ac:dyDescent="0.25">
      <c r="A1066" s="316">
        <v>44561</v>
      </c>
      <c r="B1066" s="141" t="s">
        <v>1591</v>
      </c>
      <c r="C1066" s="131">
        <v>6408</v>
      </c>
      <c r="D1066" s="131">
        <v>0</v>
      </c>
      <c r="E1066" s="156">
        <f t="shared" si="37"/>
        <v>183401.02</v>
      </c>
      <c r="F1066" s="132"/>
      <c r="G1066" s="133"/>
      <c r="H1066" s="134"/>
      <c r="I1066" s="135"/>
      <c r="J1066" s="140"/>
      <c r="K1066" s="140"/>
    </row>
    <row r="1067" spans="1:11" x14ac:dyDescent="0.25">
      <c r="A1067" s="137">
        <v>44561</v>
      </c>
      <c r="B1067" s="141" t="s">
        <v>1592</v>
      </c>
      <c r="C1067" s="131">
        <v>1040</v>
      </c>
      <c r="D1067" s="131">
        <v>0</v>
      </c>
      <c r="E1067" s="139">
        <f t="shared" si="37"/>
        <v>182361.02</v>
      </c>
      <c r="F1067" s="132"/>
      <c r="G1067" s="133"/>
      <c r="H1067" s="134"/>
      <c r="I1067" s="135"/>
      <c r="J1067" s="140"/>
      <c r="K1067" s="140"/>
    </row>
    <row r="1068" spans="1:11" x14ac:dyDescent="0.25">
      <c r="A1068" s="137">
        <v>44561</v>
      </c>
      <c r="B1068" s="141" t="s">
        <v>1593</v>
      </c>
      <c r="C1068" s="131">
        <v>175008.7</v>
      </c>
      <c r="D1068" s="131">
        <v>0</v>
      </c>
      <c r="E1068" s="156">
        <f t="shared" si="37"/>
        <v>7352.3199999999779</v>
      </c>
      <c r="F1068" s="132"/>
      <c r="G1068" s="133"/>
      <c r="H1068" s="134"/>
      <c r="I1068" s="135"/>
      <c r="J1068" s="140"/>
      <c r="K1068" s="140"/>
    </row>
    <row r="1069" spans="1:11" x14ac:dyDescent="0.25">
      <c r="A1069" s="137">
        <v>44561</v>
      </c>
      <c r="B1069" s="141" t="s">
        <v>1594</v>
      </c>
      <c r="C1069" s="131">
        <v>3008.7</v>
      </c>
      <c r="D1069" s="131">
        <v>0</v>
      </c>
      <c r="E1069" s="317">
        <f t="shared" si="37"/>
        <v>4343.6199999999781</v>
      </c>
      <c r="F1069" s="132"/>
      <c r="G1069" s="133"/>
      <c r="H1069" s="134"/>
      <c r="I1069" s="135"/>
      <c r="J1069" s="140"/>
      <c r="K1069" s="140"/>
    </row>
  </sheetData>
  <autoFilter ref="A4:J990">
    <filterColumn colId="0">
      <filters>
        <dateGroupItem year="2021" month="11" dateTimeGrouping="month"/>
        <dateGroupItem year="2021" month="12" dateTimeGrouping="month"/>
      </filters>
    </filterColumn>
  </autoFilter>
  <mergeCells count="3">
    <mergeCell ref="A1:J1"/>
    <mergeCell ref="A2:J2"/>
    <mergeCell ref="A3:J3"/>
  </mergeCells>
  <pageMargins left="0.25" right="0.25" top="0.75" bottom="0.75" header="0.3" footer="0.3"/>
  <pageSetup scale="50" orientation="portrait" horizontalDpi="4294967293" verticalDpi="4294967293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>
    <tabColor rgb="FF00B050"/>
  </sheetPr>
  <dimension ref="A1:P1293"/>
  <sheetViews>
    <sheetView showGridLines="0" workbookViewId="0">
      <pane ySplit="2" topLeftCell="A1006" activePane="bottomLeft" state="frozenSplit"/>
      <selection pane="bottomLeft" activeCell="C1025" sqref="C1025"/>
    </sheetView>
  </sheetViews>
  <sheetFormatPr baseColWidth="10" defaultRowHeight="15" x14ac:dyDescent="0.25"/>
  <cols>
    <col min="1" max="1" width="10.7109375" style="7" bestFit="1" customWidth="1"/>
    <col min="2" max="2" width="9.28515625" style="7" bestFit="1" customWidth="1"/>
    <col min="3" max="3" width="79.85546875" style="7" bestFit="1" customWidth="1"/>
    <col min="4" max="4" width="4.28515625" style="108" bestFit="1" customWidth="1"/>
    <col min="5" max="5" width="16.7109375" style="23" bestFit="1" customWidth="1"/>
    <col min="6" max="6" width="6.28515625" style="1" bestFit="1" customWidth="1"/>
    <col min="7" max="7" width="11.5703125" style="7" bestFit="1" customWidth="1"/>
    <col min="8" max="8" width="7.7109375" style="7" bestFit="1" customWidth="1"/>
    <col min="9" max="9" width="10.5703125" style="7" bestFit="1" customWidth="1"/>
    <col min="10" max="11" width="11.5703125" style="7" bestFit="1" customWidth="1"/>
    <col min="12" max="12" width="7.7109375" style="7" bestFit="1" customWidth="1"/>
    <col min="13" max="13" width="10.5703125" style="7" bestFit="1" customWidth="1"/>
    <col min="14" max="14" width="11.5703125" style="7" bestFit="1" customWidth="1"/>
    <col min="15" max="15" width="11.5703125" style="9" bestFit="1" customWidth="1"/>
    <col min="16" max="16" width="11.28515625" style="7" bestFit="1" customWidth="1"/>
    <col min="17" max="16384" width="11.42578125" style="7"/>
  </cols>
  <sheetData>
    <row r="1" spans="1:16" s="18" customFormat="1" ht="15.75" thickBot="1" x14ac:dyDescent="0.3">
      <c r="D1" s="103"/>
      <c r="E1" s="23"/>
      <c r="F1" s="299"/>
      <c r="G1" s="324" t="s">
        <v>59</v>
      </c>
      <c r="H1" s="325"/>
      <c r="I1" s="325"/>
      <c r="J1" s="325"/>
      <c r="K1" s="326" t="s">
        <v>58</v>
      </c>
      <c r="L1" s="326"/>
      <c r="M1" s="326"/>
      <c r="N1" s="327"/>
      <c r="O1" s="9"/>
    </row>
    <row r="2" spans="1:16" s="23" customFormat="1" ht="30.75" thickBot="1" x14ac:dyDescent="0.3">
      <c r="A2" s="95" t="s">
        <v>57</v>
      </c>
      <c r="B2" s="96" t="s">
        <v>56</v>
      </c>
      <c r="C2" s="96" t="s">
        <v>60</v>
      </c>
      <c r="D2" s="104" t="s">
        <v>54</v>
      </c>
      <c r="E2" s="96" t="s">
        <v>0</v>
      </c>
      <c r="F2" s="96" t="s">
        <v>64</v>
      </c>
      <c r="G2" s="97" t="s">
        <v>53</v>
      </c>
      <c r="H2" s="97" t="s">
        <v>61</v>
      </c>
      <c r="I2" s="97" t="s">
        <v>52</v>
      </c>
      <c r="J2" s="97" t="s">
        <v>51</v>
      </c>
      <c r="K2" s="98" t="s">
        <v>53</v>
      </c>
      <c r="L2" s="98" t="s">
        <v>61</v>
      </c>
      <c r="M2" s="98" t="s">
        <v>52</v>
      </c>
      <c r="N2" s="98" t="s">
        <v>51</v>
      </c>
      <c r="O2" s="96" t="s">
        <v>62</v>
      </c>
      <c r="P2" s="99" t="s">
        <v>49</v>
      </c>
    </row>
    <row r="3" spans="1:16" s="9" customFormat="1" hidden="1" x14ac:dyDescent="0.25">
      <c r="A3" s="90"/>
      <c r="B3" s="91"/>
      <c r="C3" s="91"/>
      <c r="D3" s="105"/>
      <c r="E3" s="100"/>
      <c r="F3" s="300"/>
      <c r="G3" s="92"/>
      <c r="H3" s="92"/>
      <c r="I3" s="92"/>
      <c r="J3" s="92"/>
      <c r="K3" s="93"/>
      <c r="L3" s="93"/>
      <c r="M3" s="93"/>
      <c r="N3" s="93"/>
      <c r="O3" s="102">
        <f>BAJIO16643561!E5</f>
        <v>31419.49</v>
      </c>
      <c r="P3" s="94"/>
    </row>
    <row r="4" spans="1:16" hidden="1" x14ac:dyDescent="0.25">
      <c r="A4" s="19">
        <f>BAJIO16643561!A6</f>
        <v>44378</v>
      </c>
      <c r="B4" s="20"/>
      <c r="C4" s="20" t="str">
        <f>BAJIO16643561!B6</f>
        <v>MANGUERAS Y ARTS  30jun2021 Tarjeta</v>
      </c>
      <c r="D4" s="106"/>
      <c r="E4" s="101" t="str">
        <f>BAJIO16643561!I6</f>
        <v>TARJETA</v>
      </c>
      <c r="F4" s="20">
        <f>BAJIO16643561!H6</f>
        <v>0</v>
      </c>
      <c r="G4" s="21">
        <f>J4/1.16</f>
        <v>0</v>
      </c>
      <c r="H4" s="20"/>
      <c r="I4" s="21">
        <f>G4*0.16</f>
        <v>0</v>
      </c>
      <c r="J4" s="21">
        <f>BAJIO16643561!D6</f>
        <v>0</v>
      </c>
      <c r="K4" s="21">
        <f>N4/1.16</f>
        <v>604.30172413793105</v>
      </c>
      <c r="L4" s="20"/>
      <c r="M4" s="21">
        <f>K4*0.16</f>
        <v>96.688275862068963</v>
      </c>
      <c r="N4" s="21">
        <f>BAJIO16643561!C6</f>
        <v>700.99</v>
      </c>
      <c r="O4" s="128">
        <f>O3+J4-N4</f>
        <v>30718.5</v>
      </c>
      <c r="P4" s="22"/>
    </row>
    <row r="5" spans="1:16" hidden="1" x14ac:dyDescent="0.25">
      <c r="A5" s="19">
        <f>BAJIO16643561!A7</f>
        <v>44378</v>
      </c>
      <c r="B5" s="20"/>
      <c r="C5" s="20" t="str">
        <f>BAJIO16643561!B7</f>
        <v>MANGUERAS Y ARTS  30jun2021 Tarjeta</v>
      </c>
      <c r="D5" s="106"/>
      <c r="E5" s="101" t="str">
        <f>BAJIO16643561!I7</f>
        <v>TARJETA</v>
      </c>
      <c r="F5" s="20">
        <f>BAJIO16643561!H7</f>
        <v>0</v>
      </c>
      <c r="G5" s="21">
        <f t="shared" ref="G5:G68" si="0">J5/1.16</f>
        <v>0</v>
      </c>
      <c r="H5" s="20"/>
      <c r="I5" s="21">
        <f t="shared" ref="I5:I68" si="1">G5*0.16</f>
        <v>0</v>
      </c>
      <c r="J5" s="21">
        <f>BAJIO16643561!D7</f>
        <v>0</v>
      </c>
      <c r="K5" s="21">
        <f t="shared" ref="K5:K68" si="2">N5/1.16</f>
        <v>3552.9137931034488</v>
      </c>
      <c r="L5" s="20"/>
      <c r="M5" s="21">
        <f t="shared" ref="M5:M68" si="3">K5*0.16</f>
        <v>568.46620689655185</v>
      </c>
      <c r="N5" s="21">
        <f>BAJIO16643561!C7</f>
        <v>4121.38</v>
      </c>
      <c r="O5" s="128">
        <f t="shared" ref="O5:O68" si="4">O4+J5-N5</f>
        <v>26597.119999999999</v>
      </c>
      <c r="P5" s="22"/>
    </row>
    <row r="6" spans="1:16" hidden="1" x14ac:dyDescent="0.25">
      <c r="A6" s="19">
        <f>BAJIO16643561!A8</f>
        <v>44378</v>
      </c>
      <c r="B6" s="20"/>
      <c r="C6" s="20" t="str">
        <f>BAJIO16643561!B8</f>
        <v>BACHOCO SA DE CV</v>
      </c>
      <c r="D6" s="106"/>
      <c r="E6" s="101" t="str">
        <f>BAJIO16643561!I8</f>
        <v>F1997</v>
      </c>
      <c r="F6" s="20">
        <f>BAJIO16643561!H8</f>
        <v>1132</v>
      </c>
      <c r="G6" s="21">
        <f t="shared" si="0"/>
        <v>137500</v>
      </c>
      <c r="H6" s="20"/>
      <c r="I6" s="21">
        <f t="shared" si="1"/>
        <v>22000</v>
      </c>
      <c r="J6" s="21">
        <f>BAJIO16643561!D8</f>
        <v>159500</v>
      </c>
      <c r="K6" s="21">
        <f t="shared" si="2"/>
        <v>0</v>
      </c>
      <c r="L6" s="20"/>
      <c r="M6" s="21">
        <f t="shared" si="3"/>
        <v>0</v>
      </c>
      <c r="N6" s="21">
        <f>BAJIO16643561!C8</f>
        <v>0</v>
      </c>
      <c r="O6" s="128">
        <f t="shared" si="4"/>
        <v>186097.12</v>
      </c>
      <c r="P6" s="22"/>
    </row>
    <row r="7" spans="1:16" hidden="1" x14ac:dyDescent="0.25">
      <c r="A7" s="19">
        <f>BAJIO16643561!A9</f>
        <v>44378</v>
      </c>
      <c r="B7" s="20"/>
      <c r="C7" s="20" t="str">
        <f>BAJIO16643561!B9</f>
        <v>OPERADORA DE RELLENOS SANITARI FACT 2002</v>
      </c>
      <c r="D7" s="106"/>
      <c r="E7" s="101" t="str">
        <f>BAJIO16643561!I9</f>
        <v>F2002 OPRESA</v>
      </c>
      <c r="F7" s="20">
        <f>BAJIO16643561!H9</f>
        <v>0</v>
      </c>
      <c r="G7" s="21">
        <f t="shared" si="0"/>
        <v>0</v>
      </c>
      <c r="H7" s="20"/>
      <c r="I7" s="21">
        <f t="shared" si="1"/>
        <v>0</v>
      </c>
      <c r="J7" s="21">
        <f>BAJIO16643561!D9</f>
        <v>0</v>
      </c>
      <c r="K7" s="21">
        <f t="shared" si="2"/>
        <v>21781.25</v>
      </c>
      <c r="L7" s="20"/>
      <c r="M7" s="21">
        <f t="shared" si="3"/>
        <v>3485</v>
      </c>
      <c r="N7" s="21">
        <f>BAJIO16643561!C9</f>
        <v>25266.25</v>
      </c>
      <c r="O7" s="128">
        <f t="shared" si="4"/>
        <v>160830.87</v>
      </c>
      <c r="P7" s="22"/>
    </row>
    <row r="8" spans="1:16" hidden="1" x14ac:dyDescent="0.25">
      <c r="A8" s="19">
        <f>BAJIO16643561!A10</f>
        <v>44378</v>
      </c>
      <c r="B8" s="20"/>
      <c r="C8" s="20" t="str">
        <f>BAJIO16643561!B10</f>
        <v>TRASPASO ENTRE CUENTAS  CONSTRUCTORA INVERMEX SA DE CV</v>
      </c>
      <c r="D8" s="106"/>
      <c r="E8" s="101" t="str">
        <f>BAJIO16643561!I10</f>
        <v>TRASPASO</v>
      </c>
      <c r="F8" s="20">
        <f>BAJIO16643561!H10</f>
        <v>0</v>
      </c>
      <c r="G8" s="21">
        <f t="shared" si="0"/>
        <v>0</v>
      </c>
      <c r="H8" s="20"/>
      <c r="I8" s="21">
        <f t="shared" si="1"/>
        <v>0</v>
      </c>
      <c r="J8" s="21">
        <f>BAJIO16643561!D10</f>
        <v>0</v>
      </c>
      <c r="K8" s="21">
        <f t="shared" si="2"/>
        <v>22413.793103448279</v>
      </c>
      <c r="L8" s="20"/>
      <c r="M8" s="21">
        <f t="shared" si="3"/>
        <v>3586.2068965517246</v>
      </c>
      <c r="N8" s="21">
        <f>BAJIO16643561!C10</f>
        <v>26000</v>
      </c>
      <c r="O8" s="128">
        <f t="shared" si="4"/>
        <v>134830.87</v>
      </c>
      <c r="P8" s="22"/>
    </row>
    <row r="9" spans="1:16" hidden="1" x14ac:dyDescent="0.25">
      <c r="A9" s="19">
        <f>BAJIO16643561!A11</f>
        <v>44378</v>
      </c>
      <c r="B9" s="20"/>
      <c r="C9" s="20" t="str">
        <f>BAJIO16643561!B11</f>
        <v>TRASPASO ENTRE CUENTAS  CONSTRUCTORA INVERMEX SA DE CV</v>
      </c>
      <c r="D9" s="106"/>
      <c r="E9" s="101" t="str">
        <f>BAJIO16643561!I11</f>
        <v>TRASPASO</v>
      </c>
      <c r="F9" s="20">
        <f>BAJIO16643561!H11</f>
        <v>0</v>
      </c>
      <c r="G9" s="21">
        <f t="shared" si="0"/>
        <v>0</v>
      </c>
      <c r="H9" s="20"/>
      <c r="I9" s="21">
        <f t="shared" si="1"/>
        <v>0</v>
      </c>
      <c r="J9" s="21">
        <f>BAJIO16643561!D11</f>
        <v>0</v>
      </c>
      <c r="K9" s="21">
        <f t="shared" si="2"/>
        <v>7758.620689655173</v>
      </c>
      <c r="L9" s="20"/>
      <c r="M9" s="21">
        <f t="shared" si="3"/>
        <v>1241.3793103448277</v>
      </c>
      <c r="N9" s="21">
        <f>BAJIO16643561!C11</f>
        <v>9000</v>
      </c>
      <c r="O9" s="128">
        <f t="shared" si="4"/>
        <v>125830.87</v>
      </c>
      <c r="P9" s="22"/>
    </row>
    <row r="10" spans="1:16" hidden="1" x14ac:dyDescent="0.25">
      <c r="A10" s="19">
        <f>BAJIO16643561!A12</f>
        <v>44378</v>
      </c>
      <c r="B10" s="20"/>
      <c r="C10" s="20" t="str">
        <f>BAJIO16643561!B12</f>
        <v>ATRIO PLANOS Y PROYECTOS SA CV  LIQUIDACION DE FACTURA</v>
      </c>
      <c r="D10" s="106"/>
      <c r="E10" s="101" t="str">
        <f>BAJIO16643561!I12</f>
        <v>LIQ FACTURA</v>
      </c>
      <c r="F10" s="20">
        <f>BAJIO16643561!H12</f>
        <v>0</v>
      </c>
      <c r="G10" s="21">
        <f t="shared" si="0"/>
        <v>0</v>
      </c>
      <c r="H10" s="20"/>
      <c r="I10" s="21">
        <f t="shared" si="1"/>
        <v>0</v>
      </c>
      <c r="J10" s="21">
        <f>BAJIO16643561!D12</f>
        <v>0</v>
      </c>
      <c r="K10" s="21">
        <f t="shared" si="2"/>
        <v>17241.37931034483</v>
      </c>
      <c r="L10" s="20"/>
      <c r="M10" s="21">
        <f t="shared" si="3"/>
        <v>2758.620689655173</v>
      </c>
      <c r="N10" s="21">
        <f>BAJIO16643561!C12</f>
        <v>20000</v>
      </c>
      <c r="O10" s="128">
        <f t="shared" si="4"/>
        <v>105830.87</v>
      </c>
      <c r="P10" s="22"/>
    </row>
    <row r="11" spans="1:16" hidden="1" x14ac:dyDescent="0.25">
      <c r="A11" s="19">
        <f>BAJIO16643561!A13</f>
        <v>44379</v>
      </c>
      <c r="B11" s="20"/>
      <c r="C11" s="20" t="str">
        <f>BAJIO16643561!B13</f>
        <v>MEGA ALIMENTOS SA DE  CV</v>
      </c>
      <c r="D11" s="106"/>
      <c r="E11" s="101" t="str">
        <f>BAJIO16643561!I13</f>
        <v>F2122,2134, 2135</v>
      </c>
      <c r="F11" s="20">
        <f>BAJIO16643561!H13</f>
        <v>1153</v>
      </c>
      <c r="G11" s="21">
        <f t="shared" si="0"/>
        <v>29800.500000000004</v>
      </c>
      <c r="H11" s="20"/>
      <c r="I11" s="21">
        <f t="shared" si="1"/>
        <v>4768.0800000000008</v>
      </c>
      <c r="J11" s="21">
        <f>BAJIO16643561!D13</f>
        <v>34568.58</v>
      </c>
      <c r="K11" s="21">
        <f t="shared" si="2"/>
        <v>0</v>
      </c>
      <c r="L11" s="20"/>
      <c r="M11" s="21">
        <f t="shared" si="3"/>
        <v>0</v>
      </c>
      <c r="N11" s="21">
        <f>BAJIO16643561!C13</f>
        <v>0</v>
      </c>
      <c r="O11" s="128">
        <f t="shared" si="4"/>
        <v>140399.45000000001</v>
      </c>
      <c r="P11" s="22"/>
    </row>
    <row r="12" spans="1:16" hidden="1" x14ac:dyDescent="0.25">
      <c r="A12" s="19">
        <f>BAJIO16643561!A14</f>
        <v>44379</v>
      </c>
      <c r="B12" s="20"/>
      <c r="C12" s="20" t="str">
        <f>BAJIO16643561!B14</f>
        <v>ZONE COMPRA S DE R L DE C V</v>
      </c>
      <c r="D12" s="106"/>
      <c r="E12" s="101" t="str">
        <f>BAJIO16643561!I14</f>
        <v>F2120</v>
      </c>
      <c r="F12" s="20">
        <f>BAJIO16643561!H14</f>
        <v>19</v>
      </c>
      <c r="G12" s="21">
        <f t="shared" si="0"/>
        <v>13500.000000000002</v>
      </c>
      <c r="H12" s="20"/>
      <c r="I12" s="21">
        <f t="shared" si="1"/>
        <v>2160.0000000000005</v>
      </c>
      <c r="J12" s="21">
        <f>BAJIO16643561!D14</f>
        <v>15660</v>
      </c>
      <c r="K12" s="21">
        <f t="shared" si="2"/>
        <v>0</v>
      </c>
      <c r="L12" s="20"/>
      <c r="M12" s="21">
        <f t="shared" si="3"/>
        <v>0</v>
      </c>
      <c r="N12" s="21">
        <f>BAJIO16643561!C14</f>
        <v>0</v>
      </c>
      <c r="O12" s="128">
        <f t="shared" si="4"/>
        <v>156059.45000000001</v>
      </c>
      <c r="P12" s="22"/>
    </row>
    <row r="13" spans="1:16" hidden="1" x14ac:dyDescent="0.25">
      <c r="A13" s="19">
        <f>BAJIO16643561!A15</f>
        <v>44379</v>
      </c>
      <c r="B13" s="20"/>
      <c r="C13" s="20" t="str">
        <f>BAJIO16643561!B15</f>
        <v>Compra YOMAR  01jul2021 Tarjeta</v>
      </c>
      <c r="D13" s="106"/>
      <c r="E13" s="101" t="str">
        <f>BAJIO16643561!I15</f>
        <v>TARJETA</v>
      </c>
      <c r="F13" s="20">
        <f>BAJIO16643561!H15</f>
        <v>0</v>
      </c>
      <c r="G13" s="21">
        <f t="shared" si="0"/>
        <v>0</v>
      </c>
      <c r="H13" s="20"/>
      <c r="I13" s="21">
        <f t="shared" si="1"/>
        <v>0</v>
      </c>
      <c r="J13" s="21">
        <f>BAJIO16643561!D15</f>
        <v>0</v>
      </c>
      <c r="K13" s="21">
        <f t="shared" si="2"/>
        <v>65.931034482758633</v>
      </c>
      <c r="L13" s="20"/>
      <c r="M13" s="21">
        <f t="shared" si="3"/>
        <v>10.548965517241381</v>
      </c>
      <c r="N13" s="21">
        <f>BAJIO16643561!C15</f>
        <v>76.48</v>
      </c>
      <c r="O13" s="128">
        <f t="shared" si="4"/>
        <v>155982.97</v>
      </c>
      <c r="P13" s="22"/>
    </row>
    <row r="14" spans="1:16" hidden="1" x14ac:dyDescent="0.25">
      <c r="A14" s="19">
        <f>BAJIO16643561!A16</f>
        <v>44379</v>
      </c>
      <c r="B14" s="20"/>
      <c r="C14" s="20" t="str">
        <f>BAJIO16643561!B16</f>
        <v>ZAMUDIO CELIS ALBERTO PRESTAMO GENERAL</v>
      </c>
      <c r="D14" s="106"/>
      <c r="E14" s="101" t="str">
        <f>BAJIO16643561!I16</f>
        <v>PRESTAMO</v>
      </c>
      <c r="F14" s="20">
        <f>BAJIO16643561!H16</f>
        <v>0</v>
      </c>
      <c r="G14" s="21">
        <f t="shared" si="0"/>
        <v>0</v>
      </c>
      <c r="H14" s="20"/>
      <c r="I14" s="21">
        <f t="shared" si="1"/>
        <v>0</v>
      </c>
      <c r="J14" s="21">
        <f>BAJIO16643561!D16</f>
        <v>0</v>
      </c>
      <c r="K14" s="21">
        <f t="shared" si="2"/>
        <v>732.75862068965523</v>
      </c>
      <c r="L14" s="20"/>
      <c r="M14" s="21">
        <f t="shared" si="3"/>
        <v>117.24137931034484</v>
      </c>
      <c r="N14" s="21">
        <f>BAJIO16643561!C16</f>
        <v>850</v>
      </c>
      <c r="O14" s="128">
        <f t="shared" si="4"/>
        <v>155132.97</v>
      </c>
      <c r="P14" s="22"/>
    </row>
    <row r="15" spans="1:16" hidden="1" x14ac:dyDescent="0.25">
      <c r="A15" s="19">
        <f>BAJIO16643561!A17</f>
        <v>44379</v>
      </c>
      <c r="B15" s="20"/>
      <c r="C15" s="20" t="str">
        <f>BAJIO16643561!B17</f>
        <v>JM FERRETERA  01jul2021 Tarjeta</v>
      </c>
      <c r="D15" s="106"/>
      <c r="E15" s="101" t="str">
        <f>BAJIO16643561!I17</f>
        <v>TARJETA</v>
      </c>
      <c r="F15" s="20">
        <f>BAJIO16643561!H17</f>
        <v>0</v>
      </c>
      <c r="G15" s="21">
        <f t="shared" si="0"/>
        <v>0</v>
      </c>
      <c r="H15" s="20"/>
      <c r="I15" s="21">
        <f t="shared" si="1"/>
        <v>0</v>
      </c>
      <c r="J15" s="21">
        <f>BAJIO16643561!D17</f>
        <v>0</v>
      </c>
      <c r="K15" s="21">
        <f t="shared" si="2"/>
        <v>38.793103448275865</v>
      </c>
      <c r="L15" s="20"/>
      <c r="M15" s="21">
        <f t="shared" si="3"/>
        <v>6.2068965517241388</v>
      </c>
      <c r="N15" s="21">
        <f>BAJIO16643561!C17</f>
        <v>45</v>
      </c>
      <c r="O15" s="128">
        <f t="shared" si="4"/>
        <v>155087.97</v>
      </c>
      <c r="P15" s="22"/>
    </row>
    <row r="16" spans="1:16" hidden="1" x14ac:dyDescent="0.25">
      <c r="A16" s="19">
        <f>BAJIO16643561!A18</f>
        <v>44379</v>
      </c>
      <c r="B16" s="20"/>
      <c r="C16" s="20" t="str">
        <f>BAJIO16643561!B18</f>
        <v>DESEL MARIMAR  01jul2021 Tarjeta</v>
      </c>
      <c r="D16" s="106"/>
      <c r="E16" s="101" t="str">
        <f>BAJIO16643561!I18</f>
        <v>TARJETA</v>
      </c>
      <c r="F16" s="20">
        <f>BAJIO16643561!H18</f>
        <v>0</v>
      </c>
      <c r="G16" s="21">
        <f t="shared" si="0"/>
        <v>0</v>
      </c>
      <c r="H16" s="20"/>
      <c r="I16" s="21">
        <f t="shared" si="1"/>
        <v>0</v>
      </c>
      <c r="J16" s="21">
        <f>BAJIO16643561!D18</f>
        <v>0</v>
      </c>
      <c r="K16" s="21">
        <f t="shared" si="2"/>
        <v>142.24137931034483</v>
      </c>
      <c r="L16" s="20"/>
      <c r="M16" s="21">
        <f t="shared" si="3"/>
        <v>22.758620689655171</v>
      </c>
      <c r="N16" s="21">
        <f>BAJIO16643561!C18</f>
        <v>165</v>
      </c>
      <c r="O16" s="128">
        <f t="shared" si="4"/>
        <v>154922.97</v>
      </c>
      <c r="P16" s="22"/>
    </row>
    <row r="17" spans="1:16" hidden="1" x14ac:dyDescent="0.25">
      <c r="A17" s="19">
        <f>BAJIO16643561!A19</f>
        <v>44379</v>
      </c>
      <c r="B17" s="20"/>
      <c r="C17" s="20" t="str">
        <f>BAJIO16643561!B19</f>
        <v xml:space="preserve">GPO VAZANTO  01jul2021 Tarjeta                 </v>
      </c>
      <c r="D17" s="106"/>
      <c r="E17" s="101" t="str">
        <f>BAJIO16643561!I19</f>
        <v>TARJETA</v>
      </c>
      <c r="F17" s="20">
        <f>BAJIO16643561!H19</f>
        <v>0</v>
      </c>
      <c r="G17" s="21">
        <f t="shared" si="0"/>
        <v>0</v>
      </c>
      <c r="H17" s="20"/>
      <c r="I17" s="21">
        <f t="shared" si="1"/>
        <v>0</v>
      </c>
      <c r="J17" s="21">
        <f>BAJIO16643561!D19</f>
        <v>0</v>
      </c>
      <c r="K17" s="21">
        <f t="shared" si="2"/>
        <v>860.87931034482767</v>
      </c>
      <c r="L17" s="20"/>
      <c r="M17" s="21">
        <f t="shared" si="3"/>
        <v>137.74068965517242</v>
      </c>
      <c r="N17" s="21">
        <f>BAJIO16643561!C19</f>
        <v>998.62</v>
      </c>
      <c r="O17" s="128">
        <f t="shared" si="4"/>
        <v>153924.35</v>
      </c>
      <c r="P17" s="22"/>
    </row>
    <row r="18" spans="1:16" hidden="1" x14ac:dyDescent="0.25">
      <c r="A18" s="19">
        <f>BAJIO16643561!A20</f>
        <v>44379</v>
      </c>
      <c r="B18" s="20"/>
      <c r="C18" s="20" t="str">
        <f>BAJIO16643561!B20</f>
        <v>Ryder Capital S  de R L  de C V 12844</v>
      </c>
      <c r="D18" s="106"/>
      <c r="E18" s="101" t="str">
        <f>BAJIO16643561!I20</f>
        <v>F2098</v>
      </c>
      <c r="F18" s="20">
        <f>BAJIO16643561!H20</f>
        <v>1136</v>
      </c>
      <c r="G18" s="21">
        <f t="shared" si="0"/>
        <v>16200.000000000002</v>
      </c>
      <c r="H18" s="20"/>
      <c r="I18" s="21">
        <f t="shared" si="1"/>
        <v>2592.0000000000005</v>
      </c>
      <c r="J18" s="21">
        <f>BAJIO16643561!D20</f>
        <v>18792</v>
      </c>
      <c r="K18" s="21">
        <f t="shared" si="2"/>
        <v>0</v>
      </c>
      <c r="L18" s="20"/>
      <c r="M18" s="21">
        <f t="shared" si="3"/>
        <v>0</v>
      </c>
      <c r="N18" s="21">
        <f>BAJIO16643561!C20</f>
        <v>0</v>
      </c>
      <c r="O18" s="128">
        <f t="shared" si="4"/>
        <v>172716.35</v>
      </c>
      <c r="P18" s="22"/>
    </row>
    <row r="19" spans="1:16" hidden="1" x14ac:dyDescent="0.25">
      <c r="A19" s="19">
        <f>BAJIO16643561!A21</f>
        <v>44379</v>
      </c>
      <c r="B19" s="20"/>
      <c r="C19" s="20" t="str">
        <f>BAJIO16643561!B21</f>
        <v xml:space="preserve">SERV GASOLINEROS DE MEXICO SA  59114 </v>
      </c>
      <c r="D19" s="106"/>
      <c r="E19" s="101" t="str">
        <f>BAJIO16643561!I21</f>
        <v>GASOLINA</v>
      </c>
      <c r="F19" s="20">
        <f>BAJIO16643561!H21</f>
        <v>0</v>
      </c>
      <c r="G19" s="21">
        <f t="shared" si="0"/>
        <v>0</v>
      </c>
      <c r="H19" s="20"/>
      <c r="I19" s="21">
        <f t="shared" si="1"/>
        <v>0</v>
      </c>
      <c r="J19" s="21">
        <f>BAJIO16643561!D21</f>
        <v>0</v>
      </c>
      <c r="K19" s="21">
        <f t="shared" si="2"/>
        <v>60700.543103448283</v>
      </c>
      <c r="L19" s="20"/>
      <c r="M19" s="21">
        <f t="shared" si="3"/>
        <v>9712.0868965517257</v>
      </c>
      <c r="N19" s="21">
        <f>BAJIO16643561!C21</f>
        <v>70412.63</v>
      </c>
      <c r="O19" s="128">
        <f t="shared" si="4"/>
        <v>102303.72</v>
      </c>
      <c r="P19" s="22"/>
    </row>
    <row r="20" spans="1:16" hidden="1" x14ac:dyDescent="0.25">
      <c r="A20" s="19">
        <f>BAJIO16643561!A22</f>
        <v>44379</v>
      </c>
      <c r="B20" s="20"/>
      <c r="C20" s="20" t="str">
        <f>BAJIO16643561!B22</f>
        <v>HARZ MEXICANOS SA DE CV F 2146</v>
      </c>
      <c r="D20" s="106"/>
      <c r="E20" s="101" t="str">
        <f>BAJIO16643561!I22</f>
        <v>F2146</v>
      </c>
      <c r="F20" s="20">
        <f>BAJIO16643561!H22</f>
        <v>17</v>
      </c>
      <c r="G20" s="21">
        <f t="shared" si="0"/>
        <v>2800</v>
      </c>
      <c r="H20" s="20"/>
      <c r="I20" s="21">
        <f t="shared" si="1"/>
        <v>448</v>
      </c>
      <c r="J20" s="21">
        <f>BAJIO16643561!D22</f>
        <v>3248</v>
      </c>
      <c r="K20" s="21">
        <f t="shared" si="2"/>
        <v>0</v>
      </c>
      <c r="L20" s="20"/>
      <c r="M20" s="21">
        <f t="shared" si="3"/>
        <v>0</v>
      </c>
      <c r="N20" s="21">
        <f>BAJIO16643561!C22</f>
        <v>0</v>
      </c>
      <c r="O20" s="128">
        <f t="shared" si="4"/>
        <v>105551.72</v>
      </c>
      <c r="P20" s="22"/>
    </row>
    <row r="21" spans="1:16" hidden="1" x14ac:dyDescent="0.25">
      <c r="A21" s="19">
        <f>BAJIO16643561!A23</f>
        <v>44379</v>
      </c>
      <c r="B21" s="20"/>
      <c r="C21" s="20" t="str">
        <f>BAJIO16643561!B23</f>
        <v>CIZENA GUERRERO EDSON Nomina</v>
      </c>
      <c r="D21" s="106"/>
      <c r="E21" s="101" t="str">
        <f>BAJIO16643561!I23</f>
        <v>NOMINA</v>
      </c>
      <c r="F21" s="20">
        <f>BAJIO16643561!H23</f>
        <v>0</v>
      </c>
      <c r="G21" s="21">
        <f t="shared" si="0"/>
        <v>0</v>
      </c>
      <c r="H21" s="20"/>
      <c r="I21" s="21">
        <f t="shared" si="1"/>
        <v>0</v>
      </c>
      <c r="J21" s="21">
        <f>BAJIO16643561!D23</f>
        <v>0</v>
      </c>
      <c r="K21" s="21">
        <f t="shared" si="2"/>
        <v>2730.1896551724139</v>
      </c>
      <c r="L21" s="20"/>
      <c r="M21" s="21">
        <f t="shared" si="3"/>
        <v>436.83034482758626</v>
      </c>
      <c r="N21" s="21">
        <f>BAJIO16643561!C23</f>
        <v>3167.02</v>
      </c>
      <c r="O21" s="128">
        <f t="shared" si="4"/>
        <v>102384.7</v>
      </c>
      <c r="P21" s="22"/>
    </row>
    <row r="22" spans="1:16" hidden="1" x14ac:dyDescent="0.25">
      <c r="A22" s="19">
        <f>BAJIO16643561!A24</f>
        <v>44379</v>
      </c>
      <c r="B22" s="20"/>
      <c r="C22" s="20" t="str">
        <f>BAJIO16643561!B24</f>
        <v>GUTIERREZ GARCIA GUILLERMO A Nomina</v>
      </c>
      <c r="D22" s="106"/>
      <c r="E22" s="101" t="str">
        <f>BAJIO16643561!I24</f>
        <v>NOMINA</v>
      </c>
      <c r="F22" s="20">
        <f>BAJIO16643561!H24</f>
        <v>0</v>
      </c>
      <c r="G22" s="21">
        <f t="shared" si="0"/>
        <v>0</v>
      </c>
      <c r="H22" s="20"/>
      <c r="I22" s="21">
        <f t="shared" si="1"/>
        <v>0</v>
      </c>
      <c r="J22" s="21">
        <f>BAJIO16643561!D24</f>
        <v>0</v>
      </c>
      <c r="K22" s="21">
        <f t="shared" si="2"/>
        <v>1505.6982758620691</v>
      </c>
      <c r="L22" s="20"/>
      <c r="M22" s="21">
        <f t="shared" si="3"/>
        <v>240.91172413793106</v>
      </c>
      <c r="N22" s="21">
        <f>BAJIO16643561!C24</f>
        <v>1746.61</v>
      </c>
      <c r="O22" s="128">
        <f t="shared" si="4"/>
        <v>100638.09</v>
      </c>
      <c r="P22" s="22"/>
    </row>
    <row r="23" spans="1:16" hidden="1" x14ac:dyDescent="0.25">
      <c r="A23" s="19">
        <f>BAJIO16643561!A25</f>
        <v>44379</v>
      </c>
      <c r="B23" s="20"/>
      <c r="C23" s="20" t="str">
        <f>BAJIO16643561!B25</f>
        <v>ROSA ELVA MONTEMAYOR QUIROGA  LIQUIDACIO</v>
      </c>
      <c r="D23" s="106"/>
      <c r="E23" s="101" t="str">
        <f>BAJIO16643561!I25</f>
        <v>LIQ FACTURA</v>
      </c>
      <c r="F23" s="20">
        <f>BAJIO16643561!H25</f>
        <v>0</v>
      </c>
      <c r="G23" s="21">
        <f t="shared" si="0"/>
        <v>0</v>
      </c>
      <c r="H23" s="20"/>
      <c r="I23" s="21">
        <f t="shared" si="1"/>
        <v>0</v>
      </c>
      <c r="J23" s="21">
        <f>BAJIO16643561!D25</f>
        <v>0</v>
      </c>
      <c r="K23" s="21">
        <f t="shared" si="2"/>
        <v>1962.0000000000002</v>
      </c>
      <c r="L23" s="20"/>
      <c r="M23" s="21">
        <f t="shared" si="3"/>
        <v>313.92</v>
      </c>
      <c r="N23" s="21">
        <f>BAJIO16643561!C25</f>
        <v>2275.92</v>
      </c>
      <c r="O23" s="128">
        <f t="shared" si="4"/>
        <v>98362.17</v>
      </c>
      <c r="P23" s="22"/>
    </row>
    <row r="24" spans="1:16" hidden="1" x14ac:dyDescent="0.25">
      <c r="A24" s="19">
        <f>BAJIO16643561!A26</f>
        <v>44379</v>
      </c>
      <c r="B24" s="20"/>
      <c r="C24" s="20" t="str">
        <f>BAJIO16643561!B26</f>
        <v>BALDEMAR GARCIA TRUJILLO LIQUIDACION DE</v>
      </c>
      <c r="D24" s="106"/>
      <c r="E24" s="101" t="str">
        <f>BAJIO16643561!I26</f>
        <v>LIQ FACTURA</v>
      </c>
      <c r="F24" s="20">
        <f>BAJIO16643561!H26</f>
        <v>0</v>
      </c>
      <c r="G24" s="21">
        <f t="shared" si="0"/>
        <v>0</v>
      </c>
      <c r="H24" s="20"/>
      <c r="I24" s="21">
        <f t="shared" si="1"/>
        <v>0</v>
      </c>
      <c r="J24" s="21">
        <f>BAJIO16643561!D26</f>
        <v>0</v>
      </c>
      <c r="K24" s="21">
        <f t="shared" si="2"/>
        <v>300</v>
      </c>
      <c r="L24" s="20"/>
      <c r="M24" s="21">
        <f t="shared" si="3"/>
        <v>48</v>
      </c>
      <c r="N24" s="21">
        <f>BAJIO16643561!C26</f>
        <v>348</v>
      </c>
      <c r="O24" s="128">
        <f t="shared" si="4"/>
        <v>98014.17</v>
      </c>
      <c r="P24" s="22"/>
    </row>
    <row r="25" spans="1:16" hidden="1" x14ac:dyDescent="0.25">
      <c r="A25" s="19">
        <f>BAJIO16643561!A27</f>
        <v>44379</v>
      </c>
      <c r="B25" s="20"/>
      <c r="C25" s="20" t="str">
        <f>BAJIO16643561!B27</f>
        <v>FLORES SAN VICENTE KARINA PAGO</v>
      </c>
      <c r="D25" s="106"/>
      <c r="E25" s="101" t="str">
        <f>BAJIO16643561!I27</f>
        <v>CONTADORA</v>
      </c>
      <c r="F25" s="20">
        <f>BAJIO16643561!H27</f>
        <v>0</v>
      </c>
      <c r="G25" s="21">
        <f t="shared" si="0"/>
        <v>0</v>
      </c>
      <c r="H25" s="20"/>
      <c r="I25" s="21">
        <f t="shared" si="1"/>
        <v>0</v>
      </c>
      <c r="J25" s="21">
        <f>BAJIO16643561!D27</f>
        <v>0</v>
      </c>
      <c r="K25" s="21">
        <f t="shared" si="2"/>
        <v>4741.3793103448279</v>
      </c>
      <c r="L25" s="20"/>
      <c r="M25" s="21">
        <f t="shared" si="3"/>
        <v>758.62068965517244</v>
      </c>
      <c r="N25" s="21">
        <f>BAJIO16643561!C27</f>
        <v>5500</v>
      </c>
      <c r="O25" s="128">
        <f t="shared" si="4"/>
        <v>92514.17</v>
      </c>
      <c r="P25" s="22"/>
    </row>
    <row r="26" spans="1:16" hidden="1" x14ac:dyDescent="0.25">
      <c r="A26" s="19">
        <f>BAJIO16643561!A28</f>
        <v>44379</v>
      </c>
      <c r="B26" s="20"/>
      <c r="C26" s="20" t="str">
        <f>BAJIO16643561!B28</f>
        <v>DELFINA CANTU CANTU PAGO</v>
      </c>
      <c r="D26" s="106"/>
      <c r="E26" s="101" t="str">
        <f>BAJIO16643561!I28</f>
        <v>PAGO DELFINA</v>
      </c>
      <c r="F26" s="20">
        <f>BAJIO16643561!H28</f>
        <v>0</v>
      </c>
      <c r="G26" s="21">
        <f t="shared" si="0"/>
        <v>0</v>
      </c>
      <c r="H26" s="20"/>
      <c r="I26" s="21">
        <f t="shared" si="1"/>
        <v>0</v>
      </c>
      <c r="J26" s="21">
        <f>BAJIO16643561!D28</f>
        <v>0</v>
      </c>
      <c r="K26" s="21">
        <f t="shared" si="2"/>
        <v>7500.0000000000009</v>
      </c>
      <c r="L26" s="20"/>
      <c r="M26" s="21">
        <f t="shared" si="3"/>
        <v>1200.0000000000002</v>
      </c>
      <c r="N26" s="21">
        <f>BAJIO16643561!C28</f>
        <v>8700</v>
      </c>
      <c r="O26" s="128">
        <f t="shared" si="4"/>
        <v>83814.17</v>
      </c>
      <c r="P26" s="22"/>
    </row>
    <row r="27" spans="1:16" hidden="1" x14ac:dyDescent="0.25">
      <c r="A27" s="19">
        <f>BAJIO16643561!A29</f>
        <v>44379</v>
      </c>
      <c r="B27" s="20"/>
      <c r="C27" s="20" t="str">
        <f>BAJIO16643561!B29</f>
        <v>PACCAR FINANCIAL MEXICO SA DE 3170740025</v>
      </c>
      <c r="D27" s="106"/>
      <c r="E27" s="101" t="str">
        <f>BAJIO16643561!I29</f>
        <v>PACCAR</v>
      </c>
      <c r="F27" s="20">
        <f>BAJIO16643561!H29</f>
        <v>0</v>
      </c>
      <c r="G27" s="21">
        <f t="shared" si="0"/>
        <v>0</v>
      </c>
      <c r="H27" s="20"/>
      <c r="I27" s="21">
        <f t="shared" si="1"/>
        <v>0</v>
      </c>
      <c r="J27" s="21">
        <f>BAJIO16643561!D29</f>
        <v>0</v>
      </c>
      <c r="K27" s="21">
        <f t="shared" si="2"/>
        <v>12248.181034482759</v>
      </c>
      <c r="L27" s="20"/>
      <c r="M27" s="21">
        <f t="shared" si="3"/>
        <v>1959.7089655172415</v>
      </c>
      <c r="N27" s="21">
        <f>BAJIO16643561!C29</f>
        <v>14207.89</v>
      </c>
      <c r="O27" s="128">
        <f t="shared" si="4"/>
        <v>69606.28</v>
      </c>
      <c r="P27" s="22"/>
    </row>
    <row r="28" spans="1:16" hidden="1" x14ac:dyDescent="0.25">
      <c r="A28" s="19">
        <f>BAJIO16643561!A30</f>
        <v>44379</v>
      </c>
      <c r="B28" s="20"/>
      <c r="C28" s="20" t="str">
        <f>BAJIO16643561!B30</f>
        <v>TRASPASO ENTRE CUENTAS  CONSTRUCTORA INVERMEX SA DE CV</v>
      </c>
      <c r="D28" s="106"/>
      <c r="E28" s="101" t="str">
        <f>BAJIO16643561!I30</f>
        <v>TRASPASO</v>
      </c>
      <c r="F28" s="20">
        <f>BAJIO16643561!H30</f>
        <v>0</v>
      </c>
      <c r="G28" s="21">
        <f t="shared" si="0"/>
        <v>43103.448275862072</v>
      </c>
      <c r="H28" s="20"/>
      <c r="I28" s="21">
        <f t="shared" si="1"/>
        <v>6896.5517241379321</v>
      </c>
      <c r="J28" s="21">
        <f>BAJIO16643561!D30</f>
        <v>50000</v>
      </c>
      <c r="K28" s="21">
        <f t="shared" si="2"/>
        <v>0</v>
      </c>
      <c r="L28" s="20"/>
      <c r="M28" s="21">
        <f t="shared" si="3"/>
        <v>0</v>
      </c>
      <c r="N28" s="21">
        <f>BAJIO16643561!C30</f>
        <v>0</v>
      </c>
      <c r="O28" s="128">
        <f t="shared" si="4"/>
        <v>119606.28</v>
      </c>
      <c r="P28" s="22"/>
    </row>
    <row r="29" spans="1:16" hidden="1" x14ac:dyDescent="0.25">
      <c r="A29" s="19">
        <f>BAJIO16643561!A31</f>
        <v>44379</v>
      </c>
      <c r="B29" s="20"/>
      <c r="C29" s="20" t="str">
        <f>BAJIO16643561!B31</f>
        <v>ERIK MICHAEL MUNGUIA MARTINEZ PRESTAMO GENERAL</v>
      </c>
      <c r="D29" s="106"/>
      <c r="E29" s="101" t="str">
        <f>BAJIO16643561!I31</f>
        <v>PRESTAMO</v>
      </c>
      <c r="F29" s="20">
        <f>BAJIO16643561!H31</f>
        <v>0</v>
      </c>
      <c r="G29" s="21">
        <f t="shared" si="0"/>
        <v>0</v>
      </c>
      <c r="H29" s="20"/>
      <c r="I29" s="21">
        <f t="shared" si="1"/>
        <v>0</v>
      </c>
      <c r="J29" s="21">
        <f>BAJIO16643561!D31</f>
        <v>0</v>
      </c>
      <c r="K29" s="21">
        <f t="shared" si="2"/>
        <v>5172.4137931034484</v>
      </c>
      <c r="L29" s="20"/>
      <c r="M29" s="21">
        <f t="shared" si="3"/>
        <v>827.58620689655174</v>
      </c>
      <c r="N29" s="21">
        <f>BAJIO16643561!C31</f>
        <v>6000</v>
      </c>
      <c r="O29" s="128">
        <f t="shared" si="4"/>
        <v>113606.28</v>
      </c>
      <c r="P29" s="22"/>
    </row>
    <row r="30" spans="1:16" hidden="1" x14ac:dyDescent="0.25">
      <c r="A30" s="19">
        <f>BAJIO16643561!A32</f>
        <v>44379</v>
      </c>
      <c r="B30" s="20"/>
      <c r="C30" s="20" t="str">
        <f>BAJIO16643561!B32</f>
        <v>ERIK MICHAEL MUNGUIA MARTINEZ PRESTAMO GENERAL</v>
      </c>
      <c r="D30" s="106"/>
      <c r="E30" s="101" t="str">
        <f>BAJIO16643561!I32</f>
        <v>PRESTAMO</v>
      </c>
      <c r="F30" s="20">
        <f>BAJIO16643561!H32</f>
        <v>0</v>
      </c>
      <c r="G30" s="21">
        <f t="shared" si="0"/>
        <v>0</v>
      </c>
      <c r="H30" s="20"/>
      <c r="I30" s="21">
        <f t="shared" si="1"/>
        <v>0</v>
      </c>
      <c r="J30" s="21">
        <f>BAJIO16643561!D32</f>
        <v>0</v>
      </c>
      <c r="K30" s="21">
        <f t="shared" si="2"/>
        <v>5172.4224137931042</v>
      </c>
      <c r="L30" s="20"/>
      <c r="M30" s="21">
        <f t="shared" si="3"/>
        <v>827.58758620689673</v>
      </c>
      <c r="N30" s="21">
        <f>BAJIO16643561!C32</f>
        <v>6000.01</v>
      </c>
      <c r="O30" s="128">
        <f t="shared" si="4"/>
        <v>107606.27</v>
      </c>
      <c r="P30" s="22"/>
    </row>
    <row r="31" spans="1:16" hidden="1" x14ac:dyDescent="0.25">
      <c r="A31" s="19">
        <f>BAJIO16643561!A33</f>
        <v>44380</v>
      </c>
      <c r="B31" s="20"/>
      <c r="C31" s="20" t="str">
        <f>BAJIO16643561!B33</f>
        <v>OXXO AEROPUERTO  02jul2021 Tarjeta</v>
      </c>
      <c r="D31" s="106"/>
      <c r="E31" s="101" t="str">
        <f>BAJIO16643561!I33</f>
        <v>TARJETA</v>
      </c>
      <c r="F31" s="20">
        <f>BAJIO16643561!H33</f>
        <v>0</v>
      </c>
      <c r="G31" s="21">
        <f t="shared" si="0"/>
        <v>0</v>
      </c>
      <c r="H31" s="20"/>
      <c r="I31" s="21">
        <f t="shared" si="1"/>
        <v>0</v>
      </c>
      <c r="J31" s="21">
        <f>BAJIO16643561!D33</f>
        <v>0</v>
      </c>
      <c r="K31" s="21">
        <f t="shared" si="2"/>
        <v>116.81034482758622</v>
      </c>
      <c r="L31" s="20"/>
      <c r="M31" s="21">
        <f t="shared" si="3"/>
        <v>18.689655172413797</v>
      </c>
      <c r="N31" s="21">
        <f>BAJIO16643561!C33</f>
        <v>135.5</v>
      </c>
      <c r="O31" s="128">
        <f t="shared" si="4"/>
        <v>107470.77</v>
      </c>
      <c r="P31" s="22"/>
    </row>
    <row r="32" spans="1:16" hidden="1" x14ac:dyDescent="0.25">
      <c r="A32" s="19">
        <f>BAJIO16643561!A34</f>
        <v>44380</v>
      </c>
      <c r="B32" s="20"/>
      <c r="C32" s="20" t="str">
        <f>BAJIO16643561!B34</f>
        <v>IZZI IVR Tarjeta</v>
      </c>
      <c r="D32" s="106"/>
      <c r="E32" s="101" t="str">
        <f>BAJIO16643561!I34</f>
        <v>IZZI-TARJETA</v>
      </c>
      <c r="F32" s="20">
        <f>BAJIO16643561!H34</f>
        <v>0</v>
      </c>
      <c r="G32" s="21">
        <f t="shared" si="0"/>
        <v>0</v>
      </c>
      <c r="H32" s="20"/>
      <c r="I32" s="21">
        <f t="shared" si="1"/>
        <v>0</v>
      </c>
      <c r="J32" s="21">
        <f>BAJIO16643561!D34</f>
        <v>0</v>
      </c>
      <c r="K32" s="21">
        <f t="shared" si="2"/>
        <v>698.27586206896558</v>
      </c>
      <c r="L32" s="20"/>
      <c r="M32" s="21">
        <f t="shared" si="3"/>
        <v>111.72413793103449</v>
      </c>
      <c r="N32" s="21">
        <f>BAJIO16643561!C34</f>
        <v>810</v>
      </c>
      <c r="O32" s="128">
        <f t="shared" si="4"/>
        <v>106660.77</v>
      </c>
      <c r="P32" s="22"/>
    </row>
    <row r="33" spans="1:16" hidden="1" x14ac:dyDescent="0.25">
      <c r="A33" s="19">
        <f>BAJIO16643561!A35</f>
        <v>44380</v>
      </c>
      <c r="B33" s="20"/>
      <c r="C33" s="20" t="str">
        <f>BAJIO16643561!B35</f>
        <v>FERRETERIA EL TIBURON  02jul2021 Tarjeta</v>
      </c>
      <c r="D33" s="106"/>
      <c r="E33" s="101" t="str">
        <f>BAJIO16643561!I35</f>
        <v>TARJETA</v>
      </c>
      <c r="F33" s="20">
        <f>BAJIO16643561!H35</f>
        <v>0</v>
      </c>
      <c r="G33" s="21">
        <f t="shared" si="0"/>
        <v>0</v>
      </c>
      <c r="H33" s="20"/>
      <c r="I33" s="21">
        <f t="shared" si="1"/>
        <v>0</v>
      </c>
      <c r="J33" s="21">
        <f>BAJIO16643561!D35</f>
        <v>0</v>
      </c>
      <c r="K33" s="21">
        <f t="shared" si="2"/>
        <v>978.44827586206907</v>
      </c>
      <c r="L33" s="20"/>
      <c r="M33" s="21">
        <f t="shared" si="3"/>
        <v>156.55172413793105</v>
      </c>
      <c r="N33" s="21">
        <f>BAJIO16643561!C35</f>
        <v>1135</v>
      </c>
      <c r="O33" s="128">
        <f t="shared" si="4"/>
        <v>105525.77</v>
      </c>
      <c r="P33" s="22"/>
    </row>
    <row r="34" spans="1:16" hidden="1" x14ac:dyDescent="0.25">
      <c r="A34" s="19">
        <f>BAJIO16643561!A36</f>
        <v>44380</v>
      </c>
      <c r="B34" s="20"/>
      <c r="C34" s="20" t="str">
        <f>BAJIO16643561!B36</f>
        <v>MACRIM  02jul2021 Tarjeta</v>
      </c>
      <c r="D34" s="106"/>
      <c r="E34" s="101" t="str">
        <f>BAJIO16643561!I36</f>
        <v>TARJETA</v>
      </c>
      <c r="F34" s="20">
        <f>BAJIO16643561!H36</f>
        <v>0</v>
      </c>
      <c r="G34" s="21">
        <f t="shared" si="0"/>
        <v>0</v>
      </c>
      <c r="H34" s="106"/>
      <c r="I34" s="21">
        <f t="shared" si="1"/>
        <v>0</v>
      </c>
      <c r="J34" s="21">
        <f>BAJIO16643561!D36</f>
        <v>0</v>
      </c>
      <c r="K34" s="21">
        <f t="shared" si="2"/>
        <v>319.55172413793105</v>
      </c>
      <c r="L34" s="20"/>
      <c r="M34" s="21">
        <f t="shared" si="3"/>
        <v>51.128275862068968</v>
      </c>
      <c r="N34" s="21">
        <f>BAJIO16643561!C36</f>
        <v>370.68</v>
      </c>
      <c r="O34" s="128">
        <f t="shared" si="4"/>
        <v>105155.09000000001</v>
      </c>
      <c r="P34" s="22"/>
    </row>
    <row r="35" spans="1:16" hidden="1" x14ac:dyDescent="0.25">
      <c r="A35" s="19">
        <f>BAJIO16643561!A37</f>
        <v>44380</v>
      </c>
      <c r="B35" s="20"/>
      <c r="C35" s="20" t="str">
        <f>BAJIO16643561!B37</f>
        <v>HOTEL SAFI CENTRO C1  02jul2021 Tarjeta</v>
      </c>
      <c r="D35" s="106"/>
      <c r="E35" s="101" t="str">
        <f>BAJIO16643561!I37</f>
        <v>TARJETA</v>
      </c>
      <c r="F35" s="20">
        <f>BAJIO16643561!H37</f>
        <v>0</v>
      </c>
      <c r="G35" s="21">
        <f t="shared" si="0"/>
        <v>0</v>
      </c>
      <c r="H35" s="20"/>
      <c r="I35" s="21">
        <f t="shared" si="1"/>
        <v>0</v>
      </c>
      <c r="J35" s="21">
        <f>BAJIO16643561!D37</f>
        <v>0</v>
      </c>
      <c r="K35" s="21">
        <f t="shared" si="2"/>
        <v>10311.534482758621</v>
      </c>
      <c r="L35" s="20"/>
      <c r="M35" s="21">
        <f t="shared" si="3"/>
        <v>1649.8455172413794</v>
      </c>
      <c r="N35" s="21">
        <f>BAJIO16643561!C37</f>
        <v>11961.38</v>
      </c>
      <c r="O35" s="128">
        <f t="shared" si="4"/>
        <v>93193.71</v>
      </c>
      <c r="P35" s="22"/>
    </row>
    <row r="36" spans="1:16" hidden="1" x14ac:dyDescent="0.25">
      <c r="A36" s="19">
        <f>BAJIO16643561!A38</f>
        <v>44382</v>
      </c>
      <c r="B36" s="20"/>
      <c r="C36" s="20" t="str">
        <f>BAJIO16643561!B38</f>
        <v>PACCAR FINANCIAL MEXICO SA DE 3170740025 Recibo</v>
      </c>
      <c r="D36" s="107"/>
      <c r="E36" s="101" t="str">
        <f>BAJIO16643561!I38</f>
        <v>PACCAR</v>
      </c>
      <c r="F36" s="20">
        <f>BAJIO16643561!H38</f>
        <v>0</v>
      </c>
      <c r="G36" s="21">
        <f t="shared" si="0"/>
        <v>0</v>
      </c>
      <c r="H36" s="67"/>
      <c r="I36" s="21">
        <f t="shared" si="1"/>
        <v>0</v>
      </c>
      <c r="J36" s="21">
        <f>BAJIO16643561!D38</f>
        <v>0</v>
      </c>
      <c r="K36" s="21">
        <f t="shared" si="2"/>
        <v>76761.258620689652</v>
      </c>
      <c r="L36" s="20"/>
      <c r="M36" s="21">
        <f t="shared" si="3"/>
        <v>12281.801379310346</v>
      </c>
      <c r="N36" s="21">
        <f>BAJIO16643561!C38</f>
        <v>89043.06</v>
      </c>
      <c r="O36" s="128">
        <f t="shared" si="4"/>
        <v>4150.6500000000087</v>
      </c>
      <c r="P36" s="22"/>
    </row>
    <row r="37" spans="1:16" hidden="1" x14ac:dyDescent="0.25">
      <c r="A37" s="19">
        <f>BAJIO16643561!A39</f>
        <v>44382</v>
      </c>
      <c r="B37" s="20"/>
      <c r="C37" s="20" t="str">
        <f>BAJIO16643561!B39</f>
        <v>ALANIS MARTINEZ GERARDO PRESTAMO GENERAL</v>
      </c>
      <c r="D37" s="106"/>
      <c r="E37" s="101" t="str">
        <f>BAJIO16643561!I39</f>
        <v>PRESTAMO</v>
      </c>
      <c r="F37" s="20">
        <f>BAJIO16643561!H39</f>
        <v>0</v>
      </c>
      <c r="G37" s="21">
        <f t="shared" si="0"/>
        <v>0</v>
      </c>
      <c r="H37" s="20"/>
      <c r="I37" s="21">
        <f t="shared" si="1"/>
        <v>0</v>
      </c>
      <c r="J37" s="21">
        <f>BAJIO16643561!D39</f>
        <v>0</v>
      </c>
      <c r="K37" s="21">
        <f t="shared" si="2"/>
        <v>431.0344827586207</v>
      </c>
      <c r="L37" s="20"/>
      <c r="M37" s="21">
        <f t="shared" si="3"/>
        <v>68.965517241379317</v>
      </c>
      <c r="N37" s="21">
        <f>BAJIO16643561!C39</f>
        <v>500</v>
      </c>
      <c r="O37" s="128">
        <f t="shared" si="4"/>
        <v>3650.6500000000087</v>
      </c>
      <c r="P37" s="22"/>
    </row>
    <row r="38" spans="1:16" hidden="1" x14ac:dyDescent="0.25">
      <c r="A38" s="19">
        <f>BAJIO16643561!A40</f>
        <v>44382</v>
      </c>
      <c r="B38" s="20"/>
      <c r="C38" s="20" t="str">
        <f>BAJIO16643561!B40</f>
        <v>OES ENCLOSURES MANUFACTURING MEXIC  2158 TO 2244</v>
      </c>
      <c r="D38" s="106"/>
      <c r="E38" s="101" t="str">
        <f>BAJIO16643561!I40</f>
        <v>F2158 A 2244</v>
      </c>
      <c r="F38" s="20">
        <f>BAJIO16643561!H40</f>
        <v>18</v>
      </c>
      <c r="G38" s="21">
        <f t="shared" si="0"/>
        <v>19200</v>
      </c>
      <c r="H38" s="20"/>
      <c r="I38" s="21">
        <f t="shared" si="1"/>
        <v>3072</v>
      </c>
      <c r="J38" s="21">
        <f>BAJIO16643561!D40</f>
        <v>22272</v>
      </c>
      <c r="K38" s="21">
        <f t="shared" si="2"/>
        <v>0</v>
      </c>
      <c r="L38" s="20"/>
      <c r="M38" s="21">
        <f t="shared" si="3"/>
        <v>0</v>
      </c>
      <c r="N38" s="21">
        <f>BAJIO16643561!C40</f>
        <v>0</v>
      </c>
      <c r="O38" s="128">
        <f t="shared" si="4"/>
        <v>25922.650000000009</v>
      </c>
      <c r="P38" s="22"/>
    </row>
    <row r="39" spans="1:16" hidden="1" x14ac:dyDescent="0.25">
      <c r="A39" s="19">
        <f>BAJIO16643561!A41</f>
        <v>44382</v>
      </c>
      <c r="B39" s="20"/>
      <c r="C39" s="20" t="str">
        <f>BAJIO16643561!B41</f>
        <v>ATRIO PLANOS Y PROYECTOS SA CV LIQ DE FACTURA</v>
      </c>
      <c r="D39" s="106"/>
      <c r="E39" s="101" t="str">
        <f>BAJIO16643561!I41</f>
        <v>LIQ FACTURA</v>
      </c>
      <c r="F39" s="20">
        <f>BAJIO16643561!H41</f>
        <v>0</v>
      </c>
      <c r="G39" s="21">
        <f t="shared" si="0"/>
        <v>0</v>
      </c>
      <c r="H39" s="20"/>
      <c r="I39" s="21">
        <f t="shared" si="1"/>
        <v>0</v>
      </c>
      <c r="J39" s="21">
        <f>BAJIO16643561!D41</f>
        <v>0</v>
      </c>
      <c r="K39" s="21">
        <f t="shared" si="2"/>
        <v>10344.827586206897</v>
      </c>
      <c r="L39" s="20"/>
      <c r="M39" s="21">
        <f t="shared" si="3"/>
        <v>1655.1724137931035</v>
      </c>
      <c r="N39" s="21">
        <f>BAJIO16643561!C41</f>
        <v>12000</v>
      </c>
      <c r="O39" s="128">
        <f t="shared" si="4"/>
        <v>13922.650000000009</v>
      </c>
      <c r="P39" s="22"/>
    </row>
    <row r="40" spans="1:16" hidden="1" x14ac:dyDescent="0.25">
      <c r="A40" s="19">
        <f>BAJIO16643561!A42</f>
        <v>44382</v>
      </c>
      <c r="B40" s="20"/>
      <c r="C40" s="20" t="str">
        <f>BAJIO16643561!B42</f>
        <v>PINEDA ESPINOZA CLARA LIQUIDACION DE FACTURA</v>
      </c>
      <c r="D40" s="106"/>
      <c r="E40" s="101" t="str">
        <f>BAJIO16643561!I42</f>
        <v>LIQ FACTURA</v>
      </c>
      <c r="F40" s="20">
        <f>BAJIO16643561!H42</f>
        <v>0</v>
      </c>
      <c r="G40" s="21">
        <f t="shared" si="0"/>
        <v>0</v>
      </c>
      <c r="H40" s="20"/>
      <c r="I40" s="21">
        <f t="shared" si="1"/>
        <v>0</v>
      </c>
      <c r="J40" s="21">
        <f>BAJIO16643561!D42</f>
        <v>0</v>
      </c>
      <c r="K40" s="21">
        <f t="shared" si="2"/>
        <v>4500</v>
      </c>
      <c r="L40" s="20"/>
      <c r="M40" s="21">
        <f t="shared" si="3"/>
        <v>720</v>
      </c>
      <c r="N40" s="21">
        <f>BAJIO16643561!C42</f>
        <v>5220</v>
      </c>
      <c r="O40" s="128">
        <f t="shared" si="4"/>
        <v>8702.6500000000087</v>
      </c>
      <c r="P40" s="22"/>
    </row>
    <row r="41" spans="1:16" hidden="1" x14ac:dyDescent="0.25">
      <c r="A41" s="19">
        <f>BAJIO16643561!A43</f>
        <v>44383</v>
      </c>
      <c r="B41" s="20"/>
      <c r="C41" s="20" t="str">
        <f>BAJIO16643561!B43</f>
        <v>KANDELIUM MEXICO S D E RL D</v>
      </c>
      <c r="D41" s="106"/>
      <c r="E41" s="101" t="str">
        <f>BAJIO16643561!I43</f>
        <v>F2145</v>
      </c>
      <c r="F41" s="20">
        <f>BAJIO16643561!H43</f>
        <v>1137</v>
      </c>
      <c r="G41" s="21">
        <f t="shared" si="0"/>
        <v>2800</v>
      </c>
      <c r="H41" s="20"/>
      <c r="I41" s="21">
        <f t="shared" si="1"/>
        <v>448</v>
      </c>
      <c r="J41" s="21">
        <f>BAJIO16643561!D43</f>
        <v>3248</v>
      </c>
      <c r="K41" s="21">
        <f t="shared" si="2"/>
        <v>0</v>
      </c>
      <c r="L41" s="20"/>
      <c r="M41" s="21">
        <f t="shared" si="3"/>
        <v>0</v>
      </c>
      <c r="N41" s="21">
        <f>BAJIO16643561!C43</f>
        <v>0</v>
      </c>
      <c r="O41" s="128">
        <f t="shared" si="4"/>
        <v>11950.650000000009</v>
      </c>
      <c r="P41" s="22"/>
    </row>
    <row r="42" spans="1:16" hidden="1" x14ac:dyDescent="0.25">
      <c r="A42" s="19">
        <f>BAJIO16643561!A44</f>
        <v>44383</v>
      </c>
      <c r="B42" s="20"/>
      <c r="C42" s="20" t="str">
        <f>BAJIO16643561!B44</f>
        <v>MANGUERAS Y ARTS  22jul2021 Tarjeta</v>
      </c>
      <c r="D42" s="106"/>
      <c r="E42" s="101" t="str">
        <f>BAJIO16643561!I44</f>
        <v>TARJETA</v>
      </c>
      <c r="F42" s="20">
        <f>BAJIO16643561!H44</f>
        <v>0</v>
      </c>
      <c r="G42" s="21">
        <f t="shared" si="0"/>
        <v>0</v>
      </c>
      <c r="H42" s="20"/>
      <c r="I42" s="21">
        <f t="shared" si="1"/>
        <v>0</v>
      </c>
      <c r="J42" s="21">
        <f>BAJIO16643561!D44</f>
        <v>0</v>
      </c>
      <c r="K42" s="21">
        <f t="shared" si="2"/>
        <v>296.18965517241378</v>
      </c>
      <c r="L42" s="20"/>
      <c r="M42" s="21">
        <f t="shared" si="3"/>
        <v>47.390344827586205</v>
      </c>
      <c r="N42" s="21">
        <f>BAJIO16643561!C44</f>
        <v>343.58</v>
      </c>
      <c r="O42" s="128">
        <f t="shared" si="4"/>
        <v>11607.070000000009</v>
      </c>
      <c r="P42" s="22"/>
    </row>
    <row r="43" spans="1:16" hidden="1" x14ac:dyDescent="0.25">
      <c r="A43" s="19">
        <f>BAJIO16643561!A45</f>
        <v>44383</v>
      </c>
      <c r="B43" s="20"/>
      <c r="C43" s="20" t="str">
        <f>BAJIO16643561!B45</f>
        <v>BEBIDAS MUNDIALES S DE RL DE CV</v>
      </c>
      <c r="D43" s="106"/>
      <c r="E43" s="101" t="str">
        <f>BAJIO16643561!I45</f>
        <v>F2137</v>
      </c>
      <c r="F43" s="20">
        <f>BAJIO16643561!H45</f>
        <v>1138</v>
      </c>
      <c r="G43" s="21">
        <f t="shared" si="0"/>
        <v>7800.0000000000009</v>
      </c>
      <c r="H43" s="20"/>
      <c r="I43" s="21">
        <f t="shared" si="1"/>
        <v>1248.0000000000002</v>
      </c>
      <c r="J43" s="21">
        <f>BAJIO16643561!D45</f>
        <v>9048</v>
      </c>
      <c r="K43" s="21">
        <f t="shared" si="2"/>
        <v>0</v>
      </c>
      <c r="L43" s="20"/>
      <c r="M43" s="21">
        <f t="shared" si="3"/>
        <v>0</v>
      </c>
      <c r="N43" s="21">
        <f>BAJIO16643561!C45</f>
        <v>0</v>
      </c>
      <c r="O43" s="128">
        <f t="shared" si="4"/>
        <v>20655.070000000007</v>
      </c>
      <c r="P43" s="22"/>
    </row>
    <row r="44" spans="1:16" hidden="1" x14ac:dyDescent="0.25">
      <c r="A44" s="19">
        <f>BAJIO16643561!A46</f>
        <v>44383</v>
      </c>
      <c r="B44" s="20"/>
      <c r="C44" s="20" t="str">
        <f>BAJIO16643561!B46</f>
        <v>CRISTALES INASTILLABLES DE MEXICO SA DE 3400165783</v>
      </c>
      <c r="D44" s="106"/>
      <c r="E44" s="101" t="str">
        <f>BAJIO16643561!I46</f>
        <v>F1990</v>
      </c>
      <c r="F44" s="20">
        <f>BAJIO16643561!H46</f>
        <v>1139</v>
      </c>
      <c r="G44" s="21">
        <f t="shared" si="0"/>
        <v>4500</v>
      </c>
      <c r="H44" s="20"/>
      <c r="I44" s="21">
        <f t="shared" si="1"/>
        <v>720</v>
      </c>
      <c r="J44" s="21">
        <f>BAJIO16643561!D46</f>
        <v>5220</v>
      </c>
      <c r="K44" s="21">
        <f t="shared" si="2"/>
        <v>0</v>
      </c>
      <c r="L44" s="20"/>
      <c r="M44" s="21">
        <f t="shared" si="3"/>
        <v>0</v>
      </c>
      <c r="N44" s="21">
        <f>BAJIO16643561!C46</f>
        <v>0</v>
      </c>
      <c r="O44" s="128">
        <f t="shared" si="4"/>
        <v>25875.070000000007</v>
      </c>
      <c r="P44" s="22"/>
    </row>
    <row r="45" spans="1:16" hidden="1" x14ac:dyDescent="0.25">
      <c r="A45" s="19">
        <f>BAJIO16643561!A47</f>
        <v>44383</v>
      </c>
      <c r="B45" s="20"/>
      <c r="C45" s="20" t="str">
        <f>BAJIO16643561!B47</f>
        <v>INFRA SA DE CV</v>
      </c>
      <c r="D45" s="106"/>
      <c r="E45" s="101" t="str">
        <f>BAJIO16643561!I47</f>
        <v>F1733, F1758</v>
      </c>
      <c r="F45" s="20">
        <f>BAJIO16643561!H47</f>
        <v>1140</v>
      </c>
      <c r="G45" s="21">
        <f t="shared" si="0"/>
        <v>32900</v>
      </c>
      <c r="H45" s="20"/>
      <c r="I45" s="21">
        <f t="shared" si="1"/>
        <v>5264</v>
      </c>
      <c r="J45" s="21">
        <f>BAJIO16643561!D47</f>
        <v>38164</v>
      </c>
      <c r="K45" s="21">
        <f t="shared" si="2"/>
        <v>0</v>
      </c>
      <c r="L45" s="20"/>
      <c r="M45" s="21">
        <f t="shared" si="3"/>
        <v>0</v>
      </c>
      <c r="N45" s="21">
        <f>BAJIO16643561!C47</f>
        <v>0</v>
      </c>
      <c r="O45" s="128">
        <f t="shared" si="4"/>
        <v>64039.070000000007</v>
      </c>
      <c r="P45" s="22"/>
    </row>
    <row r="46" spans="1:16" hidden="1" x14ac:dyDescent="0.25">
      <c r="A46" s="19">
        <f>BAJIO16643561!A48</f>
        <v>44383</v>
      </c>
      <c r="B46" s="20"/>
      <c r="C46" s="20" t="str">
        <f>BAJIO16643561!B48</f>
        <v>TRASPASO ENTRE CUENTAS  CONSTRUCTORA INVERMEX SA DE CV</v>
      </c>
      <c r="D46" s="106"/>
      <c r="E46" s="101" t="str">
        <f>BAJIO16643561!I48</f>
        <v>TRASPASO</v>
      </c>
      <c r="F46" s="20">
        <f>BAJIO16643561!H48</f>
        <v>0</v>
      </c>
      <c r="G46" s="21">
        <f t="shared" si="0"/>
        <v>68965.517241379319</v>
      </c>
      <c r="H46" s="20"/>
      <c r="I46" s="21">
        <f t="shared" si="1"/>
        <v>11034.482758620692</v>
      </c>
      <c r="J46" s="21">
        <f>BAJIO16643561!D48</f>
        <v>80000</v>
      </c>
      <c r="K46" s="21">
        <f t="shared" si="2"/>
        <v>0</v>
      </c>
      <c r="L46" s="20"/>
      <c r="M46" s="21">
        <f t="shared" si="3"/>
        <v>0</v>
      </c>
      <c r="N46" s="21">
        <f>BAJIO16643561!C48</f>
        <v>0</v>
      </c>
      <c r="O46" s="128">
        <f t="shared" si="4"/>
        <v>144039.07</v>
      </c>
      <c r="P46" s="22"/>
    </row>
    <row r="47" spans="1:16" hidden="1" x14ac:dyDescent="0.25">
      <c r="A47" s="19">
        <f>BAJIO16643561!A49</f>
        <v>44383</v>
      </c>
      <c r="B47" s="20"/>
      <c r="C47" s="20" t="str">
        <f>BAJIO16643561!B49</f>
        <v>SERV GASOLINEROS DE MEXICO SA 59114</v>
      </c>
      <c r="D47" s="106"/>
      <c r="E47" s="101" t="str">
        <f>BAJIO16643561!I49</f>
        <v>GASOLINA</v>
      </c>
      <c r="F47" s="20">
        <f>BAJIO16643561!H49</f>
        <v>0</v>
      </c>
      <c r="G47" s="21">
        <f t="shared" si="0"/>
        <v>0</v>
      </c>
      <c r="H47" s="20"/>
      <c r="I47" s="21">
        <f t="shared" si="1"/>
        <v>0</v>
      </c>
      <c r="J47" s="21">
        <f>BAJIO16643561!D49</f>
        <v>0</v>
      </c>
      <c r="K47" s="21">
        <f t="shared" si="2"/>
        <v>60700.543103448283</v>
      </c>
      <c r="L47" s="20"/>
      <c r="M47" s="21">
        <f t="shared" si="3"/>
        <v>9712.0868965517257</v>
      </c>
      <c r="N47" s="21">
        <f>BAJIO16643561!C49</f>
        <v>70412.63</v>
      </c>
      <c r="O47" s="128">
        <f t="shared" si="4"/>
        <v>73626.44</v>
      </c>
      <c r="P47" s="22"/>
    </row>
    <row r="48" spans="1:16" hidden="1" x14ac:dyDescent="0.25">
      <c r="A48" s="19">
        <f>BAJIO16643561!A50</f>
        <v>44384</v>
      </c>
      <c r="B48" s="20"/>
      <c r="C48" s="20" t="str">
        <f>BAJIO16643561!B50</f>
        <v>SAFETY MAX  06jul2021 Tarjeta</v>
      </c>
      <c r="D48" s="106"/>
      <c r="E48" s="101" t="str">
        <f>BAJIO16643561!I50</f>
        <v>TARJETA</v>
      </c>
      <c r="F48" s="20">
        <f>BAJIO16643561!H50</f>
        <v>0</v>
      </c>
      <c r="G48" s="21">
        <f t="shared" si="0"/>
        <v>0</v>
      </c>
      <c r="H48" s="20"/>
      <c r="I48" s="21">
        <f t="shared" si="1"/>
        <v>0</v>
      </c>
      <c r="J48" s="21">
        <f>BAJIO16643561!D50</f>
        <v>0</v>
      </c>
      <c r="K48" s="21">
        <f t="shared" si="2"/>
        <v>293.10344827586209</v>
      </c>
      <c r="L48" s="20"/>
      <c r="M48" s="21">
        <f t="shared" si="3"/>
        <v>46.896551724137936</v>
      </c>
      <c r="N48" s="21">
        <f>BAJIO16643561!C50</f>
        <v>340</v>
      </c>
      <c r="O48" s="128">
        <f t="shared" si="4"/>
        <v>73286.44</v>
      </c>
      <c r="P48" s="22"/>
    </row>
    <row r="49" spans="1:16" hidden="1" x14ac:dyDescent="0.25">
      <c r="A49" s="19">
        <f>BAJIO16643561!A51</f>
        <v>44384</v>
      </c>
      <c r="B49" s="20"/>
      <c r="C49" s="20" t="str">
        <f>BAJIO16643561!B51</f>
        <v>ZAMUDIO CELIS ALBERTO PRESTAMO GENERAL</v>
      </c>
      <c r="D49" s="106"/>
      <c r="E49" s="101" t="str">
        <f>BAJIO16643561!I51</f>
        <v>PRESTAMO</v>
      </c>
      <c r="F49" s="20">
        <f>BAJIO16643561!H51</f>
        <v>0</v>
      </c>
      <c r="G49" s="21">
        <f t="shared" si="0"/>
        <v>0</v>
      </c>
      <c r="H49" s="20"/>
      <c r="I49" s="21">
        <f t="shared" si="1"/>
        <v>0</v>
      </c>
      <c r="J49" s="21">
        <f>BAJIO16643561!D51</f>
        <v>0</v>
      </c>
      <c r="K49" s="21">
        <f t="shared" si="2"/>
        <v>3448.2758620689656</v>
      </c>
      <c r="L49" s="20"/>
      <c r="M49" s="21">
        <f t="shared" si="3"/>
        <v>551.72413793103453</v>
      </c>
      <c r="N49" s="21">
        <f>BAJIO16643561!C51</f>
        <v>4000</v>
      </c>
      <c r="O49" s="128">
        <f t="shared" si="4"/>
        <v>69286.44</v>
      </c>
      <c r="P49" s="22"/>
    </row>
    <row r="50" spans="1:16" hidden="1" x14ac:dyDescent="0.25">
      <c r="A50" s="19">
        <f>BAJIO16643561!A52</f>
        <v>44385</v>
      </c>
      <c r="B50" s="20"/>
      <c r="C50" s="20" t="str">
        <f>BAJIO16643561!B52</f>
        <v>QUALTIA ALIMENTOS OP ERACIO</v>
      </c>
      <c r="D50" s="106"/>
      <c r="E50" s="101" t="str">
        <f>BAJIO16643561!I52</f>
        <v>F2068</v>
      </c>
      <c r="F50" s="20">
        <f>BAJIO16643561!H52</f>
        <v>1141</v>
      </c>
      <c r="G50" s="21">
        <f t="shared" si="0"/>
        <v>6000</v>
      </c>
      <c r="H50" s="20"/>
      <c r="I50" s="21">
        <f t="shared" si="1"/>
        <v>960</v>
      </c>
      <c r="J50" s="21">
        <f>BAJIO16643561!D52</f>
        <v>6960</v>
      </c>
      <c r="K50" s="21">
        <f t="shared" si="2"/>
        <v>0</v>
      </c>
      <c r="L50" s="20"/>
      <c r="M50" s="21">
        <f t="shared" si="3"/>
        <v>0</v>
      </c>
      <c r="N50" s="21">
        <f>BAJIO16643561!C52</f>
        <v>0</v>
      </c>
      <c r="O50" s="128">
        <f t="shared" si="4"/>
        <v>76246.44</v>
      </c>
      <c r="P50" s="22"/>
    </row>
    <row r="51" spans="1:16" hidden="1" x14ac:dyDescent="0.25">
      <c r="A51" s="19">
        <f>BAJIO16643561!A53</f>
        <v>44385</v>
      </c>
      <c r="B51" s="20"/>
      <c r="C51" s="20" t="str">
        <f>BAJIO16643561!B53</f>
        <v>SAFETY MAX  07jul2021 Tarjeta</v>
      </c>
      <c r="D51" s="106"/>
      <c r="E51" s="101" t="str">
        <f>BAJIO16643561!I53</f>
        <v>TARJETA</v>
      </c>
      <c r="F51" s="20">
        <f>BAJIO16643561!H53</f>
        <v>0</v>
      </c>
      <c r="G51" s="21">
        <f t="shared" si="0"/>
        <v>0</v>
      </c>
      <c r="H51" s="20"/>
      <c r="I51" s="21">
        <f t="shared" si="1"/>
        <v>0</v>
      </c>
      <c r="J51" s="21">
        <f>BAJIO16643561!D53</f>
        <v>0</v>
      </c>
      <c r="K51" s="21">
        <f t="shared" si="2"/>
        <v>517.24137931034488</v>
      </c>
      <c r="L51" s="20"/>
      <c r="M51" s="21">
        <f t="shared" si="3"/>
        <v>82.758620689655189</v>
      </c>
      <c r="N51" s="21">
        <f>BAJIO16643561!C53</f>
        <v>600</v>
      </c>
      <c r="O51" s="128">
        <f t="shared" si="4"/>
        <v>75646.44</v>
      </c>
      <c r="P51" s="22"/>
    </row>
    <row r="52" spans="1:16" hidden="1" x14ac:dyDescent="0.25">
      <c r="A52" s="19">
        <f>BAJIO16643561!A54</f>
        <v>44385</v>
      </c>
      <c r="B52" s="20"/>
      <c r="C52" s="20" t="str">
        <f>BAJIO16643561!B54</f>
        <v>BACHOCO SA DE CV</v>
      </c>
      <c r="D52" s="106"/>
      <c r="E52" s="101" t="str">
        <f>BAJIO16643561!I54</f>
        <v>F1992, F2043</v>
      </c>
      <c r="F52" s="20">
        <f>BAJIO16643561!H54</f>
        <v>1174</v>
      </c>
      <c r="G52" s="21">
        <f t="shared" si="0"/>
        <v>12500</v>
      </c>
      <c r="H52" s="20"/>
      <c r="I52" s="21">
        <f t="shared" si="1"/>
        <v>2000</v>
      </c>
      <c r="J52" s="21">
        <f>BAJIO16643561!D54</f>
        <v>14500</v>
      </c>
      <c r="K52" s="21">
        <f t="shared" si="2"/>
        <v>0</v>
      </c>
      <c r="L52" s="20"/>
      <c r="M52" s="21">
        <f t="shared" si="3"/>
        <v>0</v>
      </c>
      <c r="N52" s="21">
        <f>BAJIO16643561!C54</f>
        <v>0</v>
      </c>
      <c r="O52" s="128">
        <f t="shared" si="4"/>
        <v>90146.44</v>
      </c>
      <c r="P52" s="22"/>
    </row>
    <row r="53" spans="1:16" hidden="1" x14ac:dyDescent="0.25">
      <c r="A53" s="19">
        <f>BAJIO16643561!A55</f>
        <v>44385</v>
      </c>
      <c r="B53" s="20"/>
      <c r="C53" s="20" t="str">
        <f>BAJIO16643561!B55</f>
        <v>Retiro en ATM Propios en Suc Cf Veracruz Ii Veracruz Ver E00897 Tarjeta</v>
      </c>
      <c r="D53" s="106"/>
      <c r="E53" s="101" t="str">
        <f>BAJIO16643561!I55</f>
        <v>TARJETA</v>
      </c>
      <c r="F53" s="20">
        <f>BAJIO16643561!H55</f>
        <v>0</v>
      </c>
      <c r="G53" s="21">
        <f t="shared" si="0"/>
        <v>0</v>
      </c>
      <c r="H53" s="20"/>
      <c r="I53" s="21">
        <f t="shared" si="1"/>
        <v>0</v>
      </c>
      <c r="J53" s="21">
        <f>BAJIO16643561!D55</f>
        <v>0</v>
      </c>
      <c r="K53" s="21">
        <f t="shared" si="2"/>
        <v>2500</v>
      </c>
      <c r="L53" s="20"/>
      <c r="M53" s="21">
        <f t="shared" si="3"/>
        <v>400</v>
      </c>
      <c r="N53" s="21">
        <f>BAJIO16643561!C55</f>
        <v>2900</v>
      </c>
      <c r="O53" s="128">
        <f t="shared" si="4"/>
        <v>87246.44</v>
      </c>
      <c r="P53" s="22"/>
    </row>
    <row r="54" spans="1:16" hidden="1" x14ac:dyDescent="0.25">
      <c r="A54" s="19">
        <f>BAJIO16643561!A56</f>
        <v>44385</v>
      </c>
      <c r="B54" s="20"/>
      <c r="C54" s="20" t="str">
        <f>BAJIO16643561!B56</f>
        <v>INTEGRADORA DE INSUMOS DEL NORESTE S.A.</v>
      </c>
      <c r="D54" s="106"/>
      <c r="E54" s="101" t="str">
        <f>BAJIO16643561!I56</f>
        <v>F2277</v>
      </c>
      <c r="F54" s="20">
        <f>BAJIO16643561!H56</f>
        <v>1175</v>
      </c>
      <c r="G54" s="21">
        <f t="shared" si="0"/>
        <v>3100</v>
      </c>
      <c r="H54" s="20"/>
      <c r="I54" s="21">
        <f t="shared" si="1"/>
        <v>496</v>
      </c>
      <c r="J54" s="21">
        <f>BAJIO16643561!D56</f>
        <v>3596</v>
      </c>
      <c r="K54" s="21">
        <f t="shared" si="2"/>
        <v>0</v>
      </c>
      <c r="L54" s="20"/>
      <c r="M54" s="21">
        <f t="shared" si="3"/>
        <v>0</v>
      </c>
      <c r="N54" s="21">
        <f>BAJIO16643561!C56</f>
        <v>0</v>
      </c>
      <c r="O54" s="128">
        <f t="shared" si="4"/>
        <v>90842.44</v>
      </c>
      <c r="P54" s="22"/>
    </row>
    <row r="55" spans="1:16" hidden="1" x14ac:dyDescent="0.25">
      <c r="A55" s="19">
        <f>BAJIO16643561!A57</f>
        <v>44385</v>
      </c>
      <c r="B55" s="20"/>
      <c r="C55" s="20" t="str">
        <f>BAJIO16643561!B57</f>
        <v>ATRIO PLANOS Y PROYECTOS SA CV LIQUIDACION DE FACTURA</v>
      </c>
      <c r="D55" s="106"/>
      <c r="E55" s="101" t="str">
        <f>BAJIO16643561!I57</f>
        <v>LIQ FACTURA</v>
      </c>
      <c r="F55" s="20">
        <f>BAJIO16643561!H57</f>
        <v>0</v>
      </c>
      <c r="G55" s="21">
        <f t="shared" si="0"/>
        <v>0</v>
      </c>
      <c r="H55" s="20"/>
      <c r="I55" s="21">
        <f t="shared" si="1"/>
        <v>0</v>
      </c>
      <c r="J55" s="21">
        <f>BAJIO16643561!D57</f>
        <v>0</v>
      </c>
      <c r="K55" s="21">
        <f t="shared" si="2"/>
        <v>40517.241379310348</v>
      </c>
      <c r="L55" s="20"/>
      <c r="M55" s="21">
        <f t="shared" si="3"/>
        <v>6482.7586206896558</v>
      </c>
      <c r="N55" s="21">
        <f>BAJIO16643561!C57</f>
        <v>47000</v>
      </c>
      <c r="O55" s="128">
        <f t="shared" si="4"/>
        <v>43842.44</v>
      </c>
      <c r="P55" s="22"/>
    </row>
    <row r="56" spans="1:16" hidden="1" x14ac:dyDescent="0.25">
      <c r="A56" s="19">
        <f>BAJIO16643561!A58</f>
        <v>44385</v>
      </c>
      <c r="B56" s="20"/>
      <c r="C56" s="20" t="str">
        <f>BAJIO16643561!B58</f>
        <v>OPERADORA MERCO SAPI DE CV Cheque Electronico   C291133</v>
      </c>
      <c r="D56" s="106"/>
      <c r="E56" s="101" t="str">
        <f>BAJIO16643561!I58</f>
        <v>F2268, F2269</v>
      </c>
      <c r="F56" s="20">
        <f>BAJIO16643561!H58</f>
        <v>1176</v>
      </c>
      <c r="G56" s="21">
        <f t="shared" si="0"/>
        <v>18500</v>
      </c>
      <c r="H56" s="20"/>
      <c r="I56" s="21">
        <f t="shared" si="1"/>
        <v>2960</v>
      </c>
      <c r="J56" s="21">
        <f>BAJIO16643561!D58</f>
        <v>21460</v>
      </c>
      <c r="K56" s="21">
        <f t="shared" si="2"/>
        <v>0</v>
      </c>
      <c r="L56" s="20"/>
      <c r="M56" s="21">
        <f t="shared" si="3"/>
        <v>0</v>
      </c>
      <c r="N56" s="21">
        <f>BAJIO16643561!C58</f>
        <v>0</v>
      </c>
      <c r="O56" s="128">
        <f t="shared" si="4"/>
        <v>65302.44</v>
      </c>
      <c r="P56" s="22"/>
    </row>
    <row r="57" spans="1:16" hidden="1" x14ac:dyDescent="0.25">
      <c r="A57" s="19">
        <f>BAJIO16643561!A59</f>
        <v>44385</v>
      </c>
      <c r="B57" s="20"/>
      <c r="C57" s="20" t="str">
        <f>BAJIO16643561!B59</f>
        <v>BRIDGESTONE NEUMATICOS DE MONTERRE</v>
      </c>
      <c r="D57" s="106"/>
      <c r="E57" s="101" t="str">
        <f>BAJIO16643561!I59</f>
        <v>F2044</v>
      </c>
      <c r="F57" s="20">
        <f>BAJIO16643561!H59</f>
        <v>1177</v>
      </c>
      <c r="G57" s="21">
        <f t="shared" si="0"/>
        <v>4850</v>
      </c>
      <c r="H57" s="20"/>
      <c r="I57" s="21">
        <f t="shared" si="1"/>
        <v>776</v>
      </c>
      <c r="J57" s="21">
        <f>BAJIO16643561!D59</f>
        <v>5626</v>
      </c>
      <c r="K57" s="21">
        <f t="shared" si="2"/>
        <v>0</v>
      </c>
      <c r="L57" s="20"/>
      <c r="M57" s="21">
        <f t="shared" si="3"/>
        <v>0</v>
      </c>
      <c r="N57" s="21">
        <f>BAJIO16643561!C59</f>
        <v>0</v>
      </c>
      <c r="O57" s="128">
        <f t="shared" si="4"/>
        <v>70928.44</v>
      </c>
      <c r="P57" s="22"/>
    </row>
    <row r="58" spans="1:16" ht="30" hidden="1" x14ac:dyDescent="0.25">
      <c r="A58" s="19">
        <f>BAJIO16643561!A60</f>
        <v>44386</v>
      </c>
      <c r="B58" s="20"/>
      <c r="C58" s="20" t="str">
        <f>BAJIO16643561!B60</f>
        <v>F-2161-2166-2192-2206 LM TRANSPORTACIONES SA DE C</v>
      </c>
      <c r="D58" s="106"/>
      <c r="E58" s="101" t="str">
        <f>BAJIO16643561!I60</f>
        <v>F2166, F2192, F2206, F2243</v>
      </c>
      <c r="F58" s="20">
        <f>BAJIO16643561!H60</f>
        <v>1148</v>
      </c>
      <c r="G58" s="21">
        <f t="shared" si="0"/>
        <v>16000.000000000002</v>
      </c>
      <c r="H58" s="20"/>
      <c r="I58" s="21">
        <f t="shared" si="1"/>
        <v>2560.0000000000005</v>
      </c>
      <c r="J58" s="21">
        <f>BAJIO16643561!D60</f>
        <v>18560</v>
      </c>
      <c r="K58" s="21">
        <f t="shared" si="2"/>
        <v>0</v>
      </c>
      <c r="L58" s="20"/>
      <c r="M58" s="21">
        <f t="shared" si="3"/>
        <v>0</v>
      </c>
      <c r="N58" s="21">
        <f>BAJIO16643561!C60</f>
        <v>0</v>
      </c>
      <c r="O58" s="128">
        <f t="shared" si="4"/>
        <v>89488.44</v>
      </c>
      <c r="P58" s="22"/>
    </row>
    <row r="59" spans="1:16" hidden="1" x14ac:dyDescent="0.25">
      <c r="A59" s="19">
        <f>BAJIO16643561!A61</f>
        <v>44386</v>
      </c>
      <c r="B59" s="20"/>
      <c r="C59" s="20" t="str">
        <f>BAJIO16643561!B61</f>
        <v>F.2216 HELADOS SULTANA DE MONTERRE</v>
      </c>
      <c r="D59" s="106"/>
      <c r="E59" s="101" t="str">
        <f>BAJIO16643561!I61</f>
        <v>F2216</v>
      </c>
      <c r="F59" s="20">
        <f>BAJIO16643561!H61</f>
        <v>1147</v>
      </c>
      <c r="G59" s="21">
        <f t="shared" si="0"/>
        <v>6350</v>
      </c>
      <c r="H59" s="20"/>
      <c r="I59" s="21">
        <f t="shared" si="1"/>
        <v>1016</v>
      </c>
      <c r="J59" s="21">
        <f>BAJIO16643561!D61</f>
        <v>7366</v>
      </c>
      <c r="K59" s="21">
        <f t="shared" si="2"/>
        <v>0</v>
      </c>
      <c r="L59" s="20"/>
      <c r="M59" s="21">
        <f t="shared" si="3"/>
        <v>0</v>
      </c>
      <c r="N59" s="21">
        <f>BAJIO16643561!C61</f>
        <v>0</v>
      </c>
      <c r="O59" s="128">
        <f t="shared" si="4"/>
        <v>96854.44</v>
      </c>
      <c r="P59" s="22"/>
    </row>
    <row r="60" spans="1:16" hidden="1" x14ac:dyDescent="0.25">
      <c r="A60" s="19">
        <f>BAJIO16643561!A62</f>
        <v>44386</v>
      </c>
      <c r="B60" s="20"/>
      <c r="C60" s="20" t="str">
        <f>BAJIO16643561!B62</f>
        <v>MEGA ALIMENTOS SA DE  CV</v>
      </c>
      <c r="D60" s="106"/>
      <c r="E60" s="101" t="str">
        <f>BAJIO16643561!I62</f>
        <v>F2152, F2165</v>
      </c>
      <c r="F60" s="20">
        <f>BAJIO16643561!H62</f>
        <v>1146</v>
      </c>
      <c r="G60" s="21">
        <f t="shared" si="0"/>
        <v>22290.000000000004</v>
      </c>
      <c r="H60" s="20"/>
      <c r="I60" s="21">
        <f t="shared" si="1"/>
        <v>3566.4000000000005</v>
      </c>
      <c r="J60" s="21">
        <f>BAJIO16643561!D62</f>
        <v>25856.400000000001</v>
      </c>
      <c r="K60" s="21">
        <f t="shared" si="2"/>
        <v>0</v>
      </c>
      <c r="L60" s="20"/>
      <c r="M60" s="21">
        <f t="shared" si="3"/>
        <v>0</v>
      </c>
      <c r="N60" s="21">
        <f>BAJIO16643561!C62</f>
        <v>0</v>
      </c>
      <c r="O60" s="128">
        <f t="shared" si="4"/>
        <v>122710.84</v>
      </c>
      <c r="P60" s="22"/>
    </row>
    <row r="61" spans="1:16" hidden="1" x14ac:dyDescent="0.25">
      <c r="A61" s="19">
        <f>BAJIO16643561!A63</f>
        <v>44386</v>
      </c>
      <c r="B61" s="20"/>
      <c r="C61" s="20" t="str">
        <f>BAJIO16643561!B63</f>
        <v>ZONE COMPRA S DE R L DE C V</v>
      </c>
      <c r="D61" s="106"/>
      <c r="E61" s="101" t="str">
        <f>BAJIO16643561!I63</f>
        <v>F2085</v>
      </c>
      <c r="F61" s="20">
        <f>BAJIO16643561!H63</f>
        <v>1145</v>
      </c>
      <c r="G61" s="21">
        <f t="shared" si="0"/>
        <v>13500.000000000002</v>
      </c>
      <c r="H61" s="20"/>
      <c r="I61" s="21">
        <f t="shared" si="1"/>
        <v>2160.0000000000005</v>
      </c>
      <c r="J61" s="21">
        <f>BAJIO16643561!D63</f>
        <v>15660</v>
      </c>
      <c r="K61" s="21">
        <f t="shared" si="2"/>
        <v>0</v>
      </c>
      <c r="L61" s="20"/>
      <c r="M61" s="21">
        <f t="shared" si="3"/>
        <v>0</v>
      </c>
      <c r="N61" s="21">
        <f>BAJIO16643561!C63</f>
        <v>0</v>
      </c>
      <c r="O61" s="128">
        <f t="shared" si="4"/>
        <v>138370.84</v>
      </c>
      <c r="P61" s="22"/>
    </row>
    <row r="62" spans="1:16" hidden="1" x14ac:dyDescent="0.25">
      <c r="A62" s="19">
        <f>BAJIO16643561!A64</f>
        <v>44386</v>
      </c>
      <c r="B62" s="20"/>
      <c r="C62" s="20" t="str">
        <f>BAJIO16643561!B64</f>
        <v>5161020001670530 GEN INDUSTRIAL Tarjeta</v>
      </c>
      <c r="D62" s="106"/>
      <c r="E62" s="101" t="str">
        <f>BAJIO16643561!I64</f>
        <v>TARJETA</v>
      </c>
      <c r="F62" s="20">
        <f>BAJIO16643561!H64</f>
        <v>0</v>
      </c>
      <c r="G62" s="21">
        <f t="shared" si="0"/>
        <v>0</v>
      </c>
      <c r="H62" s="20"/>
      <c r="I62" s="21">
        <f t="shared" si="1"/>
        <v>0</v>
      </c>
      <c r="J62" s="21">
        <f>BAJIO16643561!D64</f>
        <v>0</v>
      </c>
      <c r="K62" s="21">
        <f t="shared" si="2"/>
        <v>2019.6982758620691</v>
      </c>
      <c r="L62" s="20"/>
      <c r="M62" s="21">
        <f t="shared" si="3"/>
        <v>323.15172413793107</v>
      </c>
      <c r="N62" s="21">
        <f>BAJIO16643561!C64</f>
        <v>2342.85</v>
      </c>
      <c r="O62" s="128">
        <f t="shared" si="4"/>
        <v>136027.99</v>
      </c>
      <c r="P62" s="22"/>
    </row>
    <row r="63" spans="1:16" hidden="1" x14ac:dyDescent="0.25">
      <c r="A63" s="19">
        <f>BAJIO16643561!A65</f>
        <v>44386</v>
      </c>
      <c r="B63" s="20"/>
      <c r="C63" s="20" t="str">
        <f>BAJIO16643561!B65</f>
        <v>VALVULAS DE CALIDAD DE MONTERREY SA DE C  INV2211 2226</v>
      </c>
      <c r="D63" s="106"/>
      <c r="E63" s="101" t="str">
        <f>BAJIO16643561!I65</f>
        <v>F2211, F2226</v>
      </c>
      <c r="F63" s="20" t="str">
        <f>BAJIO16643561!H65</f>
        <v>1144// 1244</v>
      </c>
      <c r="G63" s="21">
        <f t="shared" si="0"/>
        <v>5700</v>
      </c>
      <c r="H63" s="20"/>
      <c r="I63" s="21">
        <f t="shared" si="1"/>
        <v>912</v>
      </c>
      <c r="J63" s="21">
        <f>BAJIO16643561!D65</f>
        <v>6612</v>
      </c>
      <c r="K63" s="21">
        <f t="shared" si="2"/>
        <v>0</v>
      </c>
      <c r="L63" s="20"/>
      <c r="M63" s="21">
        <f t="shared" si="3"/>
        <v>0</v>
      </c>
      <c r="N63" s="21">
        <f>BAJIO16643561!C65</f>
        <v>0</v>
      </c>
      <c r="O63" s="128">
        <f t="shared" si="4"/>
        <v>142639.99</v>
      </c>
      <c r="P63" s="22"/>
    </row>
    <row r="64" spans="1:16" hidden="1" x14ac:dyDescent="0.25">
      <c r="A64" s="19">
        <f>BAJIO16643561!A66</f>
        <v>44386</v>
      </c>
      <c r="B64" s="20"/>
      <c r="C64" s="20" t="str">
        <f>BAJIO16643561!B66</f>
        <v>SAFETY MAX  08jul2021 Tarjeta</v>
      </c>
      <c r="D64" s="106"/>
      <c r="E64" s="101" t="str">
        <f>BAJIO16643561!I66</f>
        <v>TARJETA</v>
      </c>
      <c r="F64" s="20">
        <f>BAJIO16643561!H66</f>
        <v>0</v>
      </c>
      <c r="G64" s="21">
        <f t="shared" si="0"/>
        <v>0</v>
      </c>
      <c r="H64" s="20"/>
      <c r="I64" s="21">
        <f t="shared" si="1"/>
        <v>0</v>
      </c>
      <c r="J64" s="21">
        <f>BAJIO16643561!D66</f>
        <v>0</v>
      </c>
      <c r="K64" s="21">
        <f t="shared" si="2"/>
        <v>1250</v>
      </c>
      <c r="L64" s="20"/>
      <c r="M64" s="21">
        <f t="shared" si="3"/>
        <v>200</v>
      </c>
      <c r="N64" s="21">
        <f>BAJIO16643561!C66</f>
        <v>1450</v>
      </c>
      <c r="O64" s="128">
        <f t="shared" si="4"/>
        <v>141189.99</v>
      </c>
      <c r="P64" s="22"/>
    </row>
    <row r="65" spans="1:16" hidden="1" x14ac:dyDescent="0.25">
      <c r="A65" s="19">
        <f>BAJIO16643561!A67</f>
        <v>44386</v>
      </c>
      <c r="B65" s="20"/>
      <c r="C65" s="20" t="str">
        <f>BAJIO16643561!B67</f>
        <v>GASOLINERA LAS PALMAS SA DE CV LIQUIDACION DE FACTURA</v>
      </c>
      <c r="D65" s="106"/>
      <c r="E65" s="101" t="str">
        <f>BAJIO16643561!I67</f>
        <v>LIQ FACTURA</v>
      </c>
      <c r="F65" s="20">
        <f>BAJIO16643561!H67</f>
        <v>0</v>
      </c>
      <c r="G65" s="21">
        <f t="shared" si="0"/>
        <v>0</v>
      </c>
      <c r="H65" s="20"/>
      <c r="I65" s="21">
        <f t="shared" si="1"/>
        <v>0</v>
      </c>
      <c r="J65" s="21">
        <f>BAJIO16643561!D67</f>
        <v>0</v>
      </c>
      <c r="K65" s="21">
        <f t="shared" si="2"/>
        <v>6034.4827586206902</v>
      </c>
      <c r="L65" s="20"/>
      <c r="M65" s="21">
        <f t="shared" si="3"/>
        <v>965.51724137931046</v>
      </c>
      <c r="N65" s="21">
        <f>BAJIO16643561!C67</f>
        <v>7000</v>
      </c>
      <c r="O65" s="128">
        <f t="shared" si="4"/>
        <v>134189.99</v>
      </c>
      <c r="P65" s="22"/>
    </row>
    <row r="66" spans="1:16" hidden="1" x14ac:dyDescent="0.25">
      <c r="A66" s="19">
        <f>BAJIO16643561!A68</f>
        <v>44386</v>
      </c>
      <c r="B66" s="20"/>
      <c r="C66" s="20" t="str">
        <f>BAJIO16643561!B68</f>
        <v>TECHNOCAST SA DE INV1837</v>
      </c>
      <c r="D66" s="106"/>
      <c r="E66" s="101" t="str">
        <f>BAJIO16643561!I68</f>
        <v>F1837</v>
      </c>
      <c r="F66" s="20">
        <f>BAJIO16643561!H68</f>
        <v>1149</v>
      </c>
      <c r="G66" s="21">
        <f t="shared" si="0"/>
        <v>37551.724137931036</v>
      </c>
      <c r="H66" s="20"/>
      <c r="I66" s="21">
        <f t="shared" si="1"/>
        <v>6008.2758620689656</v>
      </c>
      <c r="J66" s="21">
        <f>BAJIO16643561!D68</f>
        <v>43560</v>
      </c>
      <c r="K66" s="21">
        <f t="shared" si="2"/>
        <v>0</v>
      </c>
      <c r="L66" s="20"/>
      <c r="M66" s="21">
        <f t="shared" si="3"/>
        <v>0</v>
      </c>
      <c r="N66" s="21">
        <f>BAJIO16643561!C68</f>
        <v>0</v>
      </c>
      <c r="O66" s="128">
        <f t="shared" si="4"/>
        <v>177749.99</v>
      </c>
      <c r="P66" s="22"/>
    </row>
    <row r="67" spans="1:16" hidden="1" x14ac:dyDescent="0.25">
      <c r="A67" s="19">
        <f>BAJIO16643561!A69</f>
        <v>44387</v>
      </c>
      <c r="B67" s="20"/>
      <c r="C67" s="20" t="str">
        <f>BAJIO16643561!B69</f>
        <v>SAFETY MAX  09jul2021 Tarjeta</v>
      </c>
      <c r="D67" s="106"/>
      <c r="E67" s="101" t="str">
        <f>BAJIO16643561!I69</f>
        <v>TARJETA</v>
      </c>
      <c r="F67" s="20">
        <f>BAJIO16643561!H69</f>
        <v>0</v>
      </c>
      <c r="G67" s="21">
        <f t="shared" si="0"/>
        <v>0</v>
      </c>
      <c r="H67" s="20"/>
      <c r="I67" s="21">
        <f t="shared" si="1"/>
        <v>0</v>
      </c>
      <c r="J67" s="21">
        <f>BAJIO16643561!D69</f>
        <v>0</v>
      </c>
      <c r="K67" s="21">
        <f t="shared" si="2"/>
        <v>517.24137931034488</v>
      </c>
      <c r="L67" s="20"/>
      <c r="M67" s="21">
        <f t="shared" si="3"/>
        <v>82.758620689655189</v>
      </c>
      <c r="N67" s="21">
        <f>BAJIO16643561!C69</f>
        <v>600</v>
      </c>
      <c r="O67" s="128">
        <f t="shared" si="4"/>
        <v>177149.99</v>
      </c>
      <c r="P67" s="22"/>
    </row>
    <row r="68" spans="1:16" hidden="1" x14ac:dyDescent="0.25">
      <c r="A68" s="19">
        <f>BAJIO16643561!A70</f>
        <v>44387</v>
      </c>
      <c r="B68" s="20"/>
      <c r="C68" s="20" t="str">
        <f>BAJIO16643561!B70</f>
        <v>SAFETY MAX  09jul2021 Tarjeta</v>
      </c>
      <c r="D68" s="106"/>
      <c r="E68" s="101" t="str">
        <f>BAJIO16643561!I70</f>
        <v>TARJETA</v>
      </c>
      <c r="F68" s="20">
        <f>BAJIO16643561!H70</f>
        <v>0</v>
      </c>
      <c r="G68" s="21">
        <f t="shared" si="0"/>
        <v>0</v>
      </c>
      <c r="H68" s="20"/>
      <c r="I68" s="21">
        <f t="shared" si="1"/>
        <v>0</v>
      </c>
      <c r="J68" s="21">
        <f>BAJIO16643561!D70</f>
        <v>0</v>
      </c>
      <c r="K68" s="21">
        <f t="shared" si="2"/>
        <v>1034.4827586206898</v>
      </c>
      <c r="L68" s="20"/>
      <c r="M68" s="21">
        <f t="shared" si="3"/>
        <v>165.51724137931038</v>
      </c>
      <c r="N68" s="21">
        <f>BAJIO16643561!C70</f>
        <v>1200</v>
      </c>
      <c r="O68" s="128">
        <f t="shared" si="4"/>
        <v>175949.99</v>
      </c>
      <c r="P68" s="22"/>
    </row>
    <row r="69" spans="1:16" hidden="1" x14ac:dyDescent="0.25">
      <c r="A69" s="19">
        <f>BAJIO16643561!A71</f>
        <v>44387</v>
      </c>
      <c r="B69" s="20"/>
      <c r="C69" s="20" t="str">
        <f>BAJIO16643561!B71</f>
        <v xml:space="preserve"> ZAMUDIO CELIS ALBERTO FACTURA</v>
      </c>
      <c r="D69" s="106"/>
      <c r="E69" s="101" t="str">
        <f>BAJIO16643561!I71</f>
        <v>FACTURA</v>
      </c>
      <c r="F69" s="20">
        <f>BAJIO16643561!H71</f>
        <v>0</v>
      </c>
      <c r="G69" s="21">
        <f t="shared" ref="G69:G132" si="5">J69/1.16</f>
        <v>0</v>
      </c>
      <c r="H69" s="20"/>
      <c r="I69" s="21">
        <f t="shared" ref="I69:I132" si="6">G69*0.16</f>
        <v>0</v>
      </c>
      <c r="J69" s="21">
        <f>BAJIO16643561!D71</f>
        <v>0</v>
      </c>
      <c r="K69" s="21">
        <f t="shared" ref="K69:K132" si="7">N69/1.16</f>
        <v>2729.3103448275865</v>
      </c>
      <c r="L69" s="20"/>
      <c r="M69" s="21">
        <f t="shared" ref="M69:M132" si="8">K69*0.16</f>
        <v>436.68965517241384</v>
      </c>
      <c r="N69" s="21">
        <f>BAJIO16643561!C71</f>
        <v>3166</v>
      </c>
      <c r="O69" s="128">
        <f t="shared" ref="O69:O132" si="9">O68+J69-N69</f>
        <v>172783.99</v>
      </c>
      <c r="P69" s="22"/>
    </row>
    <row r="70" spans="1:16" hidden="1" x14ac:dyDescent="0.25">
      <c r="A70" s="19">
        <f>BAJIO16643561!A72</f>
        <v>44388</v>
      </c>
      <c r="B70" s="20"/>
      <c r="C70" s="20" t="str">
        <f>BAJIO16643561!B72</f>
        <v>DESEL MARIMAR  10jul2021 Tarjeta</v>
      </c>
      <c r="D70" s="106"/>
      <c r="E70" s="101" t="str">
        <f>BAJIO16643561!I72</f>
        <v>TARJETA</v>
      </c>
      <c r="F70" s="20">
        <f>BAJIO16643561!H72</f>
        <v>0</v>
      </c>
      <c r="G70" s="21">
        <f t="shared" si="5"/>
        <v>0</v>
      </c>
      <c r="H70" s="20"/>
      <c r="I70" s="21">
        <f t="shared" si="6"/>
        <v>0</v>
      </c>
      <c r="J70" s="21">
        <f>BAJIO16643561!D72</f>
        <v>0</v>
      </c>
      <c r="K70" s="21">
        <f t="shared" si="7"/>
        <v>2099.1379310344828</v>
      </c>
      <c r="L70" s="20"/>
      <c r="M70" s="21">
        <f t="shared" si="8"/>
        <v>335.86206896551727</v>
      </c>
      <c r="N70" s="21">
        <f>BAJIO16643561!C72</f>
        <v>2435</v>
      </c>
      <c r="O70" s="128">
        <f t="shared" si="9"/>
        <v>170348.99</v>
      </c>
      <c r="P70" s="22"/>
    </row>
    <row r="71" spans="1:16" hidden="1" x14ac:dyDescent="0.25">
      <c r="A71" s="19">
        <f>BAJIO16643561!A73</f>
        <v>44388</v>
      </c>
      <c r="B71" s="20"/>
      <c r="C71" s="20" t="str">
        <f>BAJIO16643561!B73</f>
        <v>DESEL MARIMAR  10jul2021 Tarjeta</v>
      </c>
      <c r="D71" s="106"/>
      <c r="E71" s="101" t="str">
        <f>BAJIO16643561!I73</f>
        <v>TARJETA</v>
      </c>
      <c r="F71" s="20">
        <f>BAJIO16643561!H73</f>
        <v>0</v>
      </c>
      <c r="G71" s="21">
        <f t="shared" si="5"/>
        <v>0</v>
      </c>
      <c r="H71" s="20"/>
      <c r="I71" s="21">
        <f t="shared" si="6"/>
        <v>0</v>
      </c>
      <c r="J71" s="21">
        <f>BAJIO16643561!D73</f>
        <v>0</v>
      </c>
      <c r="K71" s="21">
        <f t="shared" si="7"/>
        <v>43.103448275862071</v>
      </c>
      <c r="L71" s="20"/>
      <c r="M71" s="21">
        <f t="shared" si="8"/>
        <v>6.8965517241379315</v>
      </c>
      <c r="N71" s="21">
        <f>BAJIO16643561!C73</f>
        <v>50</v>
      </c>
      <c r="O71" s="128">
        <f t="shared" si="9"/>
        <v>170298.99</v>
      </c>
      <c r="P71" s="22"/>
    </row>
    <row r="72" spans="1:16" hidden="1" x14ac:dyDescent="0.25">
      <c r="A72" s="19">
        <f>BAJIO16643561!A74</f>
        <v>44389</v>
      </c>
      <c r="B72" s="20"/>
      <c r="C72" s="20" t="str">
        <f>BAJIO16643561!B74</f>
        <v>PROMAQUINA SA DE CV</v>
      </c>
      <c r="D72" s="106"/>
      <c r="E72" s="101" t="str">
        <f>BAJIO16643561!I74</f>
        <v>F2217</v>
      </c>
      <c r="F72" s="20">
        <f>BAJIO16643561!H74</f>
        <v>1150</v>
      </c>
      <c r="G72" s="21">
        <f t="shared" si="5"/>
        <v>7000.0000000000009</v>
      </c>
      <c r="H72" s="20"/>
      <c r="I72" s="21">
        <f t="shared" si="6"/>
        <v>1120.0000000000002</v>
      </c>
      <c r="J72" s="21">
        <f>BAJIO16643561!D74</f>
        <v>8120</v>
      </c>
      <c r="K72" s="21">
        <f t="shared" si="7"/>
        <v>0</v>
      </c>
      <c r="L72" s="20"/>
      <c r="M72" s="21">
        <f t="shared" si="8"/>
        <v>0</v>
      </c>
      <c r="N72" s="21">
        <f>BAJIO16643561!C74</f>
        <v>0</v>
      </c>
      <c r="O72" s="128">
        <f t="shared" si="9"/>
        <v>178418.99</v>
      </c>
      <c r="P72" s="22"/>
    </row>
    <row r="73" spans="1:16" hidden="1" x14ac:dyDescent="0.25">
      <c r="A73" s="19">
        <f>BAJIO16643561!A75</f>
        <v>44389</v>
      </c>
      <c r="B73" s="20"/>
      <c r="C73" s="20" t="str">
        <f>BAJIO16643561!B75</f>
        <v>SEGURIDAD AMBIENTAL Y CAPACITA PAGO 2</v>
      </c>
      <c r="D73" s="106"/>
      <c r="E73" s="101" t="str">
        <f>BAJIO16643561!I75</f>
        <v>PAGO 2</v>
      </c>
      <c r="F73" s="20">
        <f>BAJIO16643561!H75</f>
        <v>0</v>
      </c>
      <c r="G73" s="21">
        <f t="shared" si="5"/>
        <v>0</v>
      </c>
      <c r="H73" s="20"/>
      <c r="I73" s="21">
        <f t="shared" si="6"/>
        <v>0</v>
      </c>
      <c r="J73" s="21">
        <f>BAJIO16643561!D75</f>
        <v>0</v>
      </c>
      <c r="K73" s="21">
        <f t="shared" si="7"/>
        <v>8620.6896551724149</v>
      </c>
      <c r="L73" s="20"/>
      <c r="M73" s="21">
        <f t="shared" si="8"/>
        <v>1379.3103448275865</v>
      </c>
      <c r="N73" s="21">
        <f>BAJIO16643561!C75</f>
        <v>10000</v>
      </c>
      <c r="O73" s="128">
        <f t="shared" si="9"/>
        <v>168418.99</v>
      </c>
      <c r="P73" s="22"/>
    </row>
    <row r="74" spans="1:16" hidden="1" x14ac:dyDescent="0.25">
      <c r="A74" s="19">
        <f>BAJIO16643561!A76</f>
        <v>44389</v>
      </c>
      <c r="B74" s="20"/>
      <c r="C74" s="20" t="str">
        <f>BAJIO16643561!B76</f>
        <v>TELCEL  CONSTRUCTORA INVERMEX SA DE CV</v>
      </c>
      <c r="D74" s="106"/>
      <c r="E74" s="101" t="str">
        <f>BAJIO16643561!I76</f>
        <v>TELCEL</v>
      </c>
      <c r="F74" s="20">
        <f>BAJIO16643561!H76</f>
        <v>0</v>
      </c>
      <c r="G74" s="21">
        <f t="shared" si="5"/>
        <v>0</v>
      </c>
      <c r="H74" s="20"/>
      <c r="I74" s="21">
        <f t="shared" si="6"/>
        <v>0</v>
      </c>
      <c r="J74" s="21">
        <f>BAJIO16643561!D76</f>
        <v>0</v>
      </c>
      <c r="K74" s="21">
        <f t="shared" si="7"/>
        <v>4562.9310344827591</v>
      </c>
      <c r="L74" s="20"/>
      <c r="M74" s="21">
        <f t="shared" si="8"/>
        <v>730.06896551724151</v>
      </c>
      <c r="N74" s="21">
        <f>BAJIO16643561!C76</f>
        <v>5293</v>
      </c>
      <c r="O74" s="128">
        <f t="shared" si="9"/>
        <v>163125.99</v>
      </c>
      <c r="P74" s="22"/>
    </row>
    <row r="75" spans="1:16" hidden="1" x14ac:dyDescent="0.25">
      <c r="A75" s="19">
        <f>BAJIO16643561!A77</f>
        <v>44389</v>
      </c>
      <c r="B75" s="20"/>
      <c r="C75" s="20" t="str">
        <f>BAJIO16643561!B77</f>
        <v>SERVIPROF DIGITAL S.A DE C.V. LIQUIDA</v>
      </c>
      <c r="D75" s="106"/>
      <c r="E75" s="101" t="str">
        <f>BAJIO16643561!I77</f>
        <v>LIQ FACTURA</v>
      </c>
      <c r="F75" s="20">
        <f>BAJIO16643561!H77</f>
        <v>0</v>
      </c>
      <c r="G75" s="21">
        <f t="shared" si="5"/>
        <v>0</v>
      </c>
      <c r="H75" s="20"/>
      <c r="I75" s="21">
        <f t="shared" si="6"/>
        <v>0</v>
      </c>
      <c r="J75" s="21">
        <f>BAJIO16643561!D77</f>
        <v>0</v>
      </c>
      <c r="K75" s="21">
        <f t="shared" si="7"/>
        <v>2150</v>
      </c>
      <c r="L75" s="20"/>
      <c r="M75" s="21">
        <f t="shared" si="8"/>
        <v>344</v>
      </c>
      <c r="N75" s="21">
        <f>BAJIO16643561!C77</f>
        <v>2494</v>
      </c>
      <c r="O75" s="128">
        <f t="shared" si="9"/>
        <v>160631.99</v>
      </c>
      <c r="P75" s="22"/>
    </row>
    <row r="76" spans="1:16" hidden="1" x14ac:dyDescent="0.25">
      <c r="A76" s="19">
        <f>BAJIO16643561!A78</f>
        <v>44389</v>
      </c>
      <c r="B76" s="20"/>
      <c r="C76" s="20" t="str">
        <f>BAJIO16643561!B78</f>
        <v>PALMA MONTEJO JOSE LUI PRESTAMO GENERAL</v>
      </c>
      <c r="D76" s="106"/>
      <c r="E76" s="101" t="str">
        <f>BAJIO16643561!I78</f>
        <v>PRESTAMO</v>
      </c>
      <c r="F76" s="20">
        <f>BAJIO16643561!H78</f>
        <v>0</v>
      </c>
      <c r="G76" s="21">
        <f t="shared" si="5"/>
        <v>0</v>
      </c>
      <c r="H76" s="20"/>
      <c r="I76" s="21">
        <f t="shared" si="6"/>
        <v>0</v>
      </c>
      <c r="J76" s="21">
        <f>BAJIO16643561!D78</f>
        <v>0</v>
      </c>
      <c r="K76" s="21">
        <f t="shared" si="7"/>
        <v>1724.1379310344828</v>
      </c>
      <c r="L76" s="20"/>
      <c r="M76" s="21">
        <f t="shared" si="8"/>
        <v>275.86206896551727</v>
      </c>
      <c r="N76" s="21">
        <f>BAJIO16643561!C78</f>
        <v>2000</v>
      </c>
      <c r="O76" s="128">
        <f t="shared" si="9"/>
        <v>158631.99</v>
      </c>
      <c r="P76" s="22"/>
    </row>
    <row r="77" spans="1:16" hidden="1" x14ac:dyDescent="0.25">
      <c r="A77" s="19">
        <f>BAJIO16643561!A79</f>
        <v>44390</v>
      </c>
      <c r="B77" s="20"/>
      <c r="C77" s="20" t="str">
        <f>BAJIO16643561!B79</f>
        <v>KANDELIUM MEXICO S D E RL D</v>
      </c>
      <c r="D77" s="106"/>
      <c r="E77" s="101" t="str">
        <f>BAJIO16643561!I79</f>
        <v>F2102</v>
      </c>
      <c r="F77" s="20">
        <f>BAJIO16643561!H79</f>
        <v>1151</v>
      </c>
      <c r="G77" s="21">
        <f t="shared" si="5"/>
        <v>2800</v>
      </c>
      <c r="H77" s="20"/>
      <c r="I77" s="21">
        <f t="shared" si="6"/>
        <v>448</v>
      </c>
      <c r="J77" s="21">
        <f>BAJIO16643561!D79</f>
        <v>3248</v>
      </c>
      <c r="K77" s="21">
        <f t="shared" si="7"/>
        <v>0</v>
      </c>
      <c r="L77" s="20"/>
      <c r="M77" s="21">
        <f t="shared" si="8"/>
        <v>0</v>
      </c>
      <c r="N77" s="21">
        <f>BAJIO16643561!C79</f>
        <v>0</v>
      </c>
      <c r="O77" s="128">
        <f t="shared" si="9"/>
        <v>161879.99</v>
      </c>
      <c r="P77" s="22"/>
    </row>
    <row r="78" spans="1:16" ht="45" hidden="1" x14ac:dyDescent="0.25">
      <c r="A78" s="19">
        <f>BAJIO16643561!A80</f>
        <v>44390</v>
      </c>
      <c r="B78" s="20"/>
      <c r="C78" s="20" t="str">
        <f>BAJIO16643561!B80</f>
        <v>BOTANAS Y DERIVADOS S A  DE</v>
      </c>
      <c r="D78" s="106"/>
      <c r="E78" s="101" t="str">
        <f>BAJIO16643561!I80</f>
        <v>F-2187, F2188, F2193/ F2188, F2189, F2193</v>
      </c>
      <c r="F78" s="20" t="str">
        <f>BAJIO16643561!H80</f>
        <v>1152/1211</v>
      </c>
      <c r="G78" s="21">
        <f t="shared" si="5"/>
        <v>8692.5</v>
      </c>
      <c r="H78" s="20"/>
      <c r="I78" s="21">
        <f t="shared" si="6"/>
        <v>1390.8</v>
      </c>
      <c r="J78" s="21">
        <f>BAJIO16643561!D80</f>
        <v>10083.299999999999</v>
      </c>
      <c r="K78" s="21">
        <f t="shared" si="7"/>
        <v>0</v>
      </c>
      <c r="L78" s="20"/>
      <c r="M78" s="21">
        <f t="shared" si="8"/>
        <v>0</v>
      </c>
      <c r="N78" s="21">
        <f>BAJIO16643561!C80</f>
        <v>0</v>
      </c>
      <c r="O78" s="128">
        <f t="shared" si="9"/>
        <v>171963.28999999998</v>
      </c>
      <c r="P78" s="22"/>
    </row>
    <row r="79" spans="1:16" hidden="1" x14ac:dyDescent="0.25">
      <c r="A79" s="19">
        <f>BAJIO16643561!A81</f>
        <v>44390</v>
      </c>
      <c r="B79" s="20"/>
      <c r="C79" s="20" t="str">
        <f>BAJIO16643561!B81</f>
        <v>AUTOP JOMAR SUC GP2  12jul2021 Tarjeta</v>
      </c>
      <c r="D79" s="106"/>
      <c r="E79" s="101" t="str">
        <f>BAJIO16643561!I81</f>
        <v>TARJETA</v>
      </c>
      <c r="F79" s="20">
        <f>BAJIO16643561!H81</f>
        <v>0</v>
      </c>
      <c r="G79" s="21">
        <f t="shared" si="5"/>
        <v>0</v>
      </c>
      <c r="H79" s="20"/>
      <c r="I79" s="21">
        <f t="shared" si="6"/>
        <v>0</v>
      </c>
      <c r="J79" s="21">
        <f>BAJIO16643561!D81</f>
        <v>0</v>
      </c>
      <c r="K79" s="21">
        <f t="shared" si="7"/>
        <v>1648.8793103448277</v>
      </c>
      <c r="L79" s="20"/>
      <c r="M79" s="21">
        <f t="shared" si="8"/>
        <v>263.82068965517243</v>
      </c>
      <c r="N79" s="21">
        <f>BAJIO16643561!C81</f>
        <v>1912.7</v>
      </c>
      <c r="O79" s="128">
        <f t="shared" si="9"/>
        <v>170050.58999999997</v>
      </c>
      <c r="P79" s="22"/>
    </row>
    <row r="80" spans="1:16" hidden="1" x14ac:dyDescent="0.25">
      <c r="A80" s="19">
        <f>BAJIO16643561!A82</f>
        <v>44390</v>
      </c>
      <c r="B80" s="20"/>
      <c r="C80" s="20" t="str">
        <f>BAJIO16643561!B82</f>
        <v>NACIONAL DE ALIMENTOS Y HELADOS SA DE CV</v>
      </c>
      <c r="D80" s="106"/>
      <c r="E80" s="101" t="str">
        <f>BAJIO16643561!I82</f>
        <v>F2151</v>
      </c>
      <c r="F80" s="20">
        <f>BAJIO16643561!H82</f>
        <v>1155</v>
      </c>
      <c r="G80" s="21">
        <f t="shared" si="5"/>
        <v>17200</v>
      </c>
      <c r="H80" s="20"/>
      <c r="I80" s="21">
        <f t="shared" si="6"/>
        <v>2752</v>
      </c>
      <c r="J80" s="21">
        <f>BAJIO16643561!D82</f>
        <v>19952</v>
      </c>
      <c r="K80" s="21">
        <f t="shared" si="7"/>
        <v>0</v>
      </c>
      <c r="L80" s="20"/>
      <c r="M80" s="21">
        <f t="shared" si="8"/>
        <v>0</v>
      </c>
      <c r="N80" s="21">
        <f>BAJIO16643561!C82</f>
        <v>0</v>
      </c>
      <c r="O80" s="128">
        <f t="shared" si="9"/>
        <v>190002.58999999997</v>
      </c>
      <c r="P80" s="22"/>
    </row>
    <row r="81" spans="1:16" hidden="1" x14ac:dyDescent="0.25">
      <c r="A81" s="19">
        <f>BAJIO16643561!A83</f>
        <v>44390</v>
      </c>
      <c r="B81" s="20"/>
      <c r="C81" s="20" t="str">
        <f>BAJIO16643561!B83</f>
        <v>RECICLAJES Y DESTILADOS MONTER  LIQ DE F</v>
      </c>
      <c r="D81" s="106"/>
      <c r="E81" s="101" t="str">
        <f>BAJIO16643561!I83</f>
        <v>LIQ FACTURA</v>
      </c>
      <c r="F81" s="20">
        <f>BAJIO16643561!H83</f>
        <v>0</v>
      </c>
      <c r="G81" s="21">
        <f t="shared" si="5"/>
        <v>0</v>
      </c>
      <c r="H81" s="20"/>
      <c r="I81" s="21">
        <f t="shared" si="6"/>
        <v>0</v>
      </c>
      <c r="J81" s="21">
        <f>BAJIO16643561!D83</f>
        <v>0</v>
      </c>
      <c r="K81" s="21">
        <f t="shared" si="7"/>
        <v>23368.103448275862</v>
      </c>
      <c r="L81" s="20"/>
      <c r="M81" s="21">
        <f t="shared" si="8"/>
        <v>3738.8965517241381</v>
      </c>
      <c r="N81" s="21">
        <f>BAJIO16643561!C83</f>
        <v>27107</v>
      </c>
      <c r="O81" s="128">
        <f t="shared" si="9"/>
        <v>162895.58999999997</v>
      </c>
      <c r="P81" s="22"/>
    </row>
    <row r="82" spans="1:16" hidden="1" x14ac:dyDescent="0.25">
      <c r="A82" s="19">
        <f>BAJIO16643561!A84</f>
        <v>44391</v>
      </c>
      <c r="B82" s="20"/>
      <c r="C82" s="20" t="str">
        <f>BAJIO16643561!B84</f>
        <v>PRODUCTORA DE BOCADOS CARNICOS SA DE CV PBC PAGO A INVERMEX</v>
      </c>
      <c r="D82" s="106"/>
      <c r="E82" s="101" t="str">
        <f>BAJIO16643561!I84</f>
        <v>F2041, F2169</v>
      </c>
      <c r="F82" s="20">
        <f>BAJIO16643561!H84</f>
        <v>1156</v>
      </c>
      <c r="G82" s="21">
        <f t="shared" si="5"/>
        <v>345300</v>
      </c>
      <c r="H82" s="20"/>
      <c r="I82" s="21">
        <f t="shared" si="6"/>
        <v>55248</v>
      </c>
      <c r="J82" s="21">
        <f>BAJIO16643561!D84</f>
        <v>400548</v>
      </c>
      <c r="K82" s="21">
        <f t="shared" si="7"/>
        <v>0</v>
      </c>
      <c r="L82" s="20"/>
      <c r="M82" s="21">
        <f t="shared" si="8"/>
        <v>0</v>
      </c>
      <c r="N82" s="21">
        <f>BAJIO16643561!C84</f>
        <v>0</v>
      </c>
      <c r="O82" s="128">
        <f t="shared" si="9"/>
        <v>563443.59</v>
      </c>
      <c r="P82" s="22"/>
    </row>
    <row r="83" spans="1:16" hidden="1" x14ac:dyDescent="0.25">
      <c r="A83" s="19">
        <f>BAJIO16643561!A85</f>
        <v>44391</v>
      </c>
      <c r="B83" s="20"/>
      <c r="C83" s="20" t="str">
        <f>BAJIO16643561!B85</f>
        <v>SERVICIOS DE AGUA Y DRENAJE DE NIS 6059770</v>
      </c>
      <c r="D83" s="106"/>
      <c r="E83" s="101" t="str">
        <f>BAJIO16643561!I85</f>
        <v>AYD</v>
      </c>
      <c r="F83" s="20">
        <f>BAJIO16643561!H85</f>
        <v>0</v>
      </c>
      <c r="G83" s="21">
        <f t="shared" si="5"/>
        <v>0</v>
      </c>
      <c r="H83" s="20"/>
      <c r="I83" s="21">
        <f t="shared" si="6"/>
        <v>0</v>
      </c>
      <c r="J83" s="21">
        <f>BAJIO16643561!D85</f>
        <v>0</v>
      </c>
      <c r="K83" s="21">
        <f t="shared" si="7"/>
        <v>25390.517241379312</v>
      </c>
      <c r="L83" s="20"/>
      <c r="M83" s="21">
        <f t="shared" si="8"/>
        <v>4062.4827586206898</v>
      </c>
      <c r="N83" s="21">
        <f>BAJIO16643561!C85</f>
        <v>29453</v>
      </c>
      <c r="O83" s="128">
        <f t="shared" si="9"/>
        <v>533990.59</v>
      </c>
      <c r="P83" s="22"/>
    </row>
    <row r="84" spans="1:16" hidden="1" x14ac:dyDescent="0.25">
      <c r="A84" s="19">
        <f>BAJIO16643561!A86</f>
        <v>44391</v>
      </c>
      <c r="B84" s="20"/>
      <c r="C84" s="20" t="str">
        <f>BAJIO16643561!B86</f>
        <v>SECRETARIA DE FIANZAS Y TESORE</v>
      </c>
      <c r="D84" s="106"/>
      <c r="E84" s="101" t="str">
        <f>BAJIO16643561!I86</f>
        <v>SAT</v>
      </c>
      <c r="F84" s="20">
        <f>BAJIO16643561!H86</f>
        <v>0</v>
      </c>
      <c r="G84" s="21">
        <f t="shared" si="5"/>
        <v>0</v>
      </c>
      <c r="H84" s="20"/>
      <c r="I84" s="21">
        <f t="shared" si="6"/>
        <v>0</v>
      </c>
      <c r="J84" s="21">
        <f>BAJIO16643561!D86</f>
        <v>0</v>
      </c>
      <c r="K84" s="21">
        <f t="shared" si="7"/>
        <v>4459.4827586206902</v>
      </c>
      <c r="L84" s="20"/>
      <c r="M84" s="21">
        <f t="shared" si="8"/>
        <v>713.51724137931046</v>
      </c>
      <c r="N84" s="21">
        <f>BAJIO16643561!C86</f>
        <v>5173</v>
      </c>
      <c r="O84" s="128">
        <f t="shared" si="9"/>
        <v>528817.59</v>
      </c>
      <c r="P84" s="22"/>
    </row>
    <row r="85" spans="1:16" hidden="1" x14ac:dyDescent="0.25">
      <c r="A85" s="19">
        <f>BAJIO16643561!A87</f>
        <v>44391</v>
      </c>
      <c r="B85" s="20"/>
      <c r="C85" s="20" t="str">
        <f>BAJIO16643561!B87</f>
        <v>SIPARE RPatronal:Y7815312108</v>
      </c>
      <c r="D85" s="106"/>
      <c r="E85" s="101" t="str">
        <f>BAJIO16643561!I87</f>
        <v>SIPARE</v>
      </c>
      <c r="F85" s="20">
        <f>BAJIO16643561!H87</f>
        <v>0</v>
      </c>
      <c r="G85" s="21">
        <f t="shared" si="5"/>
        <v>0</v>
      </c>
      <c r="H85" s="20"/>
      <c r="I85" s="21">
        <f t="shared" si="6"/>
        <v>0</v>
      </c>
      <c r="J85" s="21">
        <f>BAJIO16643561!D87</f>
        <v>0</v>
      </c>
      <c r="K85" s="21">
        <f t="shared" si="7"/>
        <v>117971.26724137933</v>
      </c>
      <c r="L85" s="20"/>
      <c r="M85" s="21">
        <f t="shared" si="8"/>
        <v>18875.402758620694</v>
      </c>
      <c r="N85" s="21">
        <f>BAJIO16643561!C87</f>
        <v>136846.67000000001</v>
      </c>
      <c r="O85" s="128">
        <f t="shared" si="9"/>
        <v>391970.91999999993</v>
      </c>
      <c r="P85" s="22"/>
    </row>
    <row r="86" spans="1:16" hidden="1" x14ac:dyDescent="0.25">
      <c r="A86" s="19">
        <f>BAJIO16643561!A88</f>
        <v>44391</v>
      </c>
      <c r="B86" s="20"/>
      <c r="C86" s="20" t="str">
        <f>BAJIO16643561!B88</f>
        <v>ATRIO PLANOS Y PROYECTOS SA CV  LIQUIDACION DE FACTURA</v>
      </c>
      <c r="D86" s="106"/>
      <c r="E86" s="101" t="str">
        <f>BAJIO16643561!I88</f>
        <v>LIQ FACTURA</v>
      </c>
      <c r="F86" s="20">
        <f>BAJIO16643561!H88</f>
        <v>0</v>
      </c>
      <c r="G86" s="21">
        <f t="shared" si="5"/>
        <v>0</v>
      </c>
      <c r="H86" s="20"/>
      <c r="I86" s="21">
        <f t="shared" si="6"/>
        <v>0</v>
      </c>
      <c r="J86" s="21">
        <f>BAJIO16643561!D88</f>
        <v>0</v>
      </c>
      <c r="K86" s="21">
        <f t="shared" si="7"/>
        <v>53620.68965517242</v>
      </c>
      <c r="L86" s="20"/>
      <c r="M86" s="21">
        <f t="shared" si="8"/>
        <v>8579.310344827587</v>
      </c>
      <c r="N86" s="21">
        <f>BAJIO16643561!C88</f>
        <v>62200</v>
      </c>
      <c r="O86" s="128">
        <f t="shared" si="9"/>
        <v>329770.91999999993</v>
      </c>
      <c r="P86" s="22"/>
    </row>
    <row r="87" spans="1:16" hidden="1" x14ac:dyDescent="0.25">
      <c r="A87" s="19">
        <f>BAJIO16643561!A89</f>
        <v>44391</v>
      </c>
      <c r="B87" s="20"/>
      <c r="C87" s="20" t="str">
        <f>BAJIO16643561!B89</f>
        <v>ATRIO PLANOS Y PROYECTOS SA CV LIQUIDACION DE FACTURA</v>
      </c>
      <c r="D87" s="106"/>
      <c r="E87" s="101" t="str">
        <f>BAJIO16643561!I89</f>
        <v>LIQ FACTURA</v>
      </c>
      <c r="F87" s="20">
        <f>BAJIO16643561!H89</f>
        <v>0</v>
      </c>
      <c r="G87" s="21">
        <f t="shared" si="5"/>
        <v>0</v>
      </c>
      <c r="H87" s="20"/>
      <c r="I87" s="21">
        <f t="shared" si="6"/>
        <v>0</v>
      </c>
      <c r="J87" s="21">
        <f>BAJIO16643561!D89</f>
        <v>0</v>
      </c>
      <c r="K87" s="21">
        <f t="shared" si="7"/>
        <v>70689.655172413797</v>
      </c>
      <c r="L87" s="20"/>
      <c r="M87" s="21">
        <f t="shared" si="8"/>
        <v>11310.344827586208</v>
      </c>
      <c r="N87" s="21">
        <f>BAJIO16643561!C89</f>
        <v>82000</v>
      </c>
      <c r="O87" s="128">
        <f t="shared" si="9"/>
        <v>247770.91999999993</v>
      </c>
      <c r="P87" s="22"/>
    </row>
    <row r="88" spans="1:16" hidden="1" x14ac:dyDescent="0.25">
      <c r="A88" s="19">
        <f>BAJIO16643561!A90</f>
        <v>44391</v>
      </c>
      <c r="B88" s="20"/>
      <c r="C88" s="20" t="str">
        <f>BAJIO16643561!B90</f>
        <v>PROCESADORA DE RESIDUOS VERACR LIQUIDACION DE FACTURA</v>
      </c>
      <c r="D88" s="106"/>
      <c r="E88" s="101" t="str">
        <f>BAJIO16643561!I90</f>
        <v>LIQ FACTURA</v>
      </c>
      <c r="F88" s="20">
        <f>BAJIO16643561!H90</f>
        <v>0</v>
      </c>
      <c r="G88" s="21">
        <f t="shared" si="5"/>
        <v>0</v>
      </c>
      <c r="H88" s="20"/>
      <c r="I88" s="21">
        <f t="shared" si="6"/>
        <v>0</v>
      </c>
      <c r="J88" s="21">
        <f>BAJIO16643561!D90</f>
        <v>0</v>
      </c>
      <c r="K88" s="21">
        <f t="shared" si="7"/>
        <v>3450.8620689655177</v>
      </c>
      <c r="L88" s="20"/>
      <c r="M88" s="21">
        <f t="shared" si="8"/>
        <v>552.13793103448279</v>
      </c>
      <c r="N88" s="21">
        <f>BAJIO16643561!C90</f>
        <v>4003</v>
      </c>
      <c r="O88" s="128">
        <f t="shared" si="9"/>
        <v>243767.91999999993</v>
      </c>
      <c r="P88" s="22"/>
    </row>
    <row r="89" spans="1:16" hidden="1" x14ac:dyDescent="0.25">
      <c r="A89" s="19">
        <f>BAJIO16643561!A91</f>
        <v>44391</v>
      </c>
      <c r="B89" s="20"/>
      <c r="C89" s="20" t="str">
        <f>BAJIO16643561!B91</f>
        <v>PROCESADORA DE RESIDUOS VERACR LIQUIDACION DE FACTURA</v>
      </c>
      <c r="D89" s="106"/>
      <c r="E89" s="101" t="str">
        <f>BAJIO16643561!I91</f>
        <v>LIQ FACTURA</v>
      </c>
      <c r="F89" s="20">
        <f>BAJIO16643561!H91</f>
        <v>0</v>
      </c>
      <c r="G89" s="21">
        <f t="shared" si="5"/>
        <v>0</v>
      </c>
      <c r="H89" s="20"/>
      <c r="I89" s="21">
        <f t="shared" si="6"/>
        <v>0</v>
      </c>
      <c r="J89" s="21">
        <f>BAJIO16643561!D91</f>
        <v>0</v>
      </c>
      <c r="K89" s="21">
        <f t="shared" si="7"/>
        <v>5478</v>
      </c>
      <c r="L89" s="20"/>
      <c r="M89" s="21">
        <f t="shared" si="8"/>
        <v>876.48</v>
      </c>
      <c r="N89" s="21">
        <f>BAJIO16643561!C91</f>
        <v>6354.48</v>
      </c>
      <c r="O89" s="128">
        <f t="shared" si="9"/>
        <v>237413.43999999992</v>
      </c>
      <c r="P89" s="22"/>
    </row>
    <row r="90" spans="1:16" hidden="1" x14ac:dyDescent="0.25">
      <c r="A90" s="19">
        <f>BAJIO16643561!A92</f>
        <v>44391</v>
      </c>
      <c r="B90" s="20"/>
      <c r="C90" s="20" t="str">
        <f>BAJIO16643561!B92</f>
        <v>PROCESADORA DE RESIDUOS VERACR ANTICIPO A FACTURA</v>
      </c>
      <c r="D90" s="106"/>
      <c r="E90" s="101" t="str">
        <f>BAJIO16643561!I92</f>
        <v>ANT FACTURA</v>
      </c>
      <c r="F90" s="20">
        <f>BAJIO16643561!H92</f>
        <v>0</v>
      </c>
      <c r="G90" s="21">
        <f t="shared" si="5"/>
        <v>0</v>
      </c>
      <c r="H90" s="20"/>
      <c r="I90" s="21">
        <f t="shared" si="6"/>
        <v>0</v>
      </c>
      <c r="J90" s="21">
        <f>BAJIO16643561!D92</f>
        <v>0</v>
      </c>
      <c r="K90" s="21">
        <f t="shared" si="7"/>
        <v>1724.1379310344828</v>
      </c>
      <c r="L90" s="20"/>
      <c r="M90" s="21">
        <f t="shared" si="8"/>
        <v>275.86206896551727</v>
      </c>
      <c r="N90" s="21">
        <f>BAJIO16643561!C92</f>
        <v>2000</v>
      </c>
      <c r="O90" s="128">
        <f t="shared" si="9"/>
        <v>235413.43999999992</v>
      </c>
      <c r="P90" s="22"/>
    </row>
    <row r="91" spans="1:16" hidden="1" x14ac:dyDescent="0.25">
      <c r="A91" s="19">
        <f>BAJIO16643561!A93</f>
        <v>44391</v>
      </c>
      <c r="B91" s="20"/>
      <c r="C91" s="20" t="str">
        <f>BAJIO16643561!B93</f>
        <v>QUALITAS CIA DE SEGURO POLIZA 7050035803</v>
      </c>
      <c r="D91" s="106"/>
      <c r="E91" s="101" t="str">
        <f>BAJIO16643561!I93</f>
        <v>SEGUROS</v>
      </c>
      <c r="F91" s="20">
        <f>BAJIO16643561!H93</f>
        <v>0</v>
      </c>
      <c r="G91" s="21">
        <f t="shared" si="5"/>
        <v>0</v>
      </c>
      <c r="H91" s="20"/>
      <c r="I91" s="21">
        <f t="shared" si="6"/>
        <v>0</v>
      </c>
      <c r="J91" s="21">
        <f>BAJIO16643561!D93</f>
        <v>0</v>
      </c>
      <c r="K91" s="21">
        <f t="shared" si="7"/>
        <v>4158.0689655172409</v>
      </c>
      <c r="L91" s="20"/>
      <c r="M91" s="21">
        <f t="shared" si="8"/>
        <v>665.29103448275862</v>
      </c>
      <c r="N91" s="21">
        <f>BAJIO16643561!C93</f>
        <v>4823.3599999999997</v>
      </c>
      <c r="O91" s="128">
        <f t="shared" si="9"/>
        <v>230590.07999999993</v>
      </c>
      <c r="P91" s="22"/>
    </row>
    <row r="92" spans="1:16" hidden="1" x14ac:dyDescent="0.25">
      <c r="A92" s="19">
        <f>BAJIO16643561!A94</f>
        <v>44391</v>
      </c>
      <c r="B92" s="20"/>
      <c r="C92" s="20" t="str">
        <f>BAJIO16643561!B94</f>
        <v>TAMPICO IDEALEASE SA DE CV</v>
      </c>
      <c r="D92" s="106"/>
      <c r="E92" s="101" t="str">
        <f>BAJIO16643561!I94</f>
        <v>PAGO</v>
      </c>
      <c r="F92" s="20">
        <f>BAJIO16643561!H94</f>
        <v>0</v>
      </c>
      <c r="G92" s="21">
        <f t="shared" si="5"/>
        <v>0</v>
      </c>
      <c r="H92" s="20"/>
      <c r="I92" s="21">
        <f t="shared" si="6"/>
        <v>0</v>
      </c>
      <c r="J92" s="21">
        <f>BAJIO16643561!D94</f>
        <v>0</v>
      </c>
      <c r="K92" s="21">
        <f t="shared" si="7"/>
        <v>27200.000000000004</v>
      </c>
      <c r="L92" s="20"/>
      <c r="M92" s="21">
        <f t="shared" si="8"/>
        <v>4352.0000000000009</v>
      </c>
      <c r="N92" s="21">
        <f>BAJIO16643561!C94</f>
        <v>31552</v>
      </c>
      <c r="O92" s="128">
        <f t="shared" si="9"/>
        <v>199038.07999999993</v>
      </c>
      <c r="P92" s="22"/>
    </row>
    <row r="93" spans="1:16" hidden="1" x14ac:dyDescent="0.25">
      <c r="A93" s="19">
        <f>BAJIO16643561!A95</f>
        <v>44392</v>
      </c>
      <c r="B93" s="20"/>
      <c r="C93" s="20" t="str">
        <f>BAJIO16643561!B95</f>
        <v>AEROMEX CALL CEN H2H 1 Tarjeta</v>
      </c>
      <c r="D93" s="106"/>
      <c r="E93" s="101" t="str">
        <f>BAJIO16643561!I95</f>
        <v>TARJETA</v>
      </c>
      <c r="F93" s="20">
        <f>BAJIO16643561!H95</f>
        <v>0</v>
      </c>
      <c r="G93" s="21">
        <f t="shared" si="5"/>
        <v>0</v>
      </c>
      <c r="H93" s="20"/>
      <c r="I93" s="21">
        <f t="shared" si="6"/>
        <v>0</v>
      </c>
      <c r="J93" s="21">
        <f>BAJIO16643561!D95</f>
        <v>0</v>
      </c>
      <c r="K93" s="21">
        <f t="shared" si="7"/>
        <v>13222.413793103449</v>
      </c>
      <c r="L93" s="20"/>
      <c r="M93" s="21">
        <f t="shared" si="8"/>
        <v>2115.5862068965521</v>
      </c>
      <c r="N93" s="21">
        <f>BAJIO16643561!C95</f>
        <v>15338</v>
      </c>
      <c r="O93" s="128">
        <f t="shared" si="9"/>
        <v>183700.07999999993</v>
      </c>
      <c r="P93" s="22"/>
    </row>
    <row r="94" spans="1:16" hidden="1" x14ac:dyDescent="0.25">
      <c r="A94" s="19">
        <f>BAJIO16643561!A96</f>
        <v>44392</v>
      </c>
      <c r="B94" s="20"/>
      <c r="C94" s="20" t="str">
        <f>BAJIO16643561!B96</f>
        <v>BACHOCO SA DE CV</v>
      </c>
      <c r="D94" s="106"/>
      <c r="E94" s="101" t="str">
        <f>BAJIO16643561!I96</f>
        <v>F2045</v>
      </c>
      <c r="F94" s="20">
        <f>BAJIO16643561!H96</f>
        <v>1157</v>
      </c>
      <c r="G94" s="21">
        <f t="shared" si="5"/>
        <v>67500</v>
      </c>
      <c r="H94" s="20"/>
      <c r="I94" s="21">
        <f t="shared" si="6"/>
        <v>10800</v>
      </c>
      <c r="J94" s="21">
        <f>BAJIO16643561!D96</f>
        <v>78300</v>
      </c>
      <c r="K94" s="21">
        <f t="shared" si="7"/>
        <v>0</v>
      </c>
      <c r="L94" s="20"/>
      <c r="M94" s="21">
        <f t="shared" si="8"/>
        <v>0</v>
      </c>
      <c r="N94" s="21">
        <f>BAJIO16643561!C96</f>
        <v>0</v>
      </c>
      <c r="O94" s="128">
        <f t="shared" si="9"/>
        <v>262000.07999999993</v>
      </c>
      <c r="P94" s="22"/>
    </row>
    <row r="95" spans="1:16" hidden="1" x14ac:dyDescent="0.25">
      <c r="A95" s="19">
        <f>BAJIO16643561!A97</f>
        <v>44392</v>
      </c>
      <c r="B95" s="20"/>
      <c r="C95" s="20" t="str">
        <f>BAJIO16643561!B97</f>
        <v>ALANIS MARTINEZ GERARDO Nomina</v>
      </c>
      <c r="D95" s="106"/>
      <c r="E95" s="101" t="str">
        <f>BAJIO16643561!I97</f>
        <v>NOMINA</v>
      </c>
      <c r="F95" s="20">
        <f>BAJIO16643561!H97</f>
        <v>0</v>
      </c>
      <c r="G95" s="21">
        <f t="shared" si="5"/>
        <v>0</v>
      </c>
      <c r="H95" s="20"/>
      <c r="I95" s="21">
        <f t="shared" si="6"/>
        <v>0</v>
      </c>
      <c r="J95" s="21">
        <f>BAJIO16643561!D97</f>
        <v>0</v>
      </c>
      <c r="K95" s="21">
        <f t="shared" si="7"/>
        <v>1190.8620689655174</v>
      </c>
      <c r="L95" s="20"/>
      <c r="M95" s="21">
        <f t="shared" si="8"/>
        <v>190.5379310344828</v>
      </c>
      <c r="N95" s="21">
        <f>BAJIO16643561!C97</f>
        <v>1381.4</v>
      </c>
      <c r="O95" s="128">
        <f t="shared" si="9"/>
        <v>260618.67999999993</v>
      </c>
      <c r="P95" s="22"/>
    </row>
    <row r="96" spans="1:16" hidden="1" x14ac:dyDescent="0.25">
      <c r="A96" s="19">
        <f>BAJIO16643561!A98</f>
        <v>44392</v>
      </c>
      <c r="B96" s="20"/>
      <c r="C96" s="20" t="str">
        <f>BAJIO16643561!B98</f>
        <v>FUENTES SAGAZ JUAN FERNANDO Nomina 15 JUL</v>
      </c>
      <c r="D96" s="106"/>
      <c r="E96" s="101" t="str">
        <f>BAJIO16643561!I98</f>
        <v>NOMINA</v>
      </c>
      <c r="F96" s="20">
        <f>BAJIO16643561!H98</f>
        <v>0</v>
      </c>
      <c r="G96" s="21">
        <f t="shared" si="5"/>
        <v>0</v>
      </c>
      <c r="H96" s="20"/>
      <c r="I96" s="21">
        <f t="shared" si="6"/>
        <v>0</v>
      </c>
      <c r="J96" s="21">
        <f>BAJIO16643561!D98</f>
        <v>0</v>
      </c>
      <c r="K96" s="21">
        <f t="shared" si="7"/>
        <v>1859.8275862068967</v>
      </c>
      <c r="L96" s="20"/>
      <c r="M96" s="21">
        <f t="shared" si="8"/>
        <v>297.57241379310346</v>
      </c>
      <c r="N96" s="21">
        <f>BAJIO16643561!C98</f>
        <v>2157.4</v>
      </c>
      <c r="O96" s="128">
        <f t="shared" si="9"/>
        <v>258461.27999999994</v>
      </c>
      <c r="P96" s="22"/>
    </row>
    <row r="97" spans="1:16" hidden="1" x14ac:dyDescent="0.25">
      <c r="A97" s="19">
        <f>BAJIO16643561!A99</f>
        <v>44392</v>
      </c>
      <c r="B97" s="20"/>
      <c r="C97" s="20" t="str">
        <f>BAJIO16643561!B99</f>
        <v>FLEX AUST DE MEXICO SA DE CV ANTICIPO A FACTURA</v>
      </c>
      <c r="D97" s="106"/>
      <c r="E97" s="101" t="str">
        <f>BAJIO16643561!I99</f>
        <v>ANT FACTURA</v>
      </c>
      <c r="F97" s="20">
        <f>BAJIO16643561!H99</f>
        <v>0</v>
      </c>
      <c r="G97" s="21">
        <f t="shared" si="5"/>
        <v>0</v>
      </c>
      <c r="H97" s="20"/>
      <c r="I97" s="21">
        <f t="shared" si="6"/>
        <v>0</v>
      </c>
      <c r="J97" s="21">
        <f>BAJIO16643561!D99</f>
        <v>0</v>
      </c>
      <c r="K97" s="21">
        <f t="shared" si="7"/>
        <v>2887.9310344827586</v>
      </c>
      <c r="L97" s="20"/>
      <c r="M97" s="21">
        <f t="shared" si="8"/>
        <v>462.06896551724139</v>
      </c>
      <c r="N97" s="21">
        <f>BAJIO16643561!C99</f>
        <v>3350</v>
      </c>
      <c r="O97" s="128">
        <f t="shared" si="9"/>
        <v>255111.27999999994</v>
      </c>
      <c r="P97" s="22"/>
    </row>
    <row r="98" spans="1:16" hidden="1" x14ac:dyDescent="0.25">
      <c r="A98" s="19">
        <f>BAJIO16643561!A100</f>
        <v>44392</v>
      </c>
      <c r="B98" s="20"/>
      <c r="C98" s="20" t="str">
        <f>BAJIO16643561!B100</f>
        <v>MARIA GUADALUPE CRUZ USCANGA PRESTAMO GENERAL</v>
      </c>
      <c r="D98" s="106"/>
      <c r="E98" s="101" t="str">
        <f>BAJIO16643561!I100</f>
        <v>PRESTAMO</v>
      </c>
      <c r="F98" s="20">
        <f>BAJIO16643561!H100</f>
        <v>0</v>
      </c>
      <c r="G98" s="21">
        <f t="shared" si="5"/>
        <v>0</v>
      </c>
      <c r="H98" s="20"/>
      <c r="I98" s="21">
        <f t="shared" si="6"/>
        <v>0</v>
      </c>
      <c r="J98" s="21">
        <f>BAJIO16643561!D100</f>
        <v>0</v>
      </c>
      <c r="K98" s="21">
        <f t="shared" si="7"/>
        <v>1516.3793103448277</v>
      </c>
      <c r="L98" s="20"/>
      <c r="M98" s="21">
        <f t="shared" si="8"/>
        <v>242.62068965517244</v>
      </c>
      <c r="N98" s="21">
        <f>BAJIO16643561!C100</f>
        <v>1759</v>
      </c>
      <c r="O98" s="128">
        <f t="shared" si="9"/>
        <v>253352.27999999994</v>
      </c>
      <c r="P98" s="22"/>
    </row>
    <row r="99" spans="1:16" hidden="1" x14ac:dyDescent="0.25">
      <c r="A99" s="19">
        <f>BAJIO16643561!A101</f>
        <v>44392</v>
      </c>
      <c r="B99" s="20"/>
      <c r="C99" s="20" t="str">
        <f>BAJIO16643561!B101</f>
        <v>ZAMUDIO CELIS ALBERTO PRESTAMO GENERAL</v>
      </c>
      <c r="D99" s="106"/>
      <c r="E99" s="101" t="str">
        <f>BAJIO16643561!I101</f>
        <v>PRESTAMO</v>
      </c>
      <c r="F99" s="20">
        <f>BAJIO16643561!H101</f>
        <v>0</v>
      </c>
      <c r="G99" s="21">
        <f t="shared" si="5"/>
        <v>0</v>
      </c>
      <c r="H99" s="20"/>
      <c r="I99" s="21">
        <f t="shared" si="6"/>
        <v>0</v>
      </c>
      <c r="J99" s="21">
        <f>BAJIO16643561!D101</f>
        <v>0</v>
      </c>
      <c r="K99" s="21">
        <f t="shared" si="7"/>
        <v>4352.5862068965516</v>
      </c>
      <c r="L99" s="20"/>
      <c r="M99" s="21">
        <f t="shared" si="8"/>
        <v>696.41379310344826</v>
      </c>
      <c r="N99" s="21">
        <f>BAJIO16643561!C101</f>
        <v>5049</v>
      </c>
      <c r="O99" s="128">
        <f t="shared" si="9"/>
        <v>248303.27999999994</v>
      </c>
      <c r="P99" s="22"/>
    </row>
    <row r="100" spans="1:16" hidden="1" x14ac:dyDescent="0.25">
      <c r="A100" s="19">
        <f>BAJIO16643561!A102</f>
        <v>44392</v>
      </c>
      <c r="B100" s="20"/>
      <c r="C100" s="20" t="str">
        <f>BAJIO16643561!B102</f>
        <v>ZAMUDIO CELIS ALBERTO PRESTAMO GENERAL</v>
      </c>
      <c r="D100" s="106"/>
      <c r="E100" s="101" t="str">
        <f>BAJIO16643561!I102</f>
        <v>PRESTAMO</v>
      </c>
      <c r="F100" s="20">
        <f>BAJIO16643561!H102</f>
        <v>0</v>
      </c>
      <c r="G100" s="21">
        <f t="shared" si="5"/>
        <v>0</v>
      </c>
      <c r="H100" s="20"/>
      <c r="I100" s="21">
        <f t="shared" si="6"/>
        <v>0</v>
      </c>
      <c r="J100" s="21">
        <f>BAJIO16643561!D102</f>
        <v>0</v>
      </c>
      <c r="K100" s="21">
        <f t="shared" si="7"/>
        <v>2303.4482758620693</v>
      </c>
      <c r="L100" s="20"/>
      <c r="M100" s="21">
        <f t="shared" si="8"/>
        <v>368.5517241379311</v>
      </c>
      <c r="N100" s="21">
        <f>BAJIO16643561!C102</f>
        <v>2672</v>
      </c>
      <c r="O100" s="128">
        <f t="shared" si="9"/>
        <v>245631.27999999994</v>
      </c>
      <c r="P100" s="22"/>
    </row>
    <row r="101" spans="1:16" hidden="1" x14ac:dyDescent="0.25">
      <c r="A101" s="19">
        <f>BAJIO16643561!A103</f>
        <v>44392</v>
      </c>
      <c r="B101" s="20"/>
      <c r="C101" s="20" t="str">
        <f>BAJIO16643561!B103</f>
        <v>ATRIO PLANOS Y PROYECTOS SA CV LIQUIDACION DE FACTURA</v>
      </c>
      <c r="D101" s="106"/>
      <c r="E101" s="101" t="str">
        <f>BAJIO16643561!I103</f>
        <v>LIQ FACTURA</v>
      </c>
      <c r="F101" s="20">
        <f>BAJIO16643561!H103</f>
        <v>0</v>
      </c>
      <c r="G101" s="21">
        <f t="shared" si="5"/>
        <v>0</v>
      </c>
      <c r="H101" s="20"/>
      <c r="I101" s="21">
        <f t="shared" si="6"/>
        <v>0</v>
      </c>
      <c r="J101" s="21">
        <f>BAJIO16643561!D103</f>
        <v>0</v>
      </c>
      <c r="K101" s="21">
        <f t="shared" si="7"/>
        <v>24870.689655172417</v>
      </c>
      <c r="L101" s="20"/>
      <c r="M101" s="21">
        <f t="shared" si="8"/>
        <v>3979.310344827587</v>
      </c>
      <c r="N101" s="21">
        <f>BAJIO16643561!C103</f>
        <v>28850</v>
      </c>
      <c r="O101" s="128">
        <f t="shared" si="9"/>
        <v>216781.27999999994</v>
      </c>
      <c r="P101" s="22"/>
    </row>
    <row r="102" spans="1:16" hidden="1" x14ac:dyDescent="0.25">
      <c r="A102" s="19">
        <f>BAJIO16643561!A104</f>
        <v>44392</v>
      </c>
      <c r="B102" s="20"/>
      <c r="C102" s="20" t="str">
        <f>BAJIO16643561!B104</f>
        <v>GRUPO MAPUCHE SA DE CV F 2195</v>
      </c>
      <c r="D102" s="106"/>
      <c r="E102" s="101" t="str">
        <f>BAJIO16643561!I104</f>
        <v>F2195</v>
      </c>
      <c r="F102" s="20">
        <f>BAJIO16643561!H104</f>
        <v>1159</v>
      </c>
      <c r="G102" s="21">
        <f t="shared" si="5"/>
        <v>11550</v>
      </c>
      <c r="H102" s="20"/>
      <c r="I102" s="21">
        <f t="shared" si="6"/>
        <v>1848</v>
      </c>
      <c r="J102" s="21">
        <f>BAJIO16643561!D104</f>
        <v>13398</v>
      </c>
      <c r="K102" s="21">
        <f t="shared" si="7"/>
        <v>0</v>
      </c>
      <c r="L102" s="20"/>
      <c r="M102" s="21">
        <f t="shared" si="8"/>
        <v>0</v>
      </c>
      <c r="N102" s="21">
        <f>BAJIO16643561!C104</f>
        <v>0</v>
      </c>
      <c r="O102" s="128">
        <f t="shared" si="9"/>
        <v>230179.27999999994</v>
      </c>
      <c r="P102" s="22"/>
    </row>
    <row r="103" spans="1:16" hidden="1" x14ac:dyDescent="0.25">
      <c r="A103" s="19">
        <f>BAJIO16643561!A105</f>
        <v>44392</v>
      </c>
      <c r="B103" s="20"/>
      <c r="C103" s="20" t="str">
        <f>BAJIO16643561!B105</f>
        <v>TAMPICO IDEALEASE SA DE CV  RefB[7216676]</v>
      </c>
      <c r="D103" s="106"/>
      <c r="E103" s="101" t="str">
        <f>BAJIO16643561!I105</f>
        <v>PAGO</v>
      </c>
      <c r="F103" s="20">
        <f>BAJIO16643561!H105</f>
        <v>0</v>
      </c>
      <c r="G103" s="21">
        <f t="shared" si="5"/>
        <v>0</v>
      </c>
      <c r="H103" s="20"/>
      <c r="I103" s="21">
        <f t="shared" si="6"/>
        <v>0</v>
      </c>
      <c r="J103" s="21">
        <f>BAJIO16643561!D105</f>
        <v>0</v>
      </c>
      <c r="K103" s="21">
        <f t="shared" si="7"/>
        <v>7492.491379310346</v>
      </c>
      <c r="L103" s="20"/>
      <c r="M103" s="21">
        <f t="shared" si="8"/>
        <v>1198.7986206896553</v>
      </c>
      <c r="N103" s="21">
        <f>BAJIO16643561!C105</f>
        <v>8691.2900000000009</v>
      </c>
      <c r="O103" s="128">
        <f t="shared" si="9"/>
        <v>221487.98999999993</v>
      </c>
      <c r="P103" s="22"/>
    </row>
    <row r="104" spans="1:16" hidden="1" x14ac:dyDescent="0.25">
      <c r="A104" s="19">
        <f>BAJIO16643561!A106</f>
        <v>44393</v>
      </c>
      <c r="B104" s="20"/>
      <c r="C104" s="20" t="str">
        <f>BAJIO16643561!B106</f>
        <v>MEGA ALIMENTOS SA DE  CV</v>
      </c>
      <c r="D104" s="106"/>
      <c r="E104" s="101" t="str">
        <f>BAJIO16643561!I106</f>
        <v>F2173</v>
      </c>
      <c r="F104" s="20">
        <f>BAJIO16643561!H106</f>
        <v>1160</v>
      </c>
      <c r="G104" s="21">
        <f t="shared" si="5"/>
        <v>9210.0000000000018</v>
      </c>
      <c r="H104" s="20"/>
      <c r="I104" s="21">
        <f t="shared" si="6"/>
        <v>1473.6000000000004</v>
      </c>
      <c r="J104" s="21">
        <f>BAJIO16643561!D106</f>
        <v>10683.6</v>
      </c>
      <c r="K104" s="21">
        <f t="shared" si="7"/>
        <v>0</v>
      </c>
      <c r="L104" s="20"/>
      <c r="M104" s="21">
        <f t="shared" si="8"/>
        <v>0</v>
      </c>
      <c r="N104" s="21">
        <f>BAJIO16643561!C106</f>
        <v>0</v>
      </c>
      <c r="O104" s="128">
        <f t="shared" si="9"/>
        <v>232171.58999999994</v>
      </c>
      <c r="P104" s="22"/>
    </row>
    <row r="105" spans="1:16" hidden="1" x14ac:dyDescent="0.25">
      <c r="A105" s="19">
        <f>BAJIO16643561!A107</f>
        <v>44393</v>
      </c>
      <c r="B105" s="20"/>
      <c r="C105" s="20" t="str">
        <f>BAJIO16643561!B107</f>
        <v>ZONE COMPRA S DE R L DE C V</v>
      </c>
      <c r="D105" s="106"/>
      <c r="E105" s="101" t="str">
        <f>BAJIO16643561!I107</f>
        <v>F2150</v>
      </c>
      <c r="F105" s="20">
        <f>BAJIO16643561!H107</f>
        <v>1161</v>
      </c>
      <c r="G105" s="21">
        <f t="shared" si="5"/>
        <v>13500.000000000002</v>
      </c>
      <c r="H105" s="20"/>
      <c r="I105" s="21">
        <f t="shared" si="6"/>
        <v>2160.0000000000005</v>
      </c>
      <c r="J105" s="21">
        <f>BAJIO16643561!D107</f>
        <v>15660</v>
      </c>
      <c r="K105" s="21">
        <f t="shared" si="7"/>
        <v>0</v>
      </c>
      <c r="L105" s="20"/>
      <c r="M105" s="21">
        <f t="shared" si="8"/>
        <v>0</v>
      </c>
      <c r="N105" s="21">
        <f>BAJIO16643561!C107</f>
        <v>0</v>
      </c>
      <c r="O105" s="128">
        <f t="shared" si="9"/>
        <v>247831.58999999994</v>
      </c>
      <c r="P105" s="22"/>
    </row>
    <row r="106" spans="1:16" hidden="1" x14ac:dyDescent="0.25">
      <c r="A106" s="19">
        <f>BAJIO16643561!A108</f>
        <v>44393</v>
      </c>
      <c r="B106" s="20"/>
      <c r="C106" s="20" t="str">
        <f>BAJIO16643561!B108</f>
        <v>AUTOELECTRICA FIRO  15jul2021 Tarjeta</v>
      </c>
      <c r="D106" s="106"/>
      <c r="E106" s="101" t="str">
        <f>BAJIO16643561!I108</f>
        <v>TARJETA</v>
      </c>
      <c r="F106" s="20">
        <f>BAJIO16643561!H108</f>
        <v>0</v>
      </c>
      <c r="G106" s="21">
        <f t="shared" si="5"/>
        <v>0</v>
      </c>
      <c r="H106" s="20"/>
      <c r="I106" s="21">
        <f t="shared" si="6"/>
        <v>0</v>
      </c>
      <c r="J106" s="21">
        <f>BAJIO16643561!D108</f>
        <v>0</v>
      </c>
      <c r="K106" s="21">
        <f t="shared" si="7"/>
        <v>867.5</v>
      </c>
      <c r="L106" s="20"/>
      <c r="M106" s="21">
        <f t="shared" si="8"/>
        <v>138.80000000000001</v>
      </c>
      <c r="N106" s="21">
        <f>BAJIO16643561!C108</f>
        <v>1006.3</v>
      </c>
      <c r="O106" s="128">
        <f t="shared" si="9"/>
        <v>246825.28999999995</v>
      </c>
      <c r="P106" s="22"/>
    </row>
    <row r="107" spans="1:16" hidden="1" x14ac:dyDescent="0.25">
      <c r="A107" s="19">
        <f>BAJIO16643561!A109</f>
        <v>44393</v>
      </c>
      <c r="B107" s="20"/>
      <c r="C107" s="20" t="str">
        <f>BAJIO16643561!B109</f>
        <v>PENSKE TRUCK ARRENDA DORA DE MEXICO SA D</v>
      </c>
      <c r="D107" s="106"/>
      <c r="E107" s="101" t="str">
        <f>BAJIO16643561!I109</f>
        <v>F2200</v>
      </c>
      <c r="F107" s="20">
        <f>BAJIO16643561!H109</f>
        <v>1162</v>
      </c>
      <c r="G107" s="21">
        <f t="shared" si="5"/>
        <v>5600</v>
      </c>
      <c r="H107" s="20"/>
      <c r="I107" s="21">
        <f t="shared" si="6"/>
        <v>896</v>
      </c>
      <c r="J107" s="21">
        <f>BAJIO16643561!D109</f>
        <v>6496</v>
      </c>
      <c r="K107" s="21">
        <f t="shared" si="7"/>
        <v>0</v>
      </c>
      <c r="L107" s="20"/>
      <c r="M107" s="21">
        <f t="shared" si="8"/>
        <v>0</v>
      </c>
      <c r="N107" s="21">
        <f>BAJIO16643561!C109</f>
        <v>0</v>
      </c>
      <c r="O107" s="128">
        <f t="shared" si="9"/>
        <v>253321.28999999995</v>
      </c>
      <c r="P107" s="22"/>
    </row>
    <row r="108" spans="1:16" hidden="1" x14ac:dyDescent="0.25">
      <c r="A108" s="19">
        <f>BAJIO16643561!A110</f>
        <v>44393</v>
      </c>
      <c r="B108" s="20"/>
      <c r="C108" s="20" t="str">
        <f>BAJIO16643561!B110</f>
        <v>PROMOTORA PLATINIUM  15jul2021 Tarjeta</v>
      </c>
      <c r="D108" s="106"/>
      <c r="E108" s="101" t="str">
        <f>BAJIO16643561!I110</f>
        <v>TARJETA</v>
      </c>
      <c r="F108" s="20">
        <f>BAJIO16643561!H110</f>
        <v>0</v>
      </c>
      <c r="G108" s="21">
        <f t="shared" si="5"/>
        <v>0</v>
      </c>
      <c r="H108" s="20"/>
      <c r="I108" s="21">
        <f t="shared" si="6"/>
        <v>0</v>
      </c>
      <c r="J108" s="21">
        <f>BAJIO16643561!D110</f>
        <v>0</v>
      </c>
      <c r="K108" s="21">
        <f t="shared" si="7"/>
        <v>3153.4482758620693</v>
      </c>
      <c r="L108" s="20"/>
      <c r="M108" s="21">
        <f t="shared" si="8"/>
        <v>504.5517241379311</v>
      </c>
      <c r="N108" s="21">
        <f>BAJIO16643561!C110</f>
        <v>3658</v>
      </c>
      <c r="O108" s="128">
        <f t="shared" si="9"/>
        <v>249663.28999999995</v>
      </c>
      <c r="P108" s="22"/>
    </row>
    <row r="109" spans="1:16" hidden="1" x14ac:dyDescent="0.25">
      <c r="A109" s="19">
        <f>BAJIO16643561!A111</f>
        <v>44393</v>
      </c>
      <c r="B109" s="20"/>
      <c r="C109" s="20" t="str">
        <f>BAJIO16643561!B111</f>
        <v>ADOSA CIB Tarjeta</v>
      </c>
      <c r="D109" s="106"/>
      <c r="E109" s="101" t="str">
        <f>BAJIO16643561!I111</f>
        <v>TARJETA</v>
      </c>
      <c r="F109" s="20">
        <f>BAJIO16643561!H111</f>
        <v>0</v>
      </c>
      <c r="G109" s="21">
        <f t="shared" si="5"/>
        <v>0</v>
      </c>
      <c r="H109" s="20"/>
      <c r="I109" s="21">
        <f t="shared" si="6"/>
        <v>0</v>
      </c>
      <c r="J109" s="21">
        <f>BAJIO16643561!D111</f>
        <v>0</v>
      </c>
      <c r="K109" s="21">
        <f t="shared" si="7"/>
        <v>1052.0431034482758</v>
      </c>
      <c r="L109" s="20"/>
      <c r="M109" s="21">
        <f t="shared" si="8"/>
        <v>168.32689655172413</v>
      </c>
      <c r="N109" s="21">
        <f>BAJIO16643561!C111</f>
        <v>1220.3699999999999</v>
      </c>
      <c r="O109" s="128">
        <f t="shared" si="9"/>
        <v>248442.91999999995</v>
      </c>
      <c r="P109" s="22"/>
    </row>
    <row r="110" spans="1:16" hidden="1" x14ac:dyDescent="0.25">
      <c r="A110" s="19">
        <f>BAJIO16643561!A112</f>
        <v>44393</v>
      </c>
      <c r="B110" s="20"/>
      <c r="C110" s="20" t="str">
        <f>BAJIO16643561!B112</f>
        <v>VALVULAS DE CALIDAD DE MONTERREY SA DE C PAGO FACTURA 2241</v>
      </c>
      <c r="D110" s="106"/>
      <c r="E110" s="101" t="str">
        <f>BAJIO16643561!I112</f>
        <v>F2241</v>
      </c>
      <c r="F110" s="20" t="str">
        <f>BAJIO16643561!H112</f>
        <v xml:space="preserve">                           </v>
      </c>
      <c r="G110" s="21">
        <f t="shared" si="5"/>
        <v>2850</v>
      </c>
      <c r="H110" s="20"/>
      <c r="I110" s="21">
        <f t="shared" si="6"/>
        <v>456</v>
      </c>
      <c r="J110" s="21">
        <f>BAJIO16643561!D112</f>
        <v>3306</v>
      </c>
      <c r="K110" s="21">
        <f t="shared" si="7"/>
        <v>0</v>
      </c>
      <c r="L110" s="20"/>
      <c r="M110" s="21">
        <f t="shared" si="8"/>
        <v>0</v>
      </c>
      <c r="N110" s="21">
        <f>BAJIO16643561!C112</f>
        <v>0</v>
      </c>
      <c r="O110" s="128">
        <f t="shared" si="9"/>
        <v>251748.91999999995</v>
      </c>
      <c r="P110" s="22"/>
    </row>
    <row r="111" spans="1:16" hidden="1" x14ac:dyDescent="0.25">
      <c r="A111" s="19">
        <f>BAJIO16643561!A113</f>
        <v>44393</v>
      </c>
      <c r="B111" s="20"/>
      <c r="C111" s="20" t="str">
        <f>BAJIO16643561!B113</f>
        <v>Pago de impuestos</v>
      </c>
      <c r="D111" s="106"/>
      <c r="E111" s="101" t="str">
        <f>BAJIO16643561!I113</f>
        <v>IMPUESTOS</v>
      </c>
      <c r="F111" s="20">
        <f>BAJIO16643561!H113</f>
        <v>0</v>
      </c>
      <c r="G111" s="21">
        <f t="shared" si="5"/>
        <v>0</v>
      </c>
      <c r="H111" s="20"/>
      <c r="I111" s="21">
        <f t="shared" si="6"/>
        <v>0</v>
      </c>
      <c r="J111" s="21">
        <f>BAJIO16643561!D113</f>
        <v>0</v>
      </c>
      <c r="K111" s="21">
        <f t="shared" si="7"/>
        <v>46239.655172413797</v>
      </c>
      <c r="L111" s="20"/>
      <c r="M111" s="21">
        <f t="shared" si="8"/>
        <v>7398.3448275862074</v>
      </c>
      <c r="N111" s="21">
        <f>BAJIO16643561!C113</f>
        <v>53638</v>
      </c>
      <c r="O111" s="128">
        <f t="shared" si="9"/>
        <v>198110.91999999995</v>
      </c>
      <c r="P111" s="22"/>
    </row>
    <row r="112" spans="1:16" hidden="1" x14ac:dyDescent="0.25">
      <c r="A112" s="121">
        <f>BAJIO16643561!A114</f>
        <v>44393</v>
      </c>
      <c r="B112" s="122"/>
      <c r="C112" s="122" t="str">
        <f>BAJIO16643561!B114</f>
        <v>Deposito SBC de Cobro Inmediato  Recibo # 53697015699 PRESAJET</v>
      </c>
      <c r="D112" s="122"/>
      <c r="E112" s="123" t="str">
        <f>BAJIO16643561!I114</f>
        <v>F2223</v>
      </c>
      <c r="F112" s="122">
        <f>BAJIO16643561!H114</f>
        <v>1205</v>
      </c>
      <c r="G112" s="124">
        <f t="shared" si="5"/>
        <v>3200</v>
      </c>
      <c r="H112" s="122"/>
      <c r="I112" s="124">
        <f t="shared" si="6"/>
        <v>512</v>
      </c>
      <c r="J112" s="124">
        <f>BAJIO16643561!D114</f>
        <v>3712</v>
      </c>
      <c r="K112" s="21">
        <f t="shared" si="7"/>
        <v>0</v>
      </c>
      <c r="L112" s="20"/>
      <c r="M112" s="21">
        <f t="shared" si="8"/>
        <v>0</v>
      </c>
      <c r="N112" s="21">
        <f>BAJIO16643561!C114</f>
        <v>0</v>
      </c>
      <c r="O112" s="128">
        <f t="shared" si="9"/>
        <v>201822.91999999995</v>
      </c>
      <c r="P112" s="22"/>
    </row>
    <row r="113" spans="1:16" hidden="1" x14ac:dyDescent="0.25">
      <c r="A113" s="19">
        <f>BAJIO16643561!A115</f>
        <v>44393</v>
      </c>
      <c r="B113" s="20"/>
      <c r="C113" s="20" t="str">
        <f>BAJIO16643561!B115</f>
        <v>ACERO PRIME S  DE R L  DE C V</v>
      </c>
      <c r="D113" s="106"/>
      <c r="E113" s="101" t="str">
        <f>BAJIO16643561!I115</f>
        <v>F2190</v>
      </c>
      <c r="F113" s="20">
        <f>BAJIO16643561!H115</f>
        <v>1165</v>
      </c>
      <c r="G113" s="21">
        <f t="shared" si="5"/>
        <v>8900</v>
      </c>
      <c r="H113" s="20"/>
      <c r="I113" s="21">
        <f t="shared" si="6"/>
        <v>1424</v>
      </c>
      <c r="J113" s="21">
        <f>BAJIO16643561!D115</f>
        <v>10324</v>
      </c>
      <c r="K113" s="21">
        <f t="shared" si="7"/>
        <v>0</v>
      </c>
      <c r="L113" s="20"/>
      <c r="M113" s="21">
        <f t="shared" si="8"/>
        <v>0</v>
      </c>
      <c r="N113" s="21">
        <f>BAJIO16643561!C115</f>
        <v>0</v>
      </c>
      <c r="O113" s="128">
        <f t="shared" si="9"/>
        <v>212146.91999999995</v>
      </c>
      <c r="P113" s="22"/>
    </row>
    <row r="114" spans="1:16" hidden="1" x14ac:dyDescent="0.25">
      <c r="A114" s="19">
        <f>BAJIO16643561!A116</f>
        <v>44393</v>
      </c>
      <c r="B114" s="20"/>
      <c r="C114" s="20" t="str">
        <f>BAJIO16643561!B116</f>
        <v>SOTO GAYTAN HECTOR MANUEL Nomina JULIO</v>
      </c>
      <c r="D114" s="106"/>
      <c r="E114" s="101" t="str">
        <f>BAJIO16643561!I116</f>
        <v>NOMINA</v>
      </c>
      <c r="F114" s="20">
        <f>BAJIO16643561!H116</f>
        <v>0</v>
      </c>
      <c r="G114" s="21">
        <f t="shared" si="5"/>
        <v>0</v>
      </c>
      <c r="H114" s="20"/>
      <c r="I114" s="21">
        <f t="shared" si="6"/>
        <v>0</v>
      </c>
      <c r="J114" s="21">
        <f>BAJIO16643561!D116</f>
        <v>0</v>
      </c>
      <c r="K114" s="21">
        <f t="shared" si="7"/>
        <v>1196.2068965517242</v>
      </c>
      <c r="L114" s="20"/>
      <c r="M114" s="21">
        <f t="shared" si="8"/>
        <v>191.39310344827587</v>
      </c>
      <c r="N114" s="21">
        <f>BAJIO16643561!C116</f>
        <v>1387.6</v>
      </c>
      <c r="O114" s="128">
        <f t="shared" si="9"/>
        <v>210759.31999999995</v>
      </c>
      <c r="P114" s="22"/>
    </row>
    <row r="115" spans="1:16" ht="30" hidden="1" x14ac:dyDescent="0.25">
      <c r="A115" s="19">
        <f>BAJIO16643561!A117</f>
        <v>44393</v>
      </c>
      <c r="B115" s="20"/>
      <c r="C115" s="20" t="str">
        <f>BAJIO16643561!B117</f>
        <v>Devolución de SPEI SOTO GAYTAN HECTOR MANUEL CUENTA BLOQUEADA Nomina JULIO</v>
      </c>
      <c r="D115" s="106"/>
      <c r="E115" s="101" t="str">
        <f>BAJIO16643561!I117</f>
        <v>DEV HECTOR SOTO</v>
      </c>
      <c r="F115" s="20">
        <f>BAJIO16643561!H117</f>
        <v>0</v>
      </c>
      <c r="G115" s="21">
        <f t="shared" si="5"/>
        <v>1196.2068965517242</v>
      </c>
      <c r="H115" s="20"/>
      <c r="I115" s="21">
        <f t="shared" si="6"/>
        <v>191.39310344827587</v>
      </c>
      <c r="J115" s="21">
        <f>BAJIO16643561!D117</f>
        <v>1387.6</v>
      </c>
      <c r="K115" s="21">
        <f t="shared" si="7"/>
        <v>0</v>
      </c>
      <c r="L115" s="20"/>
      <c r="M115" s="21">
        <f t="shared" si="8"/>
        <v>0</v>
      </c>
      <c r="N115" s="21">
        <f>BAJIO16643561!C117</f>
        <v>0</v>
      </c>
      <c r="O115" s="128">
        <f t="shared" si="9"/>
        <v>212146.91999999995</v>
      </c>
      <c r="P115" s="22"/>
    </row>
    <row r="116" spans="1:16" hidden="1" x14ac:dyDescent="0.25">
      <c r="A116" s="19">
        <f>BAJIO16643561!A118</f>
        <v>44393</v>
      </c>
      <c r="B116" s="20"/>
      <c r="C116" s="20" t="str">
        <f>BAJIO16643561!B118</f>
        <v>GASOLINERA LAS PALMAS SA DE CVLIQUIDACION DE FACTURA</v>
      </c>
      <c r="D116" s="106"/>
      <c r="E116" s="101" t="str">
        <f>BAJIO16643561!I118</f>
        <v>LIQ FACTURA</v>
      </c>
      <c r="F116" s="20">
        <f>BAJIO16643561!H118</f>
        <v>0</v>
      </c>
      <c r="G116" s="21">
        <f t="shared" si="5"/>
        <v>0</v>
      </c>
      <c r="H116" s="20"/>
      <c r="I116" s="21">
        <f t="shared" si="6"/>
        <v>0</v>
      </c>
      <c r="J116" s="21">
        <f>BAJIO16643561!D118</f>
        <v>0</v>
      </c>
      <c r="K116" s="21">
        <f t="shared" si="7"/>
        <v>3448.2758620689656</v>
      </c>
      <c r="L116" s="20"/>
      <c r="M116" s="21">
        <f t="shared" si="8"/>
        <v>551.72413793103453</v>
      </c>
      <c r="N116" s="21">
        <f>BAJIO16643561!C118</f>
        <v>4000</v>
      </c>
      <c r="O116" s="128">
        <f t="shared" si="9"/>
        <v>208146.91999999995</v>
      </c>
      <c r="P116" s="22"/>
    </row>
    <row r="117" spans="1:16" hidden="1" x14ac:dyDescent="0.25">
      <c r="A117" s="19">
        <f>BAJIO16643561!A119</f>
        <v>44396</v>
      </c>
      <c r="B117" s="20"/>
      <c r="C117" s="20" t="str">
        <f>BAJIO16643561!B119</f>
        <v>AGRONUTRIENTES DEL NORTE S.A. DE C.V. FAC 2322</v>
      </c>
      <c r="D117" s="106"/>
      <c r="E117" s="101" t="str">
        <f>BAJIO16643561!I119</f>
        <v>F2322</v>
      </c>
      <c r="F117" s="20">
        <f>BAJIO16643561!H119</f>
        <v>1166</v>
      </c>
      <c r="G117" s="21">
        <f t="shared" si="5"/>
        <v>3100</v>
      </c>
      <c r="H117" s="20"/>
      <c r="I117" s="21">
        <f t="shared" si="6"/>
        <v>496</v>
      </c>
      <c r="J117" s="21">
        <f>BAJIO16643561!D119</f>
        <v>3596</v>
      </c>
      <c r="K117" s="21">
        <f t="shared" si="7"/>
        <v>0</v>
      </c>
      <c r="L117" s="20"/>
      <c r="M117" s="21">
        <f t="shared" si="8"/>
        <v>0</v>
      </c>
      <c r="N117" s="21">
        <f>BAJIO16643561!C119</f>
        <v>0</v>
      </c>
      <c r="O117" s="128">
        <f t="shared" si="9"/>
        <v>211742.91999999995</v>
      </c>
      <c r="P117" s="22"/>
    </row>
    <row r="118" spans="1:16" hidden="1" x14ac:dyDescent="0.25">
      <c r="A118" s="19">
        <f>BAJIO16643561!A120</f>
        <v>44396</v>
      </c>
      <c r="B118" s="20"/>
      <c r="C118" s="20" t="str">
        <f>BAJIO16643561!B120</f>
        <v>JOSE LUIS GONZALEZ CORREA LIQUIDA</v>
      </c>
      <c r="D118" s="106"/>
      <c r="E118" s="101" t="str">
        <f>BAJIO16643561!I120</f>
        <v>LIQ FACTURA</v>
      </c>
      <c r="F118" s="20">
        <f>BAJIO16643561!H120</f>
        <v>0</v>
      </c>
      <c r="G118" s="21">
        <f t="shared" si="5"/>
        <v>0</v>
      </c>
      <c r="H118" s="20"/>
      <c r="I118" s="21">
        <f t="shared" si="6"/>
        <v>0</v>
      </c>
      <c r="J118" s="21">
        <f>BAJIO16643561!D120</f>
        <v>0</v>
      </c>
      <c r="K118" s="21">
        <f t="shared" si="7"/>
        <v>32873.448275862065</v>
      </c>
      <c r="L118" s="20"/>
      <c r="M118" s="21">
        <f t="shared" si="8"/>
        <v>5259.751724137931</v>
      </c>
      <c r="N118" s="21">
        <f>BAJIO16643561!C120</f>
        <v>38133.199999999997</v>
      </c>
      <c r="O118" s="128">
        <f t="shared" si="9"/>
        <v>173609.71999999997</v>
      </c>
      <c r="P118" s="22"/>
    </row>
    <row r="119" spans="1:16" ht="30" hidden="1" x14ac:dyDescent="0.25">
      <c r="A119" s="19">
        <f>BAJIO16643561!A121</f>
        <v>44396</v>
      </c>
      <c r="B119" s="20"/>
      <c r="C119" s="20" t="str">
        <f>BAJIO16643561!B121</f>
        <v>OES ENCLOSURES MANUFACTURING MEXIC  2258 2276 2335</v>
      </c>
      <c r="D119" s="106"/>
      <c r="E119" s="101" t="str">
        <f>BAJIO16643561!I121</f>
        <v>F2258, F2276, F2335</v>
      </c>
      <c r="F119" s="20">
        <f>BAJIO16643561!H121</f>
        <v>1167</v>
      </c>
      <c r="G119" s="21">
        <f t="shared" si="5"/>
        <v>9600</v>
      </c>
      <c r="H119" s="20"/>
      <c r="I119" s="21">
        <f t="shared" si="6"/>
        <v>1536</v>
      </c>
      <c r="J119" s="21">
        <f>BAJIO16643561!D121</f>
        <v>11136</v>
      </c>
      <c r="K119" s="21">
        <f t="shared" si="7"/>
        <v>0</v>
      </c>
      <c r="L119" s="20"/>
      <c r="M119" s="21">
        <f t="shared" si="8"/>
        <v>0</v>
      </c>
      <c r="N119" s="21">
        <f>BAJIO16643561!C121</f>
        <v>0</v>
      </c>
      <c r="O119" s="128">
        <f t="shared" si="9"/>
        <v>184745.71999999997</v>
      </c>
      <c r="P119" s="22"/>
    </row>
    <row r="120" spans="1:16" hidden="1" x14ac:dyDescent="0.25">
      <c r="A120" s="19">
        <f>BAJIO16643561!A122</f>
        <v>44397</v>
      </c>
      <c r="B120" s="20"/>
      <c r="C120" s="20" t="str">
        <f>BAJIO16643561!B122</f>
        <v>KANDELIUM MEXICO S D E RL D</v>
      </c>
      <c r="D120" s="106"/>
      <c r="E120" s="101" t="str">
        <f>BAJIO16643561!I122</f>
        <v>F2171</v>
      </c>
      <c r="F120" s="20">
        <f>BAJIO16643561!H122</f>
        <v>1168</v>
      </c>
      <c r="G120" s="21">
        <f t="shared" si="5"/>
        <v>2800</v>
      </c>
      <c r="H120" s="20"/>
      <c r="I120" s="21">
        <f t="shared" si="6"/>
        <v>448</v>
      </c>
      <c r="J120" s="21">
        <f>BAJIO16643561!D122</f>
        <v>3248</v>
      </c>
      <c r="K120" s="21">
        <f t="shared" si="7"/>
        <v>0</v>
      </c>
      <c r="L120" s="20"/>
      <c r="M120" s="21">
        <f t="shared" si="8"/>
        <v>0</v>
      </c>
      <c r="N120" s="21">
        <f>BAJIO16643561!C122</f>
        <v>0</v>
      </c>
      <c r="O120" s="128">
        <f t="shared" si="9"/>
        <v>187993.71999999997</v>
      </c>
      <c r="P120" s="22"/>
    </row>
    <row r="121" spans="1:16" hidden="1" x14ac:dyDescent="0.25">
      <c r="A121" s="19">
        <f>BAJIO16643561!A123</f>
        <v>44397</v>
      </c>
      <c r="B121" s="20"/>
      <c r="C121" s="20" t="str">
        <f>BAJIO16643561!B123</f>
        <v>APYMSA VER 2PP  19jul2021 Tarjeta</v>
      </c>
      <c r="D121" s="106"/>
      <c r="E121" s="101" t="str">
        <f>BAJIO16643561!I123</f>
        <v>TARJETA</v>
      </c>
      <c r="F121" s="20">
        <f>BAJIO16643561!H123</f>
        <v>0</v>
      </c>
      <c r="G121" s="21">
        <f t="shared" si="5"/>
        <v>0</v>
      </c>
      <c r="H121" s="20"/>
      <c r="I121" s="21">
        <f t="shared" si="6"/>
        <v>0</v>
      </c>
      <c r="J121" s="21">
        <f>BAJIO16643561!D123</f>
        <v>0</v>
      </c>
      <c r="K121" s="21">
        <f t="shared" si="7"/>
        <v>3579.2672413793102</v>
      </c>
      <c r="L121" s="20"/>
      <c r="M121" s="21">
        <f t="shared" si="8"/>
        <v>572.6827586206897</v>
      </c>
      <c r="N121" s="21">
        <f>BAJIO16643561!C123</f>
        <v>4151.95</v>
      </c>
      <c r="O121" s="128">
        <f t="shared" si="9"/>
        <v>183841.76999999996</v>
      </c>
      <c r="P121" s="22"/>
    </row>
    <row r="122" spans="1:16" hidden="1" x14ac:dyDescent="0.25">
      <c r="A122" s="19">
        <f>BAJIO16643561!A124</f>
        <v>44397</v>
      </c>
      <c r="B122" s="20"/>
      <c r="C122" s="20" t="str">
        <f>BAJIO16643561!B124</f>
        <v>NACIONAL DE ALIMENTOS Y HELADOS SA DE CV</v>
      </c>
      <c r="D122" s="106"/>
      <c r="E122" s="101" t="str">
        <f>BAJIO16643561!I124</f>
        <v>F2201</v>
      </c>
      <c r="F122" s="20">
        <f>BAJIO16643561!H124</f>
        <v>1169</v>
      </c>
      <c r="G122" s="21">
        <f t="shared" si="5"/>
        <v>27800.000000000004</v>
      </c>
      <c r="H122" s="20"/>
      <c r="I122" s="21">
        <f t="shared" si="6"/>
        <v>4448.0000000000009</v>
      </c>
      <c r="J122" s="21">
        <f>BAJIO16643561!D124</f>
        <v>32248</v>
      </c>
      <c r="K122" s="21">
        <f t="shared" si="7"/>
        <v>0</v>
      </c>
      <c r="L122" s="20"/>
      <c r="M122" s="21">
        <f t="shared" si="8"/>
        <v>0</v>
      </c>
      <c r="N122" s="21">
        <f>BAJIO16643561!C124</f>
        <v>0</v>
      </c>
      <c r="O122" s="128">
        <f t="shared" si="9"/>
        <v>216089.76999999996</v>
      </c>
      <c r="P122" s="22"/>
    </row>
    <row r="123" spans="1:16" hidden="1" x14ac:dyDescent="0.25">
      <c r="A123" s="19">
        <f>BAJIO16643561!A125</f>
        <v>44397</v>
      </c>
      <c r="B123" s="20"/>
      <c r="C123" s="20" t="str">
        <f>BAJIO16643561!B125</f>
        <v>ERIK MICHAEL MUNGUIA MARTINEZ PRESTAMO GENERAL</v>
      </c>
      <c r="D123" s="106"/>
      <c r="E123" s="101" t="str">
        <f>BAJIO16643561!I125</f>
        <v>PRESTAMO</v>
      </c>
      <c r="F123" s="20">
        <f>BAJIO16643561!H125</f>
        <v>0</v>
      </c>
      <c r="G123" s="21">
        <f t="shared" si="5"/>
        <v>0</v>
      </c>
      <c r="H123" s="20"/>
      <c r="I123" s="21">
        <f t="shared" si="6"/>
        <v>0</v>
      </c>
      <c r="J123" s="21">
        <f>BAJIO16643561!D125</f>
        <v>0</v>
      </c>
      <c r="K123" s="21">
        <f t="shared" si="7"/>
        <v>2155.1724137931037</v>
      </c>
      <c r="L123" s="20"/>
      <c r="M123" s="21">
        <f t="shared" si="8"/>
        <v>344.82758620689663</v>
      </c>
      <c r="N123" s="21">
        <f>BAJIO16643561!C125</f>
        <v>2500</v>
      </c>
      <c r="O123" s="128">
        <f t="shared" si="9"/>
        <v>213589.76999999996</v>
      </c>
      <c r="P123" s="22"/>
    </row>
    <row r="124" spans="1:16" hidden="1" x14ac:dyDescent="0.25">
      <c r="A124" s="19">
        <f>BAJIO16643561!A126</f>
        <v>44397</v>
      </c>
      <c r="B124" s="20"/>
      <c r="C124" s="20" t="str">
        <f>BAJIO16643561!B126</f>
        <v>INFRA SA DE CV</v>
      </c>
      <c r="D124" s="106"/>
      <c r="E124" s="101" t="str">
        <f>BAJIO16643561!I126</f>
        <v>F1817</v>
      </c>
      <c r="F124" s="20">
        <f>BAJIO16643561!H126</f>
        <v>1170</v>
      </c>
      <c r="G124" s="21">
        <f t="shared" si="5"/>
        <v>14000.000000000002</v>
      </c>
      <c r="H124" s="20"/>
      <c r="I124" s="21">
        <f t="shared" si="6"/>
        <v>2240.0000000000005</v>
      </c>
      <c r="J124" s="21">
        <f>BAJIO16643561!D126</f>
        <v>16240</v>
      </c>
      <c r="K124" s="21">
        <f t="shared" si="7"/>
        <v>0</v>
      </c>
      <c r="L124" s="20"/>
      <c r="M124" s="21">
        <f t="shared" si="8"/>
        <v>0</v>
      </c>
      <c r="N124" s="21">
        <f>BAJIO16643561!C126</f>
        <v>0</v>
      </c>
      <c r="O124" s="128">
        <f t="shared" si="9"/>
        <v>229829.76999999996</v>
      </c>
      <c r="P124" s="22"/>
    </row>
    <row r="125" spans="1:16" hidden="1" x14ac:dyDescent="0.25">
      <c r="A125" s="19">
        <f>BAJIO16643561!A127</f>
        <v>44398</v>
      </c>
      <c r="B125" s="20"/>
      <c r="C125" s="20" t="str">
        <f>BAJIO16643561!B127</f>
        <v>DESEL MARIMAR  20jul2021 Tarjeta</v>
      </c>
      <c r="D125" s="106"/>
      <c r="E125" s="101" t="str">
        <f>BAJIO16643561!I127</f>
        <v>TARJETA</v>
      </c>
      <c r="F125" s="20">
        <f>BAJIO16643561!H127</f>
        <v>0</v>
      </c>
      <c r="G125" s="21">
        <f t="shared" si="5"/>
        <v>0</v>
      </c>
      <c r="H125" s="20"/>
      <c r="I125" s="21">
        <f t="shared" si="6"/>
        <v>0</v>
      </c>
      <c r="J125" s="21">
        <f>BAJIO16643561!D127</f>
        <v>0</v>
      </c>
      <c r="K125" s="21">
        <f t="shared" si="7"/>
        <v>978.44827586206907</v>
      </c>
      <c r="L125" s="20"/>
      <c r="M125" s="21">
        <f t="shared" si="8"/>
        <v>156.55172413793105</v>
      </c>
      <c r="N125" s="21">
        <f>BAJIO16643561!C127</f>
        <v>1135</v>
      </c>
      <c r="O125" s="128">
        <f t="shared" si="9"/>
        <v>228694.76999999996</v>
      </c>
      <c r="P125" s="22"/>
    </row>
    <row r="126" spans="1:16" hidden="1" x14ac:dyDescent="0.25">
      <c r="A126" s="19">
        <f>BAJIO16643561!A128</f>
        <v>44398</v>
      </c>
      <c r="B126" s="20"/>
      <c r="C126" s="20" t="str">
        <f>BAJIO16643561!B128</f>
        <v>ARTIGRAF SA DE CV PAGO FACT</v>
      </c>
      <c r="D126" s="106"/>
      <c r="E126" s="101" t="str">
        <f>BAJIO16643561!I128</f>
        <v>F2149</v>
      </c>
      <c r="F126" s="20">
        <f>BAJIO16643561!H128</f>
        <v>1171</v>
      </c>
      <c r="G126" s="21">
        <f t="shared" si="5"/>
        <v>11663.793103448277</v>
      </c>
      <c r="H126" s="20"/>
      <c r="I126" s="21">
        <f t="shared" si="6"/>
        <v>1866.2068965517244</v>
      </c>
      <c r="J126" s="21">
        <f>BAJIO16643561!D128</f>
        <v>13530</v>
      </c>
      <c r="K126" s="21">
        <f t="shared" si="7"/>
        <v>0</v>
      </c>
      <c r="L126" s="20"/>
      <c r="M126" s="21">
        <f t="shared" si="8"/>
        <v>0</v>
      </c>
      <c r="N126" s="21">
        <f>BAJIO16643561!C128</f>
        <v>0</v>
      </c>
      <c r="O126" s="128">
        <f t="shared" si="9"/>
        <v>242224.76999999996</v>
      </c>
      <c r="P126" s="22"/>
    </row>
    <row r="127" spans="1:16" hidden="1" x14ac:dyDescent="0.25">
      <c r="A127" s="19">
        <f>BAJIO16643561!A129</f>
        <v>44398</v>
      </c>
      <c r="B127" s="20"/>
      <c r="C127" s="20" t="str">
        <f>BAJIO16643561!B129</f>
        <v>OPERADORA DE RELLENOS SANITARI LIQUIDACION</v>
      </c>
      <c r="D127" s="106"/>
      <c r="E127" s="101" t="str">
        <f>BAJIO16643561!I129</f>
        <v>LIQ FACTURA</v>
      </c>
      <c r="F127" s="20">
        <f>BAJIO16643561!H129</f>
        <v>0</v>
      </c>
      <c r="G127" s="21">
        <f t="shared" si="5"/>
        <v>0</v>
      </c>
      <c r="H127" s="20"/>
      <c r="I127" s="21">
        <f t="shared" si="6"/>
        <v>0</v>
      </c>
      <c r="J127" s="21">
        <f>BAJIO16643561!D129</f>
        <v>0</v>
      </c>
      <c r="K127" s="21">
        <f t="shared" si="7"/>
        <v>38794</v>
      </c>
      <c r="L127" s="20"/>
      <c r="M127" s="21">
        <f t="shared" si="8"/>
        <v>6207.04</v>
      </c>
      <c r="N127" s="21">
        <f>BAJIO16643561!C129</f>
        <v>45001.04</v>
      </c>
      <c r="O127" s="128">
        <f t="shared" si="9"/>
        <v>197223.72999999995</v>
      </c>
      <c r="P127" s="22"/>
    </row>
    <row r="128" spans="1:16" hidden="1" x14ac:dyDescent="0.25">
      <c r="A128" s="19">
        <f>BAJIO16643561!A130</f>
        <v>44398</v>
      </c>
      <c r="B128" s="20"/>
      <c r="C128" s="20" t="str">
        <f>BAJIO16643561!B130</f>
        <v>VIGUE RELLENO SANITA RIO SA DE CV</v>
      </c>
      <c r="D128" s="106"/>
      <c r="E128" s="101" t="str">
        <f>BAJIO16643561!I130</f>
        <v>F2126, F2170</v>
      </c>
      <c r="F128" s="20">
        <f>BAJIO16643561!H130</f>
        <v>1172</v>
      </c>
      <c r="G128" s="21">
        <f t="shared" si="5"/>
        <v>6300</v>
      </c>
      <c r="H128" s="20"/>
      <c r="I128" s="21">
        <f t="shared" si="6"/>
        <v>1008</v>
      </c>
      <c r="J128" s="21">
        <f>BAJIO16643561!D130</f>
        <v>7308</v>
      </c>
      <c r="K128" s="21">
        <f t="shared" si="7"/>
        <v>0</v>
      </c>
      <c r="L128" s="20"/>
      <c r="M128" s="21">
        <f t="shared" si="8"/>
        <v>0</v>
      </c>
      <c r="N128" s="21">
        <f>BAJIO16643561!C130</f>
        <v>0</v>
      </c>
      <c r="O128" s="128">
        <f t="shared" si="9"/>
        <v>204531.72999999995</v>
      </c>
      <c r="P128" s="22"/>
    </row>
    <row r="129" spans="1:16" hidden="1" x14ac:dyDescent="0.25">
      <c r="A129" s="19">
        <f>BAJIO16643561!A131</f>
        <v>44399</v>
      </c>
      <c r="B129" s="20"/>
      <c r="C129" s="20" t="str">
        <f>BAJIO16643561!B131</f>
        <v>COFERMEX  21jul2021 Tarjeta</v>
      </c>
      <c r="D129" s="106"/>
      <c r="E129" s="101" t="str">
        <f>BAJIO16643561!I131</f>
        <v>TARJETA</v>
      </c>
      <c r="F129" s="20">
        <f>BAJIO16643561!H131</f>
        <v>0</v>
      </c>
      <c r="G129" s="21">
        <f t="shared" si="5"/>
        <v>0</v>
      </c>
      <c r="H129" s="20"/>
      <c r="I129" s="21">
        <f t="shared" si="6"/>
        <v>0</v>
      </c>
      <c r="J129" s="21">
        <f>BAJIO16643561!D131</f>
        <v>0</v>
      </c>
      <c r="K129" s="21">
        <f t="shared" si="7"/>
        <v>482.75862068965523</v>
      </c>
      <c r="L129" s="20"/>
      <c r="M129" s="21">
        <f t="shared" si="8"/>
        <v>77.24137931034484</v>
      </c>
      <c r="N129" s="21">
        <f>BAJIO16643561!C131</f>
        <v>560</v>
      </c>
      <c r="O129" s="128">
        <f t="shared" si="9"/>
        <v>203971.72999999995</v>
      </c>
      <c r="P129" s="22"/>
    </row>
    <row r="130" spans="1:16" hidden="1" x14ac:dyDescent="0.25">
      <c r="A130" s="19">
        <f>BAJIO16643561!A132</f>
        <v>44399</v>
      </c>
      <c r="B130" s="20"/>
      <c r="C130" s="20" t="str">
        <f>BAJIO16643561!B132</f>
        <v>ALEN DEL NORTE SA DE  CV</v>
      </c>
      <c r="D130" s="106"/>
      <c r="E130" s="101" t="str">
        <f>BAJIO16643561!I132</f>
        <v>F2180</v>
      </c>
      <c r="F130" s="20">
        <f>BAJIO16643561!H132</f>
        <v>1173</v>
      </c>
      <c r="G130" s="21">
        <f t="shared" si="5"/>
        <v>26800.000000000004</v>
      </c>
      <c r="H130" s="20"/>
      <c r="I130" s="21">
        <f t="shared" si="6"/>
        <v>4288.0000000000009</v>
      </c>
      <c r="J130" s="21">
        <f>BAJIO16643561!D132</f>
        <v>31088</v>
      </c>
      <c r="K130" s="21">
        <f t="shared" si="7"/>
        <v>0</v>
      </c>
      <c r="L130" s="20"/>
      <c r="M130" s="21">
        <f t="shared" si="8"/>
        <v>0</v>
      </c>
      <c r="N130" s="21">
        <f>BAJIO16643561!C132</f>
        <v>0</v>
      </c>
      <c r="O130" s="128">
        <f t="shared" si="9"/>
        <v>235059.72999999995</v>
      </c>
      <c r="P130" s="22"/>
    </row>
    <row r="131" spans="1:16" hidden="1" x14ac:dyDescent="0.25">
      <c r="A131" s="19">
        <f>BAJIO16643561!A133</f>
        <v>44399</v>
      </c>
      <c r="B131" s="20"/>
      <c r="C131" s="20" t="str">
        <f>BAJIO16643561!B133</f>
        <v>INTEGRADORA DE INSUMOS DEL NORESTE S.A.</v>
      </c>
      <c r="D131" s="106"/>
      <c r="E131" s="101" t="str">
        <f>BAJIO16643561!I133</f>
        <v>F2355</v>
      </c>
      <c r="F131" s="20">
        <f>BAJIO16643561!H133</f>
        <v>1178</v>
      </c>
      <c r="G131" s="21">
        <f t="shared" si="5"/>
        <v>3100</v>
      </c>
      <c r="H131" s="20"/>
      <c r="I131" s="21">
        <f t="shared" si="6"/>
        <v>496</v>
      </c>
      <c r="J131" s="21">
        <f>BAJIO16643561!D133</f>
        <v>3596</v>
      </c>
      <c r="K131" s="21">
        <f t="shared" si="7"/>
        <v>0</v>
      </c>
      <c r="L131" s="20"/>
      <c r="M131" s="21">
        <f t="shared" si="8"/>
        <v>0</v>
      </c>
      <c r="N131" s="21">
        <f>BAJIO16643561!C133</f>
        <v>0</v>
      </c>
      <c r="O131" s="128">
        <f t="shared" si="9"/>
        <v>238655.72999999995</v>
      </c>
      <c r="P131" s="22"/>
    </row>
    <row r="132" spans="1:16" hidden="1" x14ac:dyDescent="0.25">
      <c r="A132" s="19">
        <f>BAJIO16643561!A134</f>
        <v>44399</v>
      </c>
      <c r="B132" s="20"/>
      <c r="C132" s="20" t="str">
        <f>BAJIO16643561!B134</f>
        <v>ATRIO PLANOS Y PROYECTOS SA CV LIQUIDACION DE FACTURA</v>
      </c>
      <c r="D132" s="106"/>
      <c r="E132" s="101" t="str">
        <f>BAJIO16643561!I134</f>
        <v>LIQ FACTURA</v>
      </c>
      <c r="F132" s="20">
        <f>BAJIO16643561!H134</f>
        <v>0</v>
      </c>
      <c r="G132" s="21">
        <f t="shared" si="5"/>
        <v>0</v>
      </c>
      <c r="H132" s="20"/>
      <c r="I132" s="21">
        <f t="shared" si="6"/>
        <v>0</v>
      </c>
      <c r="J132" s="21">
        <f>BAJIO16643561!D134</f>
        <v>0</v>
      </c>
      <c r="K132" s="21">
        <f t="shared" si="7"/>
        <v>49137.931034482761</v>
      </c>
      <c r="L132" s="20"/>
      <c r="M132" s="21">
        <f t="shared" si="8"/>
        <v>7862.0689655172418</v>
      </c>
      <c r="N132" s="21">
        <f>BAJIO16643561!C134</f>
        <v>57000</v>
      </c>
      <c r="O132" s="128">
        <f t="shared" si="9"/>
        <v>181655.72999999995</v>
      </c>
      <c r="P132" s="22"/>
    </row>
    <row r="133" spans="1:16" hidden="1" x14ac:dyDescent="0.25">
      <c r="A133" s="19">
        <f>BAJIO16643561!A135</f>
        <v>44400</v>
      </c>
      <c r="B133" s="20"/>
      <c r="C133" s="20" t="str">
        <f>BAJIO16643561!B135</f>
        <v>MEGA ALIMENTOS SA DE  CV</v>
      </c>
      <c r="D133" s="106"/>
      <c r="E133" s="101" t="str">
        <f>BAJIO16643561!I135</f>
        <v>F2225</v>
      </c>
      <c r="F133" s="20">
        <f>BAJIO16643561!H135</f>
        <v>1179</v>
      </c>
      <c r="G133" s="21">
        <f t="shared" ref="G133:G154" si="10">J133/1.16</f>
        <v>10390</v>
      </c>
      <c r="H133" s="20"/>
      <c r="I133" s="21">
        <f t="shared" ref="I133:I154" si="11">G133*0.16</f>
        <v>1662.4</v>
      </c>
      <c r="J133" s="21">
        <f>BAJIO16643561!D135</f>
        <v>12052.4</v>
      </c>
      <c r="K133" s="21">
        <f t="shared" ref="K133:K154" si="12">N133/1.16</f>
        <v>0</v>
      </c>
      <c r="L133" s="20"/>
      <c r="M133" s="21">
        <f t="shared" ref="M133:M154" si="13">K133*0.16</f>
        <v>0</v>
      </c>
      <c r="N133" s="21">
        <f>BAJIO16643561!C135</f>
        <v>0</v>
      </c>
      <c r="O133" s="128">
        <f t="shared" ref="O133:O196" si="14">O132+J133-N133</f>
        <v>193708.12999999995</v>
      </c>
      <c r="P133" s="22"/>
    </row>
    <row r="134" spans="1:16" hidden="1" x14ac:dyDescent="0.25">
      <c r="A134" s="19">
        <f>BAJIO16643561!A136</f>
        <v>44400</v>
      </c>
      <c r="B134" s="20"/>
      <c r="C134" s="20" t="str">
        <f>BAJIO16643561!B136</f>
        <v>fact 2330 SOLUCIONES EN DISTRI BUCION</v>
      </c>
      <c r="D134" s="106"/>
      <c r="E134" s="101" t="str">
        <f>BAJIO16643561!I136</f>
        <v>F2330</v>
      </c>
      <c r="F134" s="20">
        <f>BAJIO16643561!H136</f>
        <v>1180</v>
      </c>
      <c r="G134" s="21">
        <f t="shared" si="10"/>
        <v>3200</v>
      </c>
      <c r="H134" s="20"/>
      <c r="I134" s="21">
        <f t="shared" si="11"/>
        <v>512</v>
      </c>
      <c r="J134" s="21">
        <f>BAJIO16643561!D136</f>
        <v>3712</v>
      </c>
      <c r="K134" s="21">
        <f t="shared" si="12"/>
        <v>0</v>
      </c>
      <c r="L134" s="20"/>
      <c r="M134" s="21">
        <f t="shared" si="13"/>
        <v>0</v>
      </c>
      <c r="N134" s="21">
        <f>BAJIO16643561!C136</f>
        <v>0</v>
      </c>
      <c r="O134" s="128">
        <f t="shared" si="14"/>
        <v>197420.12999999995</v>
      </c>
      <c r="P134" s="22"/>
    </row>
    <row r="135" spans="1:16" hidden="1" x14ac:dyDescent="0.25">
      <c r="A135" s="19">
        <f>BAJIO16643561!A137</f>
        <v>44400</v>
      </c>
      <c r="B135" s="20"/>
      <c r="C135" s="20" t="str">
        <f>BAJIO16643561!B137</f>
        <v>ZONE COMPRA S DE R L DE C V</v>
      </c>
      <c r="D135" s="106"/>
      <c r="E135" s="101" t="str">
        <f>BAJIO16643561!I137</f>
        <v>F2178, F2196</v>
      </c>
      <c r="F135" s="20">
        <f>BAJIO16643561!H137</f>
        <v>1181</v>
      </c>
      <c r="G135" s="21">
        <f t="shared" si="10"/>
        <v>27000.000000000004</v>
      </c>
      <c r="H135" s="20"/>
      <c r="I135" s="21">
        <f t="shared" si="11"/>
        <v>4320.0000000000009</v>
      </c>
      <c r="J135" s="21">
        <f>BAJIO16643561!D137</f>
        <v>31320</v>
      </c>
      <c r="K135" s="21">
        <f t="shared" si="12"/>
        <v>0</v>
      </c>
      <c r="L135" s="20"/>
      <c r="M135" s="21">
        <f t="shared" si="13"/>
        <v>0</v>
      </c>
      <c r="N135" s="21">
        <f>BAJIO16643561!C137</f>
        <v>0</v>
      </c>
      <c r="O135" s="128">
        <f t="shared" si="14"/>
        <v>228740.12999999995</v>
      </c>
      <c r="P135" s="22"/>
    </row>
    <row r="136" spans="1:16" hidden="1" x14ac:dyDescent="0.25">
      <c r="A136" s="19">
        <f>BAJIO16643561!A138</f>
        <v>44400</v>
      </c>
      <c r="B136" s="20"/>
      <c r="C136" s="20" t="str">
        <f>BAJIO16643561!B138</f>
        <v>MANGUERAS Y ARTS  22jul2021 Tarjeta</v>
      </c>
      <c r="D136" s="106"/>
      <c r="E136" s="101" t="str">
        <f>BAJIO16643561!I138</f>
        <v>TARJETA</v>
      </c>
      <c r="F136" s="20">
        <f>BAJIO16643561!H138</f>
        <v>0</v>
      </c>
      <c r="G136" s="21">
        <f t="shared" si="10"/>
        <v>0</v>
      </c>
      <c r="H136" s="20"/>
      <c r="I136" s="21">
        <f t="shared" si="11"/>
        <v>0</v>
      </c>
      <c r="J136" s="21">
        <f>BAJIO16643561!D138</f>
        <v>0</v>
      </c>
      <c r="K136" s="21">
        <f t="shared" si="12"/>
        <v>2161.2500000000005</v>
      </c>
      <c r="L136" s="20"/>
      <c r="M136" s="21">
        <f t="shared" si="13"/>
        <v>345.80000000000007</v>
      </c>
      <c r="N136" s="21">
        <f>BAJIO16643561!C138</f>
        <v>2507.0500000000002</v>
      </c>
      <c r="O136" s="128">
        <f t="shared" si="14"/>
        <v>226233.07999999996</v>
      </c>
      <c r="P136" s="22"/>
    </row>
    <row r="137" spans="1:16" hidden="1" x14ac:dyDescent="0.25">
      <c r="A137" s="19">
        <f>BAJIO16643561!A139</f>
        <v>44400</v>
      </c>
      <c r="B137" s="20"/>
      <c r="C137" s="20" t="str">
        <f>BAJIO16643561!B139</f>
        <v>CLIP MX*CASHERN COMERC  22jul2021 Tarjeta</v>
      </c>
      <c r="D137" s="106"/>
      <c r="E137" s="101" t="str">
        <f>BAJIO16643561!I139</f>
        <v>TARJETA</v>
      </c>
      <c r="F137" s="20">
        <f>BAJIO16643561!H139</f>
        <v>0</v>
      </c>
      <c r="G137" s="21">
        <f t="shared" si="10"/>
        <v>0</v>
      </c>
      <c r="H137" s="20"/>
      <c r="I137" s="21">
        <f t="shared" si="11"/>
        <v>0</v>
      </c>
      <c r="J137" s="21">
        <f>BAJIO16643561!D139</f>
        <v>0</v>
      </c>
      <c r="K137" s="21">
        <f t="shared" si="12"/>
        <v>819</v>
      </c>
      <c r="L137" s="20"/>
      <c r="M137" s="21">
        <f t="shared" si="13"/>
        <v>131.04</v>
      </c>
      <c r="N137" s="21">
        <f>BAJIO16643561!C139</f>
        <v>950.04</v>
      </c>
      <c r="O137" s="128">
        <f t="shared" si="14"/>
        <v>225283.03999999995</v>
      </c>
      <c r="P137" s="22"/>
    </row>
    <row r="138" spans="1:16" hidden="1" x14ac:dyDescent="0.25">
      <c r="A138" s="19">
        <f>BAJIO16643561!A140</f>
        <v>44400</v>
      </c>
      <c r="B138" s="20"/>
      <c r="C138" s="20" t="str">
        <f>BAJIO16643561!B140</f>
        <v>FERRETERIA SALAS  22jul2021 Tarjeta</v>
      </c>
      <c r="D138" s="106"/>
      <c r="E138" s="101" t="str">
        <f>BAJIO16643561!I140</f>
        <v>TARJETA</v>
      </c>
      <c r="F138" s="20">
        <f>BAJIO16643561!H140</f>
        <v>0</v>
      </c>
      <c r="G138" s="21">
        <f t="shared" si="10"/>
        <v>0</v>
      </c>
      <c r="H138" s="20"/>
      <c r="I138" s="21">
        <f t="shared" si="11"/>
        <v>0</v>
      </c>
      <c r="J138" s="21">
        <f>BAJIO16643561!D140</f>
        <v>0</v>
      </c>
      <c r="K138" s="21">
        <f t="shared" si="12"/>
        <v>77.58620689655173</v>
      </c>
      <c r="L138" s="20"/>
      <c r="M138" s="21">
        <f t="shared" si="13"/>
        <v>12.413793103448278</v>
      </c>
      <c r="N138" s="21">
        <f>BAJIO16643561!C140</f>
        <v>90</v>
      </c>
      <c r="O138" s="128">
        <f t="shared" si="14"/>
        <v>225193.03999999995</v>
      </c>
      <c r="P138" s="22"/>
    </row>
    <row r="139" spans="1:16" hidden="1" x14ac:dyDescent="0.25">
      <c r="A139" s="19">
        <f>BAJIO16643561!A141</f>
        <v>44400</v>
      </c>
      <c r="B139" s="20"/>
      <c r="C139" s="20" t="str">
        <f>BAJIO16643561!B141</f>
        <v>VALVULAS DE CALIDAD DE MONTERREY SA DE C PAGO FACTURAS INV2274 2284</v>
      </c>
      <c r="D139" s="106"/>
      <c r="E139" s="101" t="str">
        <f>BAJIO16643561!I141</f>
        <v>F2274, F2284</v>
      </c>
      <c r="F139" s="20">
        <f>BAJIO16643561!H141</f>
        <v>1182</v>
      </c>
      <c r="G139" s="21">
        <f t="shared" si="10"/>
        <v>5700</v>
      </c>
      <c r="H139" s="20"/>
      <c r="I139" s="21">
        <f t="shared" si="11"/>
        <v>912</v>
      </c>
      <c r="J139" s="21">
        <f>BAJIO16643561!D141</f>
        <v>6612</v>
      </c>
      <c r="K139" s="21">
        <f t="shared" si="12"/>
        <v>0</v>
      </c>
      <c r="L139" s="20"/>
      <c r="M139" s="21">
        <f t="shared" si="13"/>
        <v>0</v>
      </c>
      <c r="N139" s="21">
        <f>BAJIO16643561!C141</f>
        <v>0</v>
      </c>
      <c r="O139" s="128">
        <f t="shared" si="14"/>
        <v>231805.03999999995</v>
      </c>
      <c r="P139" s="22"/>
    </row>
    <row r="140" spans="1:16" hidden="1" x14ac:dyDescent="0.25">
      <c r="A140" s="19">
        <f>BAJIO16643561!A142</f>
        <v>44400</v>
      </c>
      <c r="B140" s="20"/>
      <c r="C140" s="20" t="str">
        <f>BAJIO16643561!B142</f>
        <v>Recibo # 162710008323</v>
      </c>
      <c r="D140" s="106"/>
      <c r="E140" s="101" t="str">
        <f>BAJIO16643561!I142</f>
        <v>RECIBO</v>
      </c>
      <c r="F140" s="20">
        <f>BAJIO16643561!H142</f>
        <v>0</v>
      </c>
      <c r="G140" s="21">
        <f t="shared" si="10"/>
        <v>0</v>
      </c>
      <c r="H140" s="20"/>
      <c r="I140" s="21">
        <f t="shared" si="11"/>
        <v>0</v>
      </c>
      <c r="J140" s="21">
        <f>BAJIO16643561!D142</f>
        <v>0</v>
      </c>
      <c r="K140" s="21">
        <f t="shared" si="12"/>
        <v>46645.224137931036</v>
      </c>
      <c r="L140" s="20"/>
      <c r="M140" s="21">
        <f t="shared" si="13"/>
        <v>7463.2358620689656</v>
      </c>
      <c r="N140" s="21">
        <f>BAJIO16643561!C142</f>
        <v>54108.46</v>
      </c>
      <c r="O140" s="128">
        <f t="shared" si="14"/>
        <v>177696.57999999996</v>
      </c>
      <c r="P140" s="22"/>
    </row>
    <row r="141" spans="1:16" hidden="1" x14ac:dyDescent="0.25">
      <c r="A141" s="19">
        <f>BAJIO16643561!A143</f>
        <v>44400</v>
      </c>
      <c r="B141" s="20"/>
      <c r="C141" s="20" t="str">
        <f>BAJIO16643561!B143</f>
        <v>Ryder Capital S  de R L  de C V 14943</v>
      </c>
      <c r="D141" s="106"/>
      <c r="E141" s="101" t="str">
        <f>BAJIO16643561!I143</f>
        <v>F2207, F2214</v>
      </c>
      <c r="F141" s="20">
        <f>BAJIO16643561!H143</f>
        <v>1183</v>
      </c>
      <c r="G141" s="21">
        <f t="shared" si="10"/>
        <v>22800</v>
      </c>
      <c r="H141" s="20"/>
      <c r="I141" s="21">
        <f t="shared" si="11"/>
        <v>3648</v>
      </c>
      <c r="J141" s="21">
        <f>BAJIO16643561!D143</f>
        <v>26448</v>
      </c>
      <c r="K141" s="21">
        <f t="shared" si="12"/>
        <v>0</v>
      </c>
      <c r="L141" s="20"/>
      <c r="M141" s="21">
        <f t="shared" si="13"/>
        <v>0</v>
      </c>
      <c r="N141" s="21">
        <f>BAJIO16643561!C143</f>
        <v>0</v>
      </c>
      <c r="O141" s="128">
        <f t="shared" si="14"/>
        <v>204144.57999999996</v>
      </c>
      <c r="P141" s="22"/>
    </row>
    <row r="142" spans="1:16" hidden="1" x14ac:dyDescent="0.25">
      <c r="A142" s="19">
        <f>BAJIO16643561!A144</f>
        <v>44400</v>
      </c>
      <c r="B142" s="20"/>
      <c r="C142" s="20" t="str">
        <f>BAJIO16643561!B144</f>
        <v>BACHOCO SA DE CV 1500417976</v>
      </c>
      <c r="D142" s="106"/>
      <c r="E142" s="101" t="str">
        <f>BAJIO16643561!I144</f>
        <v>F2107</v>
      </c>
      <c r="F142" s="20">
        <f>BAJIO16643561!H144</f>
        <v>1184</v>
      </c>
      <c r="G142" s="21">
        <f t="shared" si="10"/>
        <v>10000</v>
      </c>
      <c r="H142" s="20"/>
      <c r="I142" s="21">
        <f t="shared" si="11"/>
        <v>1600</v>
      </c>
      <c r="J142" s="21">
        <f>BAJIO16643561!D144</f>
        <v>11600</v>
      </c>
      <c r="K142" s="21">
        <f t="shared" si="12"/>
        <v>0</v>
      </c>
      <c r="L142" s="20"/>
      <c r="M142" s="21">
        <f t="shared" si="13"/>
        <v>0</v>
      </c>
      <c r="N142" s="21">
        <f>BAJIO16643561!C144</f>
        <v>0</v>
      </c>
      <c r="O142" s="128">
        <f t="shared" si="14"/>
        <v>215744.57999999996</v>
      </c>
      <c r="P142" s="22"/>
    </row>
    <row r="143" spans="1:16" hidden="1" x14ac:dyDescent="0.25">
      <c r="A143" s="19">
        <f>BAJIO16643561!A145</f>
        <v>44400</v>
      </c>
      <c r="B143" s="20"/>
      <c r="C143" s="20" t="str">
        <f>BAJIO16643561!B145</f>
        <v>Recibo # 163823007864</v>
      </c>
      <c r="D143" s="106"/>
      <c r="E143" s="101" t="str">
        <f>BAJIO16643561!I145</f>
        <v>RECIBO</v>
      </c>
      <c r="F143" s="20">
        <f>BAJIO16643561!H145</f>
        <v>0</v>
      </c>
      <c r="G143" s="21">
        <f t="shared" si="10"/>
        <v>0</v>
      </c>
      <c r="H143" s="20"/>
      <c r="I143" s="21">
        <f t="shared" si="11"/>
        <v>0</v>
      </c>
      <c r="J143" s="21">
        <f>BAJIO16643561!D145</f>
        <v>0</v>
      </c>
      <c r="K143" s="21">
        <f t="shared" si="12"/>
        <v>1450</v>
      </c>
      <c r="L143" s="20"/>
      <c r="M143" s="21">
        <f t="shared" si="13"/>
        <v>232</v>
      </c>
      <c r="N143" s="21">
        <f>BAJIO16643561!C145</f>
        <v>1682</v>
      </c>
      <c r="O143" s="128">
        <f t="shared" si="14"/>
        <v>214062.57999999996</v>
      </c>
      <c r="P143" s="22"/>
    </row>
    <row r="144" spans="1:16" hidden="1" x14ac:dyDescent="0.25">
      <c r="A144" s="19">
        <f>BAJIO16643561!A146</f>
        <v>44400</v>
      </c>
      <c r="B144" s="20"/>
      <c r="C144" s="20" t="str">
        <f>BAJIO16643561!B146</f>
        <v>Tupy Mexico Saltillo SA de CV FACT PAGADAS:222 REF:INV1809;INV1904</v>
      </c>
      <c r="D144" s="106"/>
      <c r="E144" s="101" t="str">
        <f>BAJIO16643561!I146</f>
        <v>F1809, F1904</v>
      </c>
      <c r="F144" s="20">
        <f>BAJIO16643561!H146</f>
        <v>1186</v>
      </c>
      <c r="G144" s="21">
        <f t="shared" si="10"/>
        <v>36000</v>
      </c>
      <c r="H144" s="20"/>
      <c r="I144" s="21">
        <f t="shared" si="11"/>
        <v>5760</v>
      </c>
      <c r="J144" s="21">
        <f>BAJIO16643561!D146</f>
        <v>41760</v>
      </c>
      <c r="K144" s="21">
        <f t="shared" si="12"/>
        <v>0</v>
      </c>
      <c r="L144" s="20"/>
      <c r="M144" s="21">
        <f t="shared" si="13"/>
        <v>0</v>
      </c>
      <c r="N144" s="21">
        <f>BAJIO16643561!C146</f>
        <v>0</v>
      </c>
      <c r="O144" s="128">
        <f t="shared" si="14"/>
        <v>255822.57999999996</v>
      </c>
      <c r="P144" s="22"/>
    </row>
    <row r="145" spans="1:16" hidden="1" x14ac:dyDescent="0.25">
      <c r="A145" s="19">
        <f>BAJIO16643561!A147</f>
        <v>44400</v>
      </c>
      <c r="B145" s="20"/>
      <c r="C145" s="20" t="str">
        <f>BAJIO16643561!B147</f>
        <v>ATRIO PLANOS Y PROYECTOS SA CV LIQUIDACION DE FACTURA</v>
      </c>
      <c r="D145" s="106"/>
      <c r="E145" s="101" t="str">
        <f>BAJIO16643561!I147</f>
        <v>LIQ FACTURA</v>
      </c>
      <c r="F145" s="20">
        <f>BAJIO16643561!H147</f>
        <v>0</v>
      </c>
      <c r="G145" s="21">
        <f t="shared" si="10"/>
        <v>0</v>
      </c>
      <c r="H145" s="20"/>
      <c r="I145" s="21">
        <f t="shared" si="11"/>
        <v>0</v>
      </c>
      <c r="J145" s="21">
        <f>BAJIO16643561!D147</f>
        <v>0</v>
      </c>
      <c r="K145" s="21">
        <f t="shared" si="12"/>
        <v>6964.6551724137935</v>
      </c>
      <c r="L145" s="20"/>
      <c r="M145" s="21">
        <f t="shared" si="13"/>
        <v>1114.344827586207</v>
      </c>
      <c r="N145" s="21">
        <f>BAJIO16643561!C147</f>
        <v>8079</v>
      </c>
      <c r="O145" s="128">
        <f t="shared" si="14"/>
        <v>247743.57999999996</v>
      </c>
      <c r="P145" s="22"/>
    </row>
    <row r="146" spans="1:16" hidden="1" x14ac:dyDescent="0.25">
      <c r="A146" s="19">
        <f>BAJIO16643561!A148</f>
        <v>44401</v>
      </c>
      <c r="B146" s="20"/>
      <c r="C146" s="20" t="str">
        <f>BAJIO16643561!B148</f>
        <v>J G FERRETERA  23jul2021 RFC JFE 1410016R4 Tarjeta</v>
      </c>
      <c r="D146" s="106"/>
      <c r="E146" s="101" t="str">
        <f>BAJIO16643561!I148</f>
        <v>TARJETA</v>
      </c>
      <c r="F146" s="20">
        <f>BAJIO16643561!H148</f>
        <v>0</v>
      </c>
      <c r="G146" s="21">
        <f t="shared" si="10"/>
        <v>0</v>
      </c>
      <c r="H146" s="20"/>
      <c r="I146" s="21">
        <f t="shared" si="11"/>
        <v>0</v>
      </c>
      <c r="J146" s="21">
        <f>BAJIO16643561!D148</f>
        <v>0</v>
      </c>
      <c r="K146" s="21">
        <f t="shared" si="12"/>
        <v>412.06896551724139</v>
      </c>
      <c r="L146" s="20"/>
      <c r="M146" s="21">
        <f t="shared" si="13"/>
        <v>65.931034482758619</v>
      </c>
      <c r="N146" s="21">
        <f>BAJIO16643561!C148</f>
        <v>478</v>
      </c>
      <c r="O146" s="128">
        <f t="shared" si="14"/>
        <v>247265.57999999996</v>
      </c>
      <c r="P146" s="22"/>
    </row>
    <row r="147" spans="1:16" hidden="1" x14ac:dyDescent="0.25">
      <c r="A147" s="19">
        <f>BAJIO16643561!A149</f>
        <v>44401</v>
      </c>
      <c r="B147" s="20"/>
      <c r="C147" s="20" t="str">
        <f>BAJIO16643561!B149</f>
        <v>AUTO PINTURAS EL CHINO  23jul2021 RFC CIMG6407075H0 Tarjeta</v>
      </c>
      <c r="D147" s="106"/>
      <c r="E147" s="101" t="str">
        <f>BAJIO16643561!I149</f>
        <v>TARJETA</v>
      </c>
      <c r="F147" s="20">
        <f>BAJIO16643561!H149</f>
        <v>0</v>
      </c>
      <c r="G147" s="21">
        <f t="shared" si="10"/>
        <v>0</v>
      </c>
      <c r="H147" s="20"/>
      <c r="I147" s="21">
        <f t="shared" si="11"/>
        <v>0</v>
      </c>
      <c r="J147" s="21">
        <f>BAJIO16643561!D149</f>
        <v>0</v>
      </c>
      <c r="K147" s="21">
        <f t="shared" si="12"/>
        <v>1615.5172413793105</v>
      </c>
      <c r="L147" s="20"/>
      <c r="M147" s="21">
        <f t="shared" si="13"/>
        <v>258.48275862068965</v>
      </c>
      <c r="N147" s="21">
        <f>BAJIO16643561!C149</f>
        <v>1874</v>
      </c>
      <c r="O147" s="128">
        <f t="shared" si="14"/>
        <v>245391.57999999996</v>
      </c>
      <c r="P147" s="22"/>
    </row>
    <row r="148" spans="1:16" hidden="1" x14ac:dyDescent="0.25">
      <c r="A148" s="19">
        <f>BAJIO16643561!A150</f>
        <v>44401</v>
      </c>
      <c r="B148" s="20"/>
      <c r="C148" s="20" t="str">
        <f>BAJIO16643561!B150</f>
        <v>TONY VERACRUZ NORTE  23jul2021 RFC TTI 961202IM1 Tarjeta</v>
      </c>
      <c r="D148" s="106"/>
      <c r="E148" s="101" t="str">
        <f>BAJIO16643561!I150</f>
        <v>TARJETA</v>
      </c>
      <c r="F148" s="20">
        <f>BAJIO16643561!H150</f>
        <v>0</v>
      </c>
      <c r="G148" s="21">
        <f t="shared" si="10"/>
        <v>0</v>
      </c>
      <c r="H148" s="20"/>
      <c r="I148" s="21">
        <f t="shared" si="11"/>
        <v>0</v>
      </c>
      <c r="J148" s="21">
        <f>BAJIO16643561!D150</f>
        <v>0</v>
      </c>
      <c r="K148" s="21">
        <f t="shared" si="12"/>
        <v>491.91379310344831</v>
      </c>
      <c r="L148" s="20"/>
      <c r="M148" s="21">
        <f t="shared" si="13"/>
        <v>78.706206896551734</v>
      </c>
      <c r="N148" s="21">
        <f>BAJIO16643561!C150</f>
        <v>570.62</v>
      </c>
      <c r="O148" s="128">
        <f t="shared" si="14"/>
        <v>244820.95999999996</v>
      </c>
      <c r="P148" s="22"/>
    </row>
    <row r="149" spans="1:16" hidden="1" x14ac:dyDescent="0.25">
      <c r="A149" s="19">
        <f>BAJIO16643561!A151</f>
        <v>44401</v>
      </c>
      <c r="B149" s="20"/>
      <c r="C149" s="20" t="str">
        <f>BAJIO16643561!B151</f>
        <v>SAFETY MAX  23jul2021 RFC SMA 151016EI8 Tarjeta</v>
      </c>
      <c r="D149" s="106"/>
      <c r="E149" s="101" t="str">
        <f>BAJIO16643561!I151</f>
        <v>TARJETA</v>
      </c>
      <c r="F149" s="20">
        <f>BAJIO16643561!H151</f>
        <v>0</v>
      </c>
      <c r="G149" s="21">
        <f t="shared" si="10"/>
        <v>0</v>
      </c>
      <c r="H149" s="20"/>
      <c r="I149" s="21">
        <f t="shared" si="11"/>
        <v>0</v>
      </c>
      <c r="J149" s="21">
        <f>BAJIO16643561!D151</f>
        <v>0</v>
      </c>
      <c r="K149" s="21">
        <f t="shared" si="12"/>
        <v>3379.2758620689656</v>
      </c>
      <c r="L149" s="20"/>
      <c r="M149" s="21">
        <f t="shared" si="13"/>
        <v>540.68413793103446</v>
      </c>
      <c r="N149" s="21">
        <f>BAJIO16643561!C151</f>
        <v>3919.96</v>
      </c>
      <c r="O149" s="128">
        <f t="shared" si="14"/>
        <v>240900.99999999997</v>
      </c>
      <c r="P149" s="22"/>
    </row>
    <row r="150" spans="1:16" hidden="1" x14ac:dyDescent="0.25">
      <c r="A150" s="19">
        <f>BAJIO16643561!A152</f>
        <v>44401</v>
      </c>
      <c r="B150" s="20"/>
      <c r="C150" s="20" t="str">
        <f>BAJIO16643561!B152</f>
        <v>IZZI DOM Tarjeta</v>
      </c>
      <c r="D150" s="106"/>
      <c r="E150" s="101" t="str">
        <f>BAJIO16643561!I152</f>
        <v>TARJETA</v>
      </c>
      <c r="F150" s="20">
        <f>BAJIO16643561!H152</f>
        <v>0</v>
      </c>
      <c r="G150" s="21">
        <f t="shared" si="10"/>
        <v>0</v>
      </c>
      <c r="H150" s="20"/>
      <c r="I150" s="21">
        <f t="shared" si="11"/>
        <v>0</v>
      </c>
      <c r="J150" s="21">
        <f>BAJIO16643561!D152</f>
        <v>0</v>
      </c>
      <c r="K150" s="21">
        <f t="shared" si="12"/>
        <v>698.27586206896558</v>
      </c>
      <c r="L150" s="20"/>
      <c r="M150" s="21">
        <f t="shared" si="13"/>
        <v>111.72413793103449</v>
      </c>
      <c r="N150" s="21">
        <f>BAJIO16643561!C152</f>
        <v>810</v>
      </c>
      <c r="O150" s="128">
        <f t="shared" si="14"/>
        <v>240090.99999999997</v>
      </c>
      <c r="P150" s="22"/>
    </row>
    <row r="151" spans="1:16" hidden="1" x14ac:dyDescent="0.25">
      <c r="A151" s="19">
        <f>BAJIO16643561!A153</f>
        <v>44402</v>
      </c>
      <c r="B151" s="20"/>
      <c r="C151" s="20" t="str">
        <f>BAJIO16643561!B153</f>
        <v>QUALITAS CIA DE SEGURO 7050035397</v>
      </c>
      <c r="D151" s="106"/>
      <c r="E151" s="101" t="str">
        <f>BAJIO16643561!I153</f>
        <v>TARJETA</v>
      </c>
      <c r="F151" s="20">
        <f>BAJIO16643561!H153</f>
        <v>0</v>
      </c>
      <c r="G151" s="21">
        <f t="shared" si="10"/>
        <v>0</v>
      </c>
      <c r="H151" s="20"/>
      <c r="I151" s="21">
        <f t="shared" si="11"/>
        <v>0</v>
      </c>
      <c r="J151" s="21">
        <f>BAJIO16643561!D153</f>
        <v>0</v>
      </c>
      <c r="K151" s="21">
        <f t="shared" si="12"/>
        <v>2346.5344827586209</v>
      </c>
      <c r="L151" s="20"/>
      <c r="M151" s="21">
        <f t="shared" si="13"/>
        <v>375.44551724137938</v>
      </c>
      <c r="N151" s="21">
        <f>BAJIO16643561!C153</f>
        <v>2721.98</v>
      </c>
      <c r="O151" s="128">
        <f t="shared" si="14"/>
        <v>237369.01999999996</v>
      </c>
      <c r="P151" s="22"/>
    </row>
    <row r="152" spans="1:16" hidden="1" x14ac:dyDescent="0.25">
      <c r="A152" s="19">
        <f>BAJIO16643561!A154</f>
        <v>44402</v>
      </c>
      <c r="B152" s="20"/>
      <c r="C152" s="20" t="str">
        <f>BAJIO16643561!B154</f>
        <v>QUALITAS CIA DE SEGURO 7050035396</v>
      </c>
      <c r="D152" s="106"/>
      <c r="E152" s="101" t="str">
        <f>BAJIO16643561!I154</f>
        <v>SEGUROS</v>
      </c>
      <c r="F152" s="20">
        <f>BAJIO16643561!H154</f>
        <v>0</v>
      </c>
      <c r="G152" s="21">
        <f t="shared" si="10"/>
        <v>0</v>
      </c>
      <c r="H152" s="20"/>
      <c r="I152" s="21">
        <f t="shared" si="11"/>
        <v>0</v>
      </c>
      <c r="J152" s="21">
        <f>BAJIO16643561!D154</f>
        <v>0</v>
      </c>
      <c r="K152" s="21">
        <f t="shared" si="12"/>
        <v>2981.3362068965516</v>
      </c>
      <c r="L152" s="20"/>
      <c r="M152" s="21">
        <f t="shared" si="13"/>
        <v>477.01379310344828</v>
      </c>
      <c r="N152" s="21">
        <f>BAJIO16643561!C154</f>
        <v>3458.35</v>
      </c>
      <c r="O152" s="128">
        <f t="shared" si="14"/>
        <v>233910.66999999995</v>
      </c>
      <c r="P152" s="22"/>
    </row>
    <row r="153" spans="1:16" hidden="1" x14ac:dyDescent="0.25">
      <c r="A153" s="19">
        <f>BAJIO16643561!A155</f>
        <v>44403</v>
      </c>
      <c r="B153" s="20"/>
      <c r="C153" s="20" t="str">
        <f>BAJIO16643561!B155</f>
        <v>SISTEMAS HORMIGA;SA  DE CV</v>
      </c>
      <c r="D153" s="106"/>
      <c r="E153" s="101" t="str">
        <f>BAJIO16643561!I155</f>
        <v>F2221</v>
      </c>
      <c r="F153" s="20">
        <f>BAJIO16643561!H155</f>
        <v>1189</v>
      </c>
      <c r="G153" s="21">
        <f t="shared" si="10"/>
        <v>9000</v>
      </c>
      <c r="H153" s="20"/>
      <c r="I153" s="21">
        <f t="shared" si="11"/>
        <v>1440</v>
      </c>
      <c r="J153" s="21">
        <f>BAJIO16643561!D155</f>
        <v>10440</v>
      </c>
      <c r="K153" s="21">
        <f t="shared" si="12"/>
        <v>0</v>
      </c>
      <c r="L153" s="20"/>
      <c r="M153" s="21">
        <f t="shared" si="13"/>
        <v>0</v>
      </c>
      <c r="N153" s="21">
        <f>BAJIO16643561!C155</f>
        <v>0</v>
      </c>
      <c r="O153" s="128">
        <f t="shared" si="14"/>
        <v>244350.66999999995</v>
      </c>
      <c r="P153" s="22"/>
    </row>
    <row r="154" spans="1:16" hidden="1" x14ac:dyDescent="0.25">
      <c r="A154" s="19">
        <f>BAJIO16643561!A156</f>
        <v>44403</v>
      </c>
      <c r="B154" s="20"/>
      <c r="C154" s="20" t="str">
        <f>BAJIO16643561!B156</f>
        <v>DURON RAMIREZ MARIO ALBERTO LIQUIDACION DE FACTURA</v>
      </c>
      <c r="D154" s="106"/>
      <c r="E154" s="101" t="str">
        <f>BAJIO16643561!I156</f>
        <v>LIQ FACTURA</v>
      </c>
      <c r="F154" s="20">
        <f>BAJIO16643561!H156</f>
        <v>0</v>
      </c>
      <c r="G154" s="21">
        <f t="shared" si="10"/>
        <v>0</v>
      </c>
      <c r="H154" s="20"/>
      <c r="I154" s="21">
        <f t="shared" si="11"/>
        <v>0</v>
      </c>
      <c r="J154" s="21">
        <f>BAJIO16643561!D156</f>
        <v>0</v>
      </c>
      <c r="K154" s="21">
        <f t="shared" si="12"/>
        <v>2600</v>
      </c>
      <c r="L154" s="20"/>
      <c r="M154" s="21">
        <f t="shared" si="13"/>
        <v>416</v>
      </c>
      <c r="N154" s="21">
        <f>BAJIO16643561!C156</f>
        <v>3016</v>
      </c>
      <c r="O154" s="128">
        <f t="shared" si="14"/>
        <v>241334.66999999995</v>
      </c>
      <c r="P154" s="22"/>
    </row>
    <row r="155" spans="1:16" hidden="1" x14ac:dyDescent="0.25">
      <c r="A155" s="19">
        <f>BAJIO16643561!A157</f>
        <v>44404</v>
      </c>
      <c r="B155" s="20"/>
      <c r="C155" s="20" t="str">
        <f>BAJIO16643561!B157</f>
        <v>NACIONAL DE ALIMENTOS Y HELADOS SA DE CV</v>
      </c>
      <c r="D155" s="106"/>
      <c r="E155" s="101" t="str">
        <f>BAJIO16643561!I157</f>
        <v>F2212</v>
      </c>
      <c r="F155" s="20">
        <f>BAJIO16643561!H157</f>
        <v>1190</v>
      </c>
      <c r="G155" s="21">
        <f t="shared" ref="G155:G218" si="15">J155/1.16</f>
        <v>13000</v>
      </c>
      <c r="H155" s="20"/>
      <c r="I155" s="21">
        <f t="shared" ref="I155:I218" si="16">G155*0.16</f>
        <v>2080</v>
      </c>
      <c r="J155" s="21">
        <f>BAJIO16643561!D157</f>
        <v>15080</v>
      </c>
      <c r="K155" s="21">
        <f t="shared" ref="K155:K218" si="17">N155/1.16</f>
        <v>0</v>
      </c>
      <c r="L155" s="20"/>
      <c r="M155" s="21">
        <f t="shared" ref="M155:M218" si="18">K155*0.16</f>
        <v>0</v>
      </c>
      <c r="N155" s="21">
        <f>BAJIO16643561!C157</f>
        <v>0</v>
      </c>
      <c r="O155" s="128">
        <f t="shared" si="14"/>
        <v>256414.66999999995</v>
      </c>
      <c r="P155" s="22"/>
    </row>
    <row r="156" spans="1:16" hidden="1" x14ac:dyDescent="0.25">
      <c r="A156" s="19">
        <f>BAJIO16643561!A158</f>
        <v>44404</v>
      </c>
      <c r="B156" s="20"/>
      <c r="C156" s="20" t="str">
        <f>BAJIO16643561!B158</f>
        <v>INFRA SA DE CV</v>
      </c>
      <c r="D156" s="106"/>
      <c r="E156" s="101" t="str">
        <f>BAJIO16643561!I158</f>
        <v>F1849</v>
      </c>
      <c r="F156" s="20">
        <f>BAJIO16643561!H158</f>
        <v>1191</v>
      </c>
      <c r="G156" s="21">
        <f t="shared" si="15"/>
        <v>14000.000000000002</v>
      </c>
      <c r="H156" s="20"/>
      <c r="I156" s="21">
        <f t="shared" si="16"/>
        <v>2240.0000000000005</v>
      </c>
      <c r="J156" s="21">
        <f>BAJIO16643561!D158</f>
        <v>16240</v>
      </c>
      <c r="K156" s="21">
        <f t="shared" si="17"/>
        <v>0</v>
      </c>
      <c r="L156" s="20"/>
      <c r="M156" s="21">
        <f t="shared" si="18"/>
        <v>0</v>
      </c>
      <c r="N156" s="21">
        <f>BAJIO16643561!C158</f>
        <v>0</v>
      </c>
      <c r="O156" s="128">
        <f t="shared" si="14"/>
        <v>272654.66999999993</v>
      </c>
      <c r="P156" s="22"/>
    </row>
    <row r="157" spans="1:16" hidden="1" x14ac:dyDescent="0.25">
      <c r="A157" s="19">
        <f>BAJIO16643561!A159</f>
        <v>44404</v>
      </c>
      <c r="B157" s="20"/>
      <c r="C157" s="20" t="str">
        <f>BAJIO16643561!B159</f>
        <v>Deposito SBC de Cobro Inmediato  Recibo # 118854019841 KHOLER</v>
      </c>
      <c r="D157" s="106"/>
      <c r="E157" s="101" t="str">
        <f>BAJIO16643561!I159</f>
        <v>F2092</v>
      </c>
      <c r="F157" s="20">
        <f>BAJIO16643561!H159</f>
        <v>1192</v>
      </c>
      <c r="G157" s="21">
        <f t="shared" si="15"/>
        <v>17500</v>
      </c>
      <c r="H157" s="20"/>
      <c r="I157" s="21">
        <f t="shared" si="16"/>
        <v>2800</v>
      </c>
      <c r="J157" s="21">
        <f>BAJIO16643561!D159</f>
        <v>20300</v>
      </c>
      <c r="K157" s="21">
        <f t="shared" si="17"/>
        <v>0</v>
      </c>
      <c r="L157" s="20"/>
      <c r="M157" s="21">
        <f t="shared" si="18"/>
        <v>0</v>
      </c>
      <c r="N157" s="21">
        <f>BAJIO16643561!C159</f>
        <v>0</v>
      </c>
      <c r="O157" s="128">
        <f t="shared" si="14"/>
        <v>292954.66999999993</v>
      </c>
      <c r="P157" s="22"/>
    </row>
    <row r="158" spans="1:16" hidden="1" x14ac:dyDescent="0.25">
      <c r="A158" s="19">
        <f>BAJIO16643561!A160</f>
        <v>44405</v>
      </c>
      <c r="B158" s="20"/>
      <c r="C158" s="20" t="str">
        <f>BAJIO16643561!B160</f>
        <v>MAQRO  27jul2021 RFC MAQ 840621I76 Tarjeta</v>
      </c>
      <c r="D158" s="106"/>
      <c r="E158" s="101" t="str">
        <f>BAJIO16643561!I160</f>
        <v>TARJETA</v>
      </c>
      <c r="F158" s="20">
        <f>BAJIO16643561!H160</f>
        <v>0</v>
      </c>
      <c r="G158" s="21">
        <f t="shared" si="15"/>
        <v>0</v>
      </c>
      <c r="H158" s="20"/>
      <c r="I158" s="21">
        <f t="shared" si="16"/>
        <v>0</v>
      </c>
      <c r="J158" s="21">
        <f>BAJIO16643561!D160</f>
        <v>0</v>
      </c>
      <c r="K158" s="21">
        <f t="shared" si="17"/>
        <v>399</v>
      </c>
      <c r="L158" s="20"/>
      <c r="M158" s="21">
        <f t="shared" si="18"/>
        <v>63.84</v>
      </c>
      <c r="N158" s="21">
        <f>BAJIO16643561!C160</f>
        <v>462.84</v>
      </c>
      <c r="O158" s="128">
        <f t="shared" si="14"/>
        <v>292491.8299999999</v>
      </c>
      <c r="P158" s="22"/>
    </row>
    <row r="159" spans="1:16" hidden="1" x14ac:dyDescent="0.25">
      <c r="A159" s="19">
        <f>BAJIO16643561!A161</f>
        <v>44405</v>
      </c>
      <c r="B159" s="20"/>
      <c r="C159" s="20" t="str">
        <f>BAJIO16643561!B161</f>
        <v>SAINAR MEDICA  27jul2021 RFC SME 100521K58 Tarjeta</v>
      </c>
      <c r="D159" s="106"/>
      <c r="E159" s="101" t="str">
        <f>BAJIO16643561!I161</f>
        <v>TARJETA</v>
      </c>
      <c r="F159" s="20">
        <f>BAJIO16643561!H161</f>
        <v>0</v>
      </c>
      <c r="G159" s="21">
        <f t="shared" si="15"/>
        <v>0</v>
      </c>
      <c r="H159" s="20"/>
      <c r="I159" s="21">
        <f t="shared" si="16"/>
        <v>0</v>
      </c>
      <c r="J159" s="21">
        <f>BAJIO16643561!D161</f>
        <v>0</v>
      </c>
      <c r="K159" s="21">
        <f t="shared" si="17"/>
        <v>729.65517241379314</v>
      </c>
      <c r="L159" s="20"/>
      <c r="M159" s="21">
        <f t="shared" si="18"/>
        <v>116.74482758620691</v>
      </c>
      <c r="N159" s="21">
        <f>BAJIO16643561!C161</f>
        <v>846.4</v>
      </c>
      <c r="O159" s="128">
        <f t="shared" si="14"/>
        <v>291645.42999999988</v>
      </c>
      <c r="P159" s="22"/>
    </row>
    <row r="160" spans="1:16" hidden="1" x14ac:dyDescent="0.25">
      <c r="A160" s="19">
        <f>BAJIO16643561!A162</f>
        <v>44405</v>
      </c>
      <c r="B160" s="20"/>
      <c r="C160" s="20" t="str">
        <f>BAJIO16643561!B162</f>
        <v>PAYU LA*OCCMUNDIAL NGB Tarjeta</v>
      </c>
      <c r="D160" s="106"/>
      <c r="E160" s="101" t="str">
        <f>BAJIO16643561!I162</f>
        <v>TARJETA</v>
      </c>
      <c r="F160" s="20">
        <f>BAJIO16643561!H162</f>
        <v>0</v>
      </c>
      <c r="G160" s="21">
        <f t="shared" si="15"/>
        <v>0</v>
      </c>
      <c r="H160" s="20"/>
      <c r="I160" s="21">
        <f t="shared" si="16"/>
        <v>0</v>
      </c>
      <c r="J160" s="21">
        <f>BAJIO16643561!D162</f>
        <v>0</v>
      </c>
      <c r="K160" s="21">
        <f t="shared" si="17"/>
        <v>1249</v>
      </c>
      <c r="L160" s="20"/>
      <c r="M160" s="21">
        <f t="shared" si="18"/>
        <v>199.84</v>
      </c>
      <c r="N160" s="21">
        <f>BAJIO16643561!C162</f>
        <v>1448.84</v>
      </c>
      <c r="O160" s="128">
        <f t="shared" si="14"/>
        <v>290196.58999999985</v>
      </c>
      <c r="P160" s="22"/>
    </row>
    <row r="161" spans="1:16" hidden="1" x14ac:dyDescent="0.25">
      <c r="A161" s="19">
        <f>BAJIO16643561!A163</f>
        <v>44405</v>
      </c>
      <c r="B161" s="20"/>
      <c r="C161" s="20" t="str">
        <f>BAJIO16643561!B163</f>
        <v>Retiro de ATM en Banca Afirme S A Monterrey Nl M Tarjeta</v>
      </c>
      <c r="D161" s="106"/>
      <c r="E161" s="101" t="str">
        <f>BAJIO16643561!I163</f>
        <v>TARJETA</v>
      </c>
      <c r="F161" s="20">
        <f>BAJIO16643561!H163</f>
        <v>0</v>
      </c>
      <c r="G161" s="21">
        <f t="shared" si="15"/>
        <v>0</v>
      </c>
      <c r="H161" s="20"/>
      <c r="I161" s="21">
        <f t="shared" si="16"/>
        <v>0</v>
      </c>
      <c r="J161" s="21">
        <f>BAJIO16643561!D163</f>
        <v>0</v>
      </c>
      <c r="K161" s="21">
        <f t="shared" si="17"/>
        <v>3793.1034482758623</v>
      </c>
      <c r="L161" s="20"/>
      <c r="M161" s="21">
        <f t="shared" si="18"/>
        <v>606.89655172413802</v>
      </c>
      <c r="N161" s="21">
        <f>BAJIO16643561!C163</f>
        <v>4400</v>
      </c>
      <c r="O161" s="128">
        <f t="shared" si="14"/>
        <v>285796.58999999985</v>
      </c>
      <c r="P161" s="22"/>
    </row>
    <row r="162" spans="1:16" hidden="1" x14ac:dyDescent="0.25">
      <c r="A162" s="19">
        <f>BAJIO16643561!A164</f>
        <v>44405</v>
      </c>
      <c r="B162" s="20"/>
      <c r="C162" s="20" t="str">
        <f>BAJIO16643561!B164</f>
        <v>ZAMUDIO CELIS ALBERTO PRESTAMO GENERAL</v>
      </c>
      <c r="D162" s="106"/>
      <c r="E162" s="101" t="str">
        <f>BAJIO16643561!I164</f>
        <v>PRESTAMO</v>
      </c>
      <c r="F162" s="20">
        <f>BAJIO16643561!H164</f>
        <v>0</v>
      </c>
      <c r="G162" s="21">
        <f t="shared" si="15"/>
        <v>0</v>
      </c>
      <c r="H162" s="20"/>
      <c r="I162" s="21">
        <f t="shared" si="16"/>
        <v>0</v>
      </c>
      <c r="J162" s="21">
        <f>BAJIO16643561!D164</f>
        <v>0</v>
      </c>
      <c r="K162" s="21">
        <f t="shared" si="17"/>
        <v>3448.2758620689656</v>
      </c>
      <c r="L162" s="20"/>
      <c r="M162" s="21">
        <f t="shared" si="18"/>
        <v>551.72413793103453</v>
      </c>
      <c r="N162" s="21">
        <f>BAJIO16643561!C164</f>
        <v>4000</v>
      </c>
      <c r="O162" s="128">
        <f t="shared" si="14"/>
        <v>281796.58999999985</v>
      </c>
      <c r="P162" s="22"/>
    </row>
    <row r="163" spans="1:16" hidden="1" x14ac:dyDescent="0.25">
      <c r="A163" s="19">
        <f>BAJIO16643561!A165</f>
        <v>44405</v>
      </c>
      <c r="B163" s="20"/>
      <c r="C163" s="20" t="str">
        <f>BAJIO16643561!B165</f>
        <v>PROMOTORA DE MADERAS MONTERREY; S.A. DE factura 2242</v>
      </c>
      <c r="D163" s="106"/>
      <c r="E163" s="101" t="str">
        <f>BAJIO16643561!I165</f>
        <v>F2242</v>
      </c>
      <c r="F163" s="20">
        <f>BAJIO16643561!H165</f>
        <v>1193</v>
      </c>
      <c r="G163" s="21">
        <f t="shared" si="15"/>
        <v>3000</v>
      </c>
      <c r="H163" s="20"/>
      <c r="I163" s="21">
        <f t="shared" si="16"/>
        <v>480</v>
      </c>
      <c r="J163" s="21">
        <f>BAJIO16643561!D165</f>
        <v>3480</v>
      </c>
      <c r="K163" s="21">
        <f t="shared" si="17"/>
        <v>0</v>
      </c>
      <c r="L163" s="20"/>
      <c r="M163" s="21">
        <f t="shared" si="18"/>
        <v>0</v>
      </c>
      <c r="N163" s="21">
        <f>BAJIO16643561!C165</f>
        <v>0</v>
      </c>
      <c r="O163" s="128">
        <f t="shared" si="14"/>
        <v>285276.58999999985</v>
      </c>
      <c r="P163" s="22"/>
    </row>
    <row r="164" spans="1:16" hidden="1" x14ac:dyDescent="0.25">
      <c r="A164" s="19">
        <f>BAJIO16643561!A166</f>
        <v>44405</v>
      </c>
      <c r="B164" s="20"/>
      <c r="C164" s="20" t="str">
        <f>BAJIO16643561!B166</f>
        <v>PRELOSA PREFABRICADOS DISENO Y CONS INV2387</v>
      </c>
      <c r="D164" s="106"/>
      <c r="E164" s="101" t="str">
        <f>BAJIO16643561!I166</f>
        <v>F2387</v>
      </c>
      <c r="F164" s="20" t="str">
        <f>BAJIO16643561!H166</f>
        <v>CONTADO</v>
      </c>
      <c r="G164" s="21">
        <f t="shared" si="15"/>
        <v>3200</v>
      </c>
      <c r="H164" s="20"/>
      <c r="I164" s="21">
        <f t="shared" si="16"/>
        <v>512</v>
      </c>
      <c r="J164" s="21">
        <f>BAJIO16643561!D166</f>
        <v>3712</v>
      </c>
      <c r="K164" s="21">
        <f t="shared" si="17"/>
        <v>0</v>
      </c>
      <c r="L164" s="20"/>
      <c r="M164" s="21">
        <f t="shared" si="18"/>
        <v>0</v>
      </c>
      <c r="N164" s="21">
        <f>BAJIO16643561!C166</f>
        <v>0</v>
      </c>
      <c r="O164" s="128">
        <f t="shared" si="14"/>
        <v>288988.58999999985</v>
      </c>
      <c r="P164" s="22"/>
    </row>
    <row r="165" spans="1:16" hidden="1" x14ac:dyDescent="0.25">
      <c r="A165" s="19">
        <f>BAJIO16643561!A167</f>
        <v>44406</v>
      </c>
      <c r="B165" s="20"/>
      <c r="C165" s="20" t="str">
        <f>BAJIO16643561!B167</f>
        <v>LM TRANSPORTACIONES SA DE C</v>
      </c>
      <c r="D165" s="106"/>
      <c r="E165" s="101" t="str">
        <f>BAJIO16643561!I167</f>
        <v>F2260, F2312</v>
      </c>
      <c r="F165" s="20">
        <f>BAJIO16643561!H167</f>
        <v>1194</v>
      </c>
      <c r="G165" s="21">
        <f t="shared" si="15"/>
        <v>8000.0000000000009</v>
      </c>
      <c r="H165" s="20"/>
      <c r="I165" s="21">
        <f t="shared" si="16"/>
        <v>1280.0000000000002</v>
      </c>
      <c r="J165" s="21">
        <f>BAJIO16643561!D167</f>
        <v>9280</v>
      </c>
      <c r="K165" s="21">
        <f t="shared" si="17"/>
        <v>0</v>
      </c>
      <c r="L165" s="20"/>
      <c r="M165" s="21">
        <f t="shared" si="18"/>
        <v>0</v>
      </c>
      <c r="N165" s="21">
        <f>BAJIO16643561!C167</f>
        <v>0</v>
      </c>
      <c r="O165" s="128">
        <f t="shared" si="14"/>
        <v>298268.58999999985</v>
      </c>
      <c r="P165" s="22"/>
    </row>
    <row r="166" spans="1:16" hidden="1" x14ac:dyDescent="0.25">
      <c r="A166" s="19">
        <f>BAJIO16643561!A168</f>
        <v>44406</v>
      </c>
      <c r="B166" s="20"/>
      <c r="C166" s="20" t="str">
        <f>BAJIO16643561!B168</f>
        <v>NAVISTAR MEXICO S DE R L DE CV 1701</v>
      </c>
      <c r="D166" s="106"/>
      <c r="E166" s="101">
        <f>BAJIO16643561!I168</f>
        <v>1701</v>
      </c>
      <c r="F166" s="20">
        <f>BAJIO16643561!H168</f>
        <v>1195</v>
      </c>
      <c r="G166" s="21">
        <f t="shared" si="15"/>
        <v>18800</v>
      </c>
      <c r="H166" s="20"/>
      <c r="I166" s="21">
        <f t="shared" si="16"/>
        <v>3008</v>
      </c>
      <c r="J166" s="21">
        <f>BAJIO16643561!D168</f>
        <v>21808</v>
      </c>
      <c r="K166" s="21">
        <f t="shared" si="17"/>
        <v>0</v>
      </c>
      <c r="L166" s="20"/>
      <c r="M166" s="21">
        <f t="shared" si="18"/>
        <v>0</v>
      </c>
      <c r="N166" s="21">
        <f>BAJIO16643561!C168</f>
        <v>0</v>
      </c>
      <c r="O166" s="128">
        <f t="shared" si="14"/>
        <v>320076.58999999985</v>
      </c>
      <c r="P166" s="22"/>
    </row>
    <row r="167" spans="1:16" hidden="1" x14ac:dyDescent="0.25">
      <c r="A167" s="19">
        <f>BAJIO16643561!A169</f>
        <v>44406</v>
      </c>
      <c r="B167" s="20"/>
      <c r="C167" s="20" t="str">
        <f>BAJIO16643561!B169</f>
        <v>SUTORSA COMERCIAL  28jul2021 RFC SCO 090722UN3 Tarjeta</v>
      </c>
      <c r="D167" s="106"/>
      <c r="E167" s="101" t="str">
        <f>BAJIO16643561!I169</f>
        <v>TARJETA</v>
      </c>
      <c r="F167" s="20">
        <f>BAJIO16643561!H169</f>
        <v>0</v>
      </c>
      <c r="G167" s="21">
        <f t="shared" si="15"/>
        <v>0</v>
      </c>
      <c r="H167" s="20"/>
      <c r="I167" s="21">
        <f t="shared" si="16"/>
        <v>0</v>
      </c>
      <c r="J167" s="21">
        <f>BAJIO16643561!D169</f>
        <v>0</v>
      </c>
      <c r="K167" s="21">
        <f t="shared" si="17"/>
        <v>202.95689655172416</v>
      </c>
      <c r="L167" s="20"/>
      <c r="M167" s="21">
        <f t="shared" si="18"/>
        <v>32.473103448275864</v>
      </c>
      <c r="N167" s="21">
        <f>BAJIO16643561!C169</f>
        <v>235.43</v>
      </c>
      <c r="O167" s="128">
        <f t="shared" si="14"/>
        <v>319841.15999999986</v>
      </c>
      <c r="P167" s="22"/>
    </row>
    <row r="168" spans="1:16" hidden="1" x14ac:dyDescent="0.25">
      <c r="A168" s="19">
        <f>BAJIO16643561!A170</f>
        <v>44406</v>
      </c>
      <c r="B168" s="20"/>
      <c r="C168" s="20" t="str">
        <f>BAJIO16643561!B170</f>
        <v>J G FERRETERA  28jul2021 RFC JFE 1410016R4 Tarjeta</v>
      </c>
      <c r="D168" s="106"/>
      <c r="E168" s="101" t="str">
        <f>BAJIO16643561!I170</f>
        <v>TARJETA</v>
      </c>
      <c r="F168" s="20">
        <f>BAJIO16643561!H170</f>
        <v>0</v>
      </c>
      <c r="G168" s="21">
        <f t="shared" si="15"/>
        <v>0</v>
      </c>
      <c r="H168" s="20"/>
      <c r="I168" s="21">
        <f t="shared" si="16"/>
        <v>0</v>
      </c>
      <c r="J168" s="21">
        <f>BAJIO16643561!D170</f>
        <v>0</v>
      </c>
      <c r="K168" s="21">
        <f t="shared" si="17"/>
        <v>142.10344827586209</v>
      </c>
      <c r="L168" s="20"/>
      <c r="M168" s="21">
        <f t="shared" si="18"/>
        <v>22.736551724137936</v>
      </c>
      <c r="N168" s="21">
        <f>BAJIO16643561!C170</f>
        <v>164.84</v>
      </c>
      <c r="O168" s="128">
        <f t="shared" si="14"/>
        <v>319676.31999999983</v>
      </c>
      <c r="P168" s="22"/>
    </row>
    <row r="169" spans="1:16" hidden="1" x14ac:dyDescent="0.25">
      <c r="A169" s="19">
        <f>BAJIO16643561!A171</f>
        <v>44406</v>
      </c>
      <c r="B169" s="20"/>
      <c r="C169" s="20" t="str">
        <f>BAJIO16643561!B171</f>
        <v>DHL LINDAVISTA  28jul2021 RFC DEM 8801152E9 Tarjeta</v>
      </c>
      <c r="D169" s="106"/>
      <c r="E169" s="101" t="str">
        <f>BAJIO16643561!I171</f>
        <v>TARJETA</v>
      </c>
      <c r="F169" s="20">
        <f>BAJIO16643561!H171</f>
        <v>0</v>
      </c>
      <c r="G169" s="21">
        <f t="shared" si="15"/>
        <v>0</v>
      </c>
      <c r="H169" s="20"/>
      <c r="I169" s="21">
        <f t="shared" si="16"/>
        <v>0</v>
      </c>
      <c r="J169" s="21">
        <f>BAJIO16643561!D171</f>
        <v>0</v>
      </c>
      <c r="K169" s="21">
        <f t="shared" si="17"/>
        <v>360.59482758620692</v>
      </c>
      <c r="L169" s="20"/>
      <c r="M169" s="21">
        <f t="shared" si="18"/>
        <v>57.695172413793109</v>
      </c>
      <c r="N169" s="21">
        <f>BAJIO16643561!C171</f>
        <v>418.29</v>
      </c>
      <c r="O169" s="128">
        <f t="shared" si="14"/>
        <v>319258.02999999985</v>
      </c>
      <c r="P169" s="22"/>
    </row>
    <row r="170" spans="1:16" hidden="1" x14ac:dyDescent="0.25">
      <c r="A170" s="19">
        <f>BAJIO16643561!A172</f>
        <v>44406</v>
      </c>
      <c r="B170" s="20"/>
      <c r="C170" s="20" t="str">
        <f>BAJIO16643561!B172</f>
        <v>SELLOS LA CAPITAL 2  28jul2021 RFC CSM 030620TJ2 Tarjeta</v>
      </c>
      <c r="D170" s="106"/>
      <c r="E170" s="101" t="str">
        <f>BAJIO16643561!I172</f>
        <v>TARJETA</v>
      </c>
      <c r="F170" s="20">
        <f>BAJIO16643561!H172</f>
        <v>0</v>
      </c>
      <c r="G170" s="21">
        <f t="shared" si="15"/>
        <v>0</v>
      </c>
      <c r="H170" s="20"/>
      <c r="I170" s="21">
        <f t="shared" si="16"/>
        <v>0</v>
      </c>
      <c r="J170" s="21">
        <f>BAJIO16643561!D172</f>
        <v>0</v>
      </c>
      <c r="K170" s="21">
        <f t="shared" si="17"/>
        <v>1655.7068965517242</v>
      </c>
      <c r="L170" s="20"/>
      <c r="M170" s="21">
        <f t="shared" si="18"/>
        <v>264.91310344827588</v>
      </c>
      <c r="N170" s="21">
        <f>BAJIO16643561!C172</f>
        <v>1920.62</v>
      </c>
      <c r="O170" s="128">
        <f t="shared" si="14"/>
        <v>317337.40999999986</v>
      </c>
      <c r="P170" s="22"/>
    </row>
    <row r="171" spans="1:16" hidden="1" x14ac:dyDescent="0.25">
      <c r="A171" s="19">
        <f>BAJIO16643561!A173</f>
        <v>44406</v>
      </c>
      <c r="B171" s="20"/>
      <c r="C171" s="20" t="str">
        <f>BAJIO16643561!B173</f>
        <v>CENTRAL MANGUERAS ACC  28jul2021 RFC CMA 991026JYA Tarjeta</v>
      </c>
      <c r="D171" s="106"/>
      <c r="E171" s="101" t="str">
        <f>BAJIO16643561!I173</f>
        <v>TARJETA</v>
      </c>
      <c r="F171" s="20">
        <f>BAJIO16643561!H173</f>
        <v>0</v>
      </c>
      <c r="G171" s="21">
        <f t="shared" si="15"/>
        <v>0</v>
      </c>
      <c r="H171" s="20"/>
      <c r="I171" s="21">
        <f t="shared" si="16"/>
        <v>0</v>
      </c>
      <c r="J171" s="21">
        <f>BAJIO16643561!D173</f>
        <v>0</v>
      </c>
      <c r="K171" s="21">
        <f t="shared" si="17"/>
        <v>980.97413793103465</v>
      </c>
      <c r="L171" s="20"/>
      <c r="M171" s="21">
        <f t="shared" si="18"/>
        <v>156.95586206896556</v>
      </c>
      <c r="N171" s="21">
        <f>BAJIO16643561!C173</f>
        <v>1137.93</v>
      </c>
      <c r="O171" s="128">
        <f t="shared" si="14"/>
        <v>316199.47999999986</v>
      </c>
      <c r="P171" s="22"/>
    </row>
    <row r="172" spans="1:16" hidden="1" x14ac:dyDescent="0.25">
      <c r="A172" s="19">
        <f>BAJIO16643561!A174</f>
        <v>44406</v>
      </c>
      <c r="B172" s="20"/>
      <c r="C172" s="20" t="str">
        <f>BAJIO16643561!B174</f>
        <v xml:space="preserve">BACHOCO SA DE CV </v>
      </c>
      <c r="D172" s="106"/>
      <c r="E172" s="101" t="str">
        <f>BAJIO16643561!I174</f>
        <v>F2123</v>
      </c>
      <c r="F172" s="20">
        <f>BAJIO16643561!H174</f>
        <v>1196</v>
      </c>
      <c r="G172" s="21">
        <f t="shared" si="15"/>
        <v>7200.0000000000009</v>
      </c>
      <c r="H172" s="20"/>
      <c r="I172" s="21">
        <f t="shared" si="16"/>
        <v>1152.0000000000002</v>
      </c>
      <c r="J172" s="21">
        <f>BAJIO16643561!D174</f>
        <v>8352</v>
      </c>
      <c r="K172" s="21">
        <f t="shared" si="17"/>
        <v>0</v>
      </c>
      <c r="L172" s="20"/>
      <c r="M172" s="21">
        <f t="shared" si="18"/>
        <v>0</v>
      </c>
      <c r="N172" s="21">
        <f>BAJIO16643561!C174</f>
        <v>0</v>
      </c>
      <c r="O172" s="128">
        <f t="shared" si="14"/>
        <v>324551.47999999986</v>
      </c>
      <c r="P172" s="22"/>
    </row>
    <row r="173" spans="1:16" hidden="1" x14ac:dyDescent="0.25">
      <c r="A173" s="19">
        <f>BAJIO16643561!A175</f>
        <v>44406</v>
      </c>
      <c r="B173" s="20"/>
      <c r="C173" s="20" t="str">
        <f>BAJIO16643561!B175</f>
        <v xml:space="preserve">TEKSID HIERRO DE MEXICO SA DE CV </v>
      </c>
      <c r="D173" s="106"/>
      <c r="E173" s="101" t="str">
        <f>BAJIO16643561!I175</f>
        <v>F2084</v>
      </c>
      <c r="F173" s="20">
        <f>BAJIO16643561!H175</f>
        <v>1197</v>
      </c>
      <c r="G173" s="21">
        <f t="shared" si="15"/>
        <v>37527</v>
      </c>
      <c r="H173" s="20"/>
      <c r="I173" s="21">
        <f t="shared" si="16"/>
        <v>6004.32</v>
      </c>
      <c r="J173" s="21">
        <f>BAJIO16643561!D175</f>
        <v>43531.32</v>
      </c>
      <c r="K173" s="21">
        <f t="shared" si="17"/>
        <v>0</v>
      </c>
      <c r="L173" s="20"/>
      <c r="M173" s="21">
        <f t="shared" si="18"/>
        <v>0</v>
      </c>
      <c r="N173" s="21">
        <f>BAJIO16643561!C175</f>
        <v>0</v>
      </c>
      <c r="O173" s="128">
        <f t="shared" si="14"/>
        <v>368082.79999999987</v>
      </c>
      <c r="P173" s="22"/>
    </row>
    <row r="174" spans="1:16" hidden="1" x14ac:dyDescent="0.25">
      <c r="A174" s="19">
        <f>BAJIO16643561!A176</f>
        <v>44406</v>
      </c>
      <c r="B174" s="20"/>
      <c r="C174" s="20" t="str">
        <f>BAJIO16643561!B176</f>
        <v>RELEVANCIA MOTRIZ SA DE CV INV 2119</v>
      </c>
      <c r="D174" s="106"/>
      <c r="E174" s="101" t="str">
        <f>BAJIO16643561!I176</f>
        <v>F2118, F2119</v>
      </c>
      <c r="F174" s="20">
        <f>BAJIO16643561!H176</f>
        <v>1198</v>
      </c>
      <c r="G174" s="21">
        <f t="shared" si="15"/>
        <v>50600</v>
      </c>
      <c r="H174" s="20"/>
      <c r="I174" s="21">
        <f t="shared" si="16"/>
        <v>8096</v>
      </c>
      <c r="J174" s="21">
        <f>BAJIO16643561!D176</f>
        <v>58696</v>
      </c>
      <c r="K174" s="21">
        <f t="shared" si="17"/>
        <v>0</v>
      </c>
      <c r="L174" s="20"/>
      <c r="M174" s="21">
        <f t="shared" si="18"/>
        <v>0</v>
      </c>
      <c r="N174" s="21">
        <f>BAJIO16643561!C176</f>
        <v>0</v>
      </c>
      <c r="O174" s="128">
        <f t="shared" si="14"/>
        <v>426778.79999999987</v>
      </c>
      <c r="P174" s="22"/>
    </row>
    <row r="175" spans="1:16" hidden="1" x14ac:dyDescent="0.25">
      <c r="A175" s="19">
        <f>BAJIO16643561!A177</f>
        <v>44406</v>
      </c>
      <c r="B175" s="20"/>
      <c r="C175" s="20" t="str">
        <f>BAJIO16643561!B177</f>
        <v>HERNANDEZ LOPEZ MA CONCEPCION ANTICIPO A FACTURA</v>
      </c>
      <c r="D175" s="106"/>
      <c r="E175" s="101" t="str">
        <f>BAJIO16643561!I177</f>
        <v>ANT FACTURA</v>
      </c>
      <c r="F175" s="20">
        <f>BAJIO16643561!H177</f>
        <v>0</v>
      </c>
      <c r="G175" s="21">
        <f t="shared" si="15"/>
        <v>0</v>
      </c>
      <c r="H175" s="20"/>
      <c r="I175" s="21">
        <f t="shared" si="16"/>
        <v>0</v>
      </c>
      <c r="J175" s="21">
        <f>BAJIO16643561!D177</f>
        <v>0</v>
      </c>
      <c r="K175" s="21">
        <f t="shared" si="17"/>
        <v>43103.448275862072</v>
      </c>
      <c r="L175" s="20"/>
      <c r="M175" s="21">
        <f t="shared" si="18"/>
        <v>6896.5517241379321</v>
      </c>
      <c r="N175" s="21">
        <f>BAJIO16643561!C177</f>
        <v>50000</v>
      </c>
      <c r="O175" s="128">
        <f t="shared" si="14"/>
        <v>376778.79999999987</v>
      </c>
      <c r="P175" s="22"/>
    </row>
    <row r="176" spans="1:16" hidden="1" x14ac:dyDescent="0.25">
      <c r="A176" s="19">
        <f>BAJIO16643561!A178</f>
        <v>44407</v>
      </c>
      <c r="B176" s="20"/>
      <c r="C176" s="20" t="str">
        <f>BAJIO16643561!B178</f>
        <v>MEGA ALIMENTOS SA DE  CV</v>
      </c>
      <c r="D176" s="106"/>
      <c r="E176" s="101" t="str">
        <f>BAJIO16643561!I178</f>
        <v>F2237</v>
      </c>
      <c r="F176" s="20">
        <f>BAJIO16643561!H178</f>
        <v>1199</v>
      </c>
      <c r="G176" s="21">
        <f t="shared" si="15"/>
        <v>6325</v>
      </c>
      <c r="H176" s="20"/>
      <c r="I176" s="21">
        <f t="shared" si="16"/>
        <v>1012</v>
      </c>
      <c r="J176" s="21">
        <f>BAJIO16643561!D178</f>
        <v>7337</v>
      </c>
      <c r="K176" s="21">
        <f t="shared" si="17"/>
        <v>0</v>
      </c>
      <c r="L176" s="20"/>
      <c r="M176" s="21">
        <f t="shared" si="18"/>
        <v>0</v>
      </c>
      <c r="N176" s="21">
        <f>BAJIO16643561!C178</f>
        <v>0</v>
      </c>
      <c r="O176" s="128">
        <f t="shared" si="14"/>
        <v>384115.79999999987</v>
      </c>
      <c r="P176" s="22"/>
    </row>
    <row r="177" spans="1:16" hidden="1" x14ac:dyDescent="0.25">
      <c r="A177" s="19">
        <f>BAJIO16643561!A179</f>
        <v>44407</v>
      </c>
      <c r="B177" s="20"/>
      <c r="C177" s="20" t="str">
        <f>BAJIO16643561!B179</f>
        <v>ZONE COMPRA S DE R L DE C V</v>
      </c>
      <c r="D177" s="106"/>
      <c r="E177" s="101" t="str">
        <f>BAJIO16643561!I179</f>
        <v>F2253</v>
      </c>
      <c r="F177" s="20">
        <f>BAJIO16643561!H179</f>
        <v>1200</v>
      </c>
      <c r="G177" s="21">
        <f t="shared" si="15"/>
        <v>10800</v>
      </c>
      <c r="H177" s="20"/>
      <c r="I177" s="21">
        <f t="shared" si="16"/>
        <v>1728</v>
      </c>
      <c r="J177" s="21">
        <f>BAJIO16643561!D179</f>
        <v>12528</v>
      </c>
      <c r="K177" s="21">
        <f t="shared" si="17"/>
        <v>0</v>
      </c>
      <c r="L177" s="20"/>
      <c r="M177" s="21">
        <f t="shared" si="18"/>
        <v>0</v>
      </c>
      <c r="N177" s="21">
        <f>BAJIO16643561!C179</f>
        <v>0</v>
      </c>
      <c r="O177" s="128">
        <f t="shared" si="14"/>
        <v>396643.79999999987</v>
      </c>
      <c r="P177" s="22"/>
    </row>
    <row r="178" spans="1:16" hidden="1" x14ac:dyDescent="0.25">
      <c r="A178" s="19">
        <f>BAJIO16643561!A180</f>
        <v>44407</v>
      </c>
      <c r="B178" s="20"/>
      <c r="C178" s="20" t="str">
        <f>BAJIO16643561!B180</f>
        <v>J G FERRETERA  29jul2021 RFC JFE 1410016R4 Tarjeta</v>
      </c>
      <c r="D178" s="106"/>
      <c r="E178" s="101" t="str">
        <f>BAJIO16643561!I180</f>
        <v>TARJETA</v>
      </c>
      <c r="F178" s="20">
        <f>BAJIO16643561!H180</f>
        <v>0</v>
      </c>
      <c r="G178" s="21">
        <f t="shared" si="15"/>
        <v>0</v>
      </c>
      <c r="H178" s="20"/>
      <c r="I178" s="21">
        <f t="shared" si="16"/>
        <v>0</v>
      </c>
      <c r="J178" s="21">
        <f>BAJIO16643561!D180</f>
        <v>0</v>
      </c>
      <c r="K178" s="21">
        <f t="shared" si="17"/>
        <v>406.99137931034488</v>
      </c>
      <c r="L178" s="20"/>
      <c r="M178" s="21">
        <f t="shared" si="18"/>
        <v>65.118620689655188</v>
      </c>
      <c r="N178" s="21">
        <f>BAJIO16643561!C180</f>
        <v>472.11</v>
      </c>
      <c r="O178" s="128">
        <f t="shared" si="14"/>
        <v>396171.68999999989</v>
      </c>
      <c r="P178" s="22"/>
    </row>
    <row r="179" spans="1:16" hidden="1" x14ac:dyDescent="0.25">
      <c r="A179" s="19">
        <f>BAJIO16643561!A181</f>
        <v>44407</v>
      </c>
      <c r="B179" s="20"/>
      <c r="C179" s="20" t="str">
        <f>BAJIO16643561!B181</f>
        <v>VALVULAS DE CALIDAD DE MONTERREY SA DE C PAGO FACTURAS INV2313 2339</v>
      </c>
      <c r="D179" s="106"/>
      <c r="E179" s="101" t="str">
        <f>BAJIO16643561!I181</f>
        <v>F2313, F2339</v>
      </c>
      <c r="F179" s="20">
        <f>BAJIO16643561!H181</f>
        <v>1201</v>
      </c>
      <c r="G179" s="21">
        <f t="shared" si="15"/>
        <v>5700</v>
      </c>
      <c r="H179" s="20"/>
      <c r="I179" s="21">
        <f t="shared" si="16"/>
        <v>912</v>
      </c>
      <c r="J179" s="21">
        <f>BAJIO16643561!D181</f>
        <v>6612</v>
      </c>
      <c r="K179" s="21">
        <f t="shared" si="17"/>
        <v>0</v>
      </c>
      <c r="L179" s="20"/>
      <c r="M179" s="21">
        <f t="shared" si="18"/>
        <v>0</v>
      </c>
      <c r="N179" s="21">
        <f>BAJIO16643561!C181</f>
        <v>0</v>
      </c>
      <c r="O179" s="128">
        <f t="shared" si="14"/>
        <v>402783.68999999989</v>
      </c>
      <c r="P179" s="22"/>
    </row>
    <row r="180" spans="1:16" hidden="1" x14ac:dyDescent="0.25">
      <c r="A180" s="19">
        <f>BAJIO16643561!A182</f>
        <v>44407</v>
      </c>
      <c r="B180" s="20"/>
      <c r="C180" s="20" t="str">
        <f>BAJIO16643561!B182</f>
        <v>ARMANDO LOZANO PAULIN  29jul2021 RFC CMA 991026JYA Tarjeta</v>
      </c>
      <c r="D180" s="106"/>
      <c r="E180" s="101" t="str">
        <f>BAJIO16643561!I182</f>
        <v>TARJETA</v>
      </c>
      <c r="F180" s="20">
        <f>BAJIO16643561!H182</f>
        <v>0</v>
      </c>
      <c r="G180" s="21">
        <f t="shared" si="15"/>
        <v>0</v>
      </c>
      <c r="H180" s="20"/>
      <c r="I180" s="21">
        <f t="shared" si="16"/>
        <v>0</v>
      </c>
      <c r="J180" s="21">
        <f>BAJIO16643561!D182</f>
        <v>0</v>
      </c>
      <c r="K180" s="21">
        <f t="shared" si="17"/>
        <v>403.32758620689657</v>
      </c>
      <c r="L180" s="20"/>
      <c r="M180" s="21">
        <f t="shared" si="18"/>
        <v>64.532413793103458</v>
      </c>
      <c r="N180" s="21">
        <f>BAJIO16643561!C182</f>
        <v>467.86</v>
      </c>
      <c r="O180" s="128">
        <f t="shared" si="14"/>
        <v>402315.8299999999</v>
      </c>
      <c r="P180" s="22"/>
    </row>
    <row r="181" spans="1:16" hidden="1" x14ac:dyDescent="0.25">
      <c r="A181" s="19">
        <f>BAJIO16643561!A183</f>
        <v>44407</v>
      </c>
      <c r="B181" s="20"/>
      <c r="C181" s="20" t="str">
        <f>BAJIO16643561!B183</f>
        <v>AUTOP JOMAR SUC GP2  29jul2021 RFC JIN 920318BL0 Tarjeta</v>
      </c>
      <c r="D181" s="106"/>
      <c r="E181" s="101" t="str">
        <f>BAJIO16643561!I183</f>
        <v>TARJETA</v>
      </c>
      <c r="F181" s="20">
        <f>BAJIO16643561!H183</f>
        <v>0</v>
      </c>
      <c r="G181" s="21">
        <f t="shared" si="15"/>
        <v>0</v>
      </c>
      <c r="H181" s="20"/>
      <c r="I181" s="21">
        <f t="shared" si="16"/>
        <v>0</v>
      </c>
      <c r="J181" s="21">
        <f>BAJIO16643561!D183</f>
        <v>0</v>
      </c>
      <c r="K181" s="21">
        <f t="shared" si="17"/>
        <v>2159.8534482758619</v>
      </c>
      <c r="L181" s="20"/>
      <c r="M181" s="21">
        <f t="shared" si="18"/>
        <v>345.57655172413791</v>
      </c>
      <c r="N181" s="21">
        <f>BAJIO16643561!C183</f>
        <v>2505.4299999999998</v>
      </c>
      <c r="O181" s="128">
        <f t="shared" si="14"/>
        <v>399810.39999999991</v>
      </c>
      <c r="P181" s="22"/>
    </row>
    <row r="182" spans="1:16" hidden="1" x14ac:dyDescent="0.25">
      <c r="A182" s="19">
        <f>BAJIO16643561!A184</f>
        <v>44407</v>
      </c>
      <c r="B182" s="20"/>
      <c r="C182" s="20" t="str">
        <f>BAJIO16643561!B184</f>
        <v>TRASPASO ENTRE CUENTAS  CONSTRUCTORA INVERMEX SA DE CV</v>
      </c>
      <c r="D182" s="106"/>
      <c r="E182" s="101" t="str">
        <f>BAJIO16643561!I184</f>
        <v>TRASPASO</v>
      </c>
      <c r="F182" s="20">
        <f>BAJIO16643561!H184</f>
        <v>0</v>
      </c>
      <c r="G182" s="21">
        <f t="shared" si="15"/>
        <v>12931.034482758621</v>
      </c>
      <c r="H182" s="20"/>
      <c r="I182" s="21">
        <f t="shared" si="16"/>
        <v>2068.9655172413795</v>
      </c>
      <c r="J182" s="21">
        <f>BAJIO16643561!D184</f>
        <v>15000</v>
      </c>
      <c r="K182" s="21">
        <f t="shared" si="17"/>
        <v>0</v>
      </c>
      <c r="L182" s="20"/>
      <c r="M182" s="21">
        <f t="shared" si="18"/>
        <v>0</v>
      </c>
      <c r="N182" s="21">
        <f>BAJIO16643561!C184</f>
        <v>0</v>
      </c>
      <c r="O182" s="128">
        <f t="shared" si="14"/>
        <v>414810.39999999991</v>
      </c>
      <c r="P182" s="22"/>
    </row>
    <row r="183" spans="1:16" hidden="1" x14ac:dyDescent="0.25">
      <c r="A183" s="19">
        <f>BAJIO16643561!A185</f>
        <v>44407</v>
      </c>
      <c r="B183" s="20"/>
      <c r="C183" s="20" t="str">
        <f>BAJIO16643561!B185</f>
        <v>VERSUS SERVMEX SA DE CV LIQUIDACION DE FACTURA</v>
      </c>
      <c r="D183" s="106"/>
      <c r="E183" s="101" t="str">
        <f>BAJIO16643561!I185</f>
        <v>LIQ FACTURA</v>
      </c>
      <c r="F183" s="20">
        <f>BAJIO16643561!H185</f>
        <v>0</v>
      </c>
      <c r="G183" s="21">
        <f t="shared" si="15"/>
        <v>0</v>
      </c>
      <c r="H183" s="20"/>
      <c r="I183" s="21">
        <f t="shared" si="16"/>
        <v>0</v>
      </c>
      <c r="J183" s="21">
        <f>BAJIO16643561!D185</f>
        <v>0</v>
      </c>
      <c r="K183" s="21">
        <f t="shared" si="17"/>
        <v>215517.24137931035</v>
      </c>
      <c r="L183" s="20"/>
      <c r="M183" s="21">
        <f t="shared" si="18"/>
        <v>34482.758620689659</v>
      </c>
      <c r="N183" s="21">
        <f>BAJIO16643561!C185</f>
        <v>250000</v>
      </c>
      <c r="O183" s="128">
        <f t="shared" si="14"/>
        <v>164810.39999999991</v>
      </c>
      <c r="P183" s="22"/>
    </row>
    <row r="184" spans="1:16" hidden="1" x14ac:dyDescent="0.25">
      <c r="A184" s="19">
        <f>BAJIO16643561!A186</f>
        <v>44407</v>
      </c>
      <c r="B184" s="20"/>
      <c r="C184" s="20" t="str">
        <f>BAJIO16643561!B186</f>
        <v xml:space="preserve">SERVICIOS DE AGUA Y DRENAJE DE NIS 6059770 </v>
      </c>
      <c r="D184" s="106"/>
      <c r="E184" s="101" t="str">
        <f>BAJIO16643561!I186</f>
        <v>6059770 NIS</v>
      </c>
      <c r="F184" s="20">
        <f>BAJIO16643561!H186</f>
        <v>0</v>
      </c>
      <c r="G184" s="21">
        <f t="shared" si="15"/>
        <v>0</v>
      </c>
      <c r="H184" s="20"/>
      <c r="I184" s="21">
        <f t="shared" si="16"/>
        <v>0</v>
      </c>
      <c r="J184" s="21">
        <f>BAJIO16643561!D186</f>
        <v>0</v>
      </c>
      <c r="K184" s="21">
        <f t="shared" si="17"/>
        <v>86206.896551724145</v>
      </c>
      <c r="L184" s="20"/>
      <c r="M184" s="21">
        <f t="shared" si="18"/>
        <v>13793.103448275864</v>
      </c>
      <c r="N184" s="21">
        <f>BAJIO16643561!C186</f>
        <v>100000</v>
      </c>
      <c r="O184" s="128">
        <f t="shared" si="14"/>
        <v>64810.399999999907</v>
      </c>
      <c r="P184" s="22"/>
    </row>
    <row r="185" spans="1:16" hidden="1" x14ac:dyDescent="0.25">
      <c r="A185" s="19">
        <f>BAJIO16643561!A187</f>
        <v>44407</v>
      </c>
      <c r="B185" s="20"/>
      <c r="C185" s="20" t="str">
        <f>BAJIO16643561!B187</f>
        <v>TRASPASO ENTRE CUENTAS  CONSTRUCTORA INVERMEX SA DE CV</v>
      </c>
      <c r="D185" s="106"/>
      <c r="E185" s="101" t="str">
        <f>BAJIO16643561!I187</f>
        <v>TRASPASO</v>
      </c>
      <c r="F185" s="20">
        <f>BAJIO16643561!H187</f>
        <v>0</v>
      </c>
      <c r="G185" s="21">
        <f t="shared" si="15"/>
        <v>17241.37931034483</v>
      </c>
      <c r="H185" s="20"/>
      <c r="I185" s="21">
        <f t="shared" si="16"/>
        <v>2758.620689655173</v>
      </c>
      <c r="J185" s="21">
        <f>BAJIO16643561!D187</f>
        <v>20000</v>
      </c>
      <c r="K185" s="21">
        <f t="shared" si="17"/>
        <v>0</v>
      </c>
      <c r="L185" s="20"/>
      <c r="M185" s="21">
        <f t="shared" si="18"/>
        <v>0</v>
      </c>
      <c r="N185" s="21">
        <f>BAJIO16643561!C187</f>
        <v>0</v>
      </c>
      <c r="O185" s="128">
        <f t="shared" si="14"/>
        <v>84810.399999999907</v>
      </c>
      <c r="P185" s="22"/>
    </row>
    <row r="186" spans="1:16" hidden="1" x14ac:dyDescent="0.25">
      <c r="A186" s="19">
        <f>BAJIO16643561!A188</f>
        <v>44407</v>
      </c>
      <c r="B186" s="20"/>
      <c r="C186" s="20" t="str">
        <f>BAJIO16643561!B188</f>
        <v>JEIMYS SA DE CV LIQUIDACION DE FACTURA</v>
      </c>
      <c r="D186" s="106"/>
      <c r="E186" s="101" t="str">
        <f>BAJIO16643561!I188</f>
        <v>LIQ FACTURA</v>
      </c>
      <c r="F186" s="20">
        <f>BAJIO16643561!H188</f>
        <v>0</v>
      </c>
      <c r="G186" s="21">
        <f t="shared" si="15"/>
        <v>0</v>
      </c>
      <c r="H186" s="20"/>
      <c r="I186" s="21">
        <f t="shared" si="16"/>
        <v>0</v>
      </c>
      <c r="J186" s="21">
        <f>BAJIO16643561!D188</f>
        <v>0</v>
      </c>
      <c r="K186" s="21">
        <f t="shared" si="17"/>
        <v>60344.827586206899</v>
      </c>
      <c r="L186" s="20"/>
      <c r="M186" s="21">
        <f t="shared" si="18"/>
        <v>9655.1724137931033</v>
      </c>
      <c r="N186" s="21">
        <f>BAJIO16643561!C188</f>
        <v>70000</v>
      </c>
      <c r="O186" s="128">
        <f t="shared" si="14"/>
        <v>14810.399999999907</v>
      </c>
      <c r="P186" s="22"/>
    </row>
    <row r="187" spans="1:16" hidden="1" x14ac:dyDescent="0.25">
      <c r="A187" s="19">
        <f>BAJIO16643561!A189</f>
        <v>44407</v>
      </c>
      <c r="B187" s="20"/>
      <c r="C187" s="20" t="str">
        <f>BAJIO16643561!B189</f>
        <v>CLEBER TE MUEVE SA DE CV 2184</v>
      </c>
      <c r="D187" s="106"/>
      <c r="E187" s="101" t="str">
        <f>BAJIO16643561!I189</f>
        <v>F2184</v>
      </c>
      <c r="F187" s="20">
        <f>BAJIO16643561!H189</f>
        <v>1202</v>
      </c>
      <c r="G187" s="21">
        <f t="shared" si="15"/>
        <v>16000.000000000002</v>
      </c>
      <c r="H187" s="20"/>
      <c r="I187" s="21">
        <f t="shared" si="16"/>
        <v>2560.0000000000005</v>
      </c>
      <c r="J187" s="21">
        <f>BAJIO16643561!D189</f>
        <v>18560</v>
      </c>
      <c r="K187" s="21">
        <f t="shared" si="17"/>
        <v>0</v>
      </c>
      <c r="L187" s="20"/>
      <c r="M187" s="21">
        <f t="shared" si="18"/>
        <v>0</v>
      </c>
      <c r="N187" s="21">
        <f>BAJIO16643561!C189</f>
        <v>0</v>
      </c>
      <c r="O187" s="128">
        <f t="shared" si="14"/>
        <v>33370.399999999907</v>
      </c>
      <c r="P187" s="22"/>
    </row>
    <row r="188" spans="1:16" hidden="1" x14ac:dyDescent="0.25">
      <c r="A188" s="19">
        <f>BAJIO16643561!A190</f>
        <v>44407</v>
      </c>
      <c r="B188" s="20"/>
      <c r="C188" s="20" t="str">
        <f>BAJIO16643561!B190</f>
        <v>FLEX AUST DE MEXICO SA DE CV LIQUIDACION</v>
      </c>
      <c r="D188" s="106"/>
      <c r="E188" s="101" t="str">
        <f>BAJIO16643561!I190</f>
        <v>LIQ FACTURA</v>
      </c>
      <c r="F188" s="20">
        <f>BAJIO16643561!H190</f>
        <v>0</v>
      </c>
      <c r="G188" s="21">
        <f t="shared" si="15"/>
        <v>0</v>
      </c>
      <c r="H188" s="20"/>
      <c r="I188" s="21">
        <f t="shared" si="16"/>
        <v>0</v>
      </c>
      <c r="J188" s="21">
        <f>BAJIO16643561!D190</f>
        <v>0</v>
      </c>
      <c r="K188" s="21">
        <f t="shared" si="17"/>
        <v>2887.9310344827586</v>
      </c>
      <c r="L188" s="20"/>
      <c r="M188" s="21">
        <f t="shared" si="18"/>
        <v>462.06896551724139</v>
      </c>
      <c r="N188" s="21">
        <f>BAJIO16643561!C190</f>
        <v>3350</v>
      </c>
      <c r="O188" s="128">
        <f t="shared" si="14"/>
        <v>30020.399999999907</v>
      </c>
      <c r="P188" s="22"/>
    </row>
    <row r="189" spans="1:16" hidden="1" x14ac:dyDescent="0.25">
      <c r="A189" s="19">
        <f>BAJIO16643561!A191</f>
        <v>44407</v>
      </c>
      <c r="B189" s="20"/>
      <c r="C189" s="20" t="str">
        <f>BAJIO16643561!B191</f>
        <v>ATRIO PLANOS Y PROYECTOS SA CV PAGO DE FACTURA</v>
      </c>
      <c r="D189" s="106"/>
      <c r="E189" s="101" t="str">
        <f>BAJIO16643561!I191</f>
        <v>FACTURA</v>
      </c>
      <c r="F189" s="20">
        <f>BAJIO16643561!H191</f>
        <v>0</v>
      </c>
      <c r="G189" s="21">
        <f t="shared" si="15"/>
        <v>0</v>
      </c>
      <c r="H189" s="20"/>
      <c r="I189" s="21">
        <f t="shared" si="16"/>
        <v>0</v>
      </c>
      <c r="J189" s="21">
        <f>BAJIO16643561!D191</f>
        <v>0</v>
      </c>
      <c r="K189" s="21">
        <f t="shared" si="17"/>
        <v>21551.724137931036</v>
      </c>
      <c r="L189" s="20"/>
      <c r="M189" s="21">
        <f t="shared" si="18"/>
        <v>3448.275862068966</v>
      </c>
      <c r="N189" s="21">
        <f>BAJIO16643561!C191</f>
        <v>25000</v>
      </c>
      <c r="O189" s="128">
        <f t="shared" si="14"/>
        <v>5020.3999999999069</v>
      </c>
      <c r="P189" s="22"/>
    </row>
    <row r="190" spans="1:16" hidden="1" x14ac:dyDescent="0.25">
      <c r="A190" s="19">
        <f>BAJIO16643561!A192</f>
        <v>44407</v>
      </c>
      <c r="B190" s="20"/>
      <c r="C190" s="20" t="str">
        <f>BAJIO16643561!B192</f>
        <v>BIOENERGIA DE NUEVO LEON SA DE CV BENLESA F 2162</v>
      </c>
      <c r="D190" s="106"/>
      <c r="E190" s="101" t="str">
        <f>BAJIO16643561!I192</f>
        <v>F2162</v>
      </c>
      <c r="F190" s="20">
        <f>BAJIO16643561!H192</f>
        <v>1203</v>
      </c>
      <c r="G190" s="21">
        <f t="shared" si="15"/>
        <v>2800</v>
      </c>
      <c r="H190" s="20"/>
      <c r="I190" s="21">
        <f t="shared" si="16"/>
        <v>448</v>
      </c>
      <c r="J190" s="21">
        <f>BAJIO16643561!D192</f>
        <v>3248</v>
      </c>
      <c r="K190" s="21">
        <f t="shared" si="17"/>
        <v>0</v>
      </c>
      <c r="L190" s="20"/>
      <c r="M190" s="21">
        <f t="shared" si="18"/>
        <v>0</v>
      </c>
      <c r="N190" s="21">
        <f>BAJIO16643561!C192</f>
        <v>0</v>
      </c>
      <c r="O190" s="128">
        <f t="shared" si="14"/>
        <v>8268.3999999999069</v>
      </c>
      <c r="P190" s="22"/>
    </row>
    <row r="191" spans="1:16" hidden="1" x14ac:dyDescent="0.25">
      <c r="A191" s="165">
        <f>BAJIO16643561!A193</f>
        <v>44409</v>
      </c>
      <c r="B191" s="166"/>
      <c r="C191" s="166" t="str">
        <f>BAJIO16643561!B193</f>
        <v>ARMANDO LOZANO PAULIN  30jul2021 RFC CMA 991026JYA Tarjeta</v>
      </c>
      <c r="D191" s="166"/>
      <c r="E191" s="163" t="str">
        <f>BAJIO16643561!I193</f>
        <v>TARJETA</v>
      </c>
      <c r="F191" s="166">
        <f>BAJIO16643561!H193</f>
        <v>0</v>
      </c>
      <c r="G191" s="164">
        <f t="shared" si="15"/>
        <v>0</v>
      </c>
      <c r="H191" s="166"/>
      <c r="I191" s="164">
        <f t="shared" si="16"/>
        <v>0</v>
      </c>
      <c r="J191" s="164">
        <f>BAJIO16643561!D193</f>
        <v>0</v>
      </c>
      <c r="K191" s="164">
        <f t="shared" si="17"/>
        <v>367.62068965517244</v>
      </c>
      <c r="L191" s="166"/>
      <c r="M191" s="164">
        <f t="shared" si="18"/>
        <v>58.819310344827592</v>
      </c>
      <c r="N191" s="164">
        <f>BAJIO16643561!C193</f>
        <v>426.44</v>
      </c>
      <c r="O191" s="128">
        <f t="shared" si="14"/>
        <v>7841.9599999999073</v>
      </c>
      <c r="P191" s="22"/>
    </row>
    <row r="192" spans="1:16" hidden="1" x14ac:dyDescent="0.25">
      <c r="A192" s="19">
        <f>BAJIO16643561!A194</f>
        <v>44409</v>
      </c>
      <c r="B192" s="20"/>
      <c r="C192" s="20" t="str">
        <f>BAJIO16643561!B194</f>
        <v>OXXO AV D  31jul2021 RFC CCO 8605231N4 Tarjeta</v>
      </c>
      <c r="D192" s="106"/>
      <c r="E192" s="101" t="str">
        <f>BAJIO16643561!I194</f>
        <v>TARJETA</v>
      </c>
      <c r="F192" s="20">
        <f>BAJIO16643561!H194</f>
        <v>0</v>
      </c>
      <c r="G192" s="21">
        <f t="shared" si="15"/>
        <v>0</v>
      </c>
      <c r="H192" s="20"/>
      <c r="I192" s="21">
        <f t="shared" si="16"/>
        <v>0</v>
      </c>
      <c r="J192" s="21">
        <f>BAJIO16643561!D194</f>
        <v>0</v>
      </c>
      <c r="K192" s="21">
        <f t="shared" si="17"/>
        <v>37.068965517241381</v>
      </c>
      <c r="L192" s="20"/>
      <c r="M192" s="21">
        <f t="shared" si="18"/>
        <v>5.931034482758621</v>
      </c>
      <c r="N192" s="21">
        <f>BAJIO16643561!C194</f>
        <v>43</v>
      </c>
      <c r="O192" s="128">
        <f t="shared" si="14"/>
        <v>7798.9599999999073</v>
      </c>
      <c r="P192" s="22"/>
    </row>
    <row r="193" spans="1:16" hidden="1" x14ac:dyDescent="0.25">
      <c r="A193" s="19">
        <f>BAJIO16643561!A195</f>
        <v>44409</v>
      </c>
      <c r="B193" s="20"/>
      <c r="C193" s="20" t="str">
        <f>BAJIO16643561!B195</f>
        <v>COMASA  31jul2021 RFC CMA 010426KU0 Tarjeta</v>
      </c>
      <c r="D193" s="106"/>
      <c r="E193" s="101" t="str">
        <f>BAJIO16643561!I195</f>
        <v>TARJETA</v>
      </c>
      <c r="F193" s="20">
        <f>BAJIO16643561!H195</f>
        <v>0</v>
      </c>
      <c r="G193" s="21">
        <f t="shared" si="15"/>
        <v>0</v>
      </c>
      <c r="H193" s="20"/>
      <c r="I193" s="21">
        <f t="shared" si="16"/>
        <v>0</v>
      </c>
      <c r="J193" s="21">
        <f>BAJIO16643561!D195</f>
        <v>0</v>
      </c>
      <c r="K193" s="21">
        <f t="shared" si="17"/>
        <v>900.36206896551732</v>
      </c>
      <c r="L193" s="20"/>
      <c r="M193" s="21">
        <f t="shared" si="18"/>
        <v>144.05793103448278</v>
      </c>
      <c r="N193" s="21">
        <f>BAJIO16643561!C195</f>
        <v>1044.42</v>
      </c>
      <c r="O193" s="128">
        <f t="shared" si="14"/>
        <v>6754.5399999999072</v>
      </c>
      <c r="P193" s="22"/>
    </row>
    <row r="194" spans="1:16" hidden="1" x14ac:dyDescent="0.25">
      <c r="A194" s="19">
        <f>BAJIO16643561!A196</f>
        <v>44410</v>
      </c>
      <c r="B194" s="20"/>
      <c r="C194" s="20" t="str">
        <f>BAJIO16643561!B196</f>
        <v xml:space="preserve"> KANDELIUM MEXICO S D E RL D</v>
      </c>
      <c r="D194" s="106"/>
      <c r="E194" s="101" t="str">
        <f>BAJIO16643561!I196</f>
        <v>F2202</v>
      </c>
      <c r="F194" s="20">
        <f>BAJIO16643561!H196</f>
        <v>1204</v>
      </c>
      <c r="G194" s="21">
        <f t="shared" si="15"/>
        <v>2800</v>
      </c>
      <c r="H194" s="20"/>
      <c r="I194" s="21">
        <f t="shared" si="16"/>
        <v>448</v>
      </c>
      <c r="J194" s="21">
        <f>BAJIO16643561!D196</f>
        <v>3248</v>
      </c>
      <c r="K194" s="21">
        <f t="shared" si="17"/>
        <v>0</v>
      </c>
      <c r="L194" s="20"/>
      <c r="M194" s="21">
        <f t="shared" si="18"/>
        <v>0</v>
      </c>
      <c r="N194" s="21">
        <f>BAJIO16643561!C196</f>
        <v>0</v>
      </c>
      <c r="O194" s="128">
        <f t="shared" si="14"/>
        <v>10002.539999999906</v>
      </c>
      <c r="P194" s="22"/>
    </row>
    <row r="195" spans="1:16" hidden="1" x14ac:dyDescent="0.25">
      <c r="A195" s="19">
        <f>BAJIO16643561!A197</f>
        <v>44410</v>
      </c>
      <c r="B195" s="20"/>
      <c r="C195" s="20" t="str">
        <f>BAJIO16643561!B197</f>
        <v xml:space="preserve">ARTIGRAF SA DE CV PAGO FACT  </v>
      </c>
      <c r="D195" s="106"/>
      <c r="E195" s="101" t="str">
        <f>BAJIO16643561!I197</f>
        <v>F2181</v>
      </c>
      <c r="F195" s="20">
        <f>BAJIO16643561!H197</f>
        <v>1206</v>
      </c>
      <c r="G195" s="21">
        <f t="shared" si="15"/>
        <v>2560.344827586207</v>
      </c>
      <c r="H195" s="20"/>
      <c r="I195" s="21">
        <f t="shared" si="16"/>
        <v>409.65517241379314</v>
      </c>
      <c r="J195" s="21">
        <f>BAJIO16643561!D197</f>
        <v>2970</v>
      </c>
      <c r="K195" s="21">
        <f t="shared" si="17"/>
        <v>0</v>
      </c>
      <c r="L195" s="20"/>
      <c r="M195" s="21">
        <f t="shared" si="18"/>
        <v>0</v>
      </c>
      <c r="N195" s="21">
        <f>BAJIO16643561!C197</f>
        <v>0</v>
      </c>
      <c r="O195" s="128">
        <f t="shared" si="14"/>
        <v>12972.539999999906</v>
      </c>
      <c r="P195" s="22"/>
    </row>
    <row r="196" spans="1:16" ht="30" hidden="1" x14ac:dyDescent="0.25">
      <c r="A196" s="19">
        <f>BAJIO16643561!A198</f>
        <v>44410</v>
      </c>
      <c r="B196" s="20"/>
      <c r="C196" s="20" t="str">
        <f>BAJIO16643561!B198</f>
        <v>INDUSTRIA DEL ALCALI SA DE CV 3400002565</v>
      </c>
      <c r="D196" s="106"/>
      <c r="E196" s="101" t="str">
        <f>BAJIO16643561!I198</f>
        <v>F2012,F2013,F2033,F2065,F2091</v>
      </c>
      <c r="F196" s="20">
        <f>BAJIO16643561!H198</f>
        <v>1207</v>
      </c>
      <c r="G196" s="21">
        <f t="shared" si="15"/>
        <v>37875</v>
      </c>
      <c r="H196" s="20"/>
      <c r="I196" s="21">
        <f t="shared" si="16"/>
        <v>6060</v>
      </c>
      <c r="J196" s="21">
        <f>BAJIO16643561!D198</f>
        <v>43935</v>
      </c>
      <c r="K196" s="21">
        <f t="shared" si="17"/>
        <v>0</v>
      </c>
      <c r="L196" s="20"/>
      <c r="M196" s="21">
        <f t="shared" si="18"/>
        <v>0</v>
      </c>
      <c r="N196" s="21">
        <f>BAJIO16643561!C198</f>
        <v>0</v>
      </c>
      <c r="O196" s="128">
        <f t="shared" si="14"/>
        <v>56907.539999999906</v>
      </c>
      <c r="P196" s="22"/>
    </row>
    <row r="197" spans="1:16" hidden="1" x14ac:dyDescent="0.25">
      <c r="A197" s="19">
        <f>BAJIO16643561!A199</f>
        <v>44411</v>
      </c>
      <c r="B197" s="20"/>
      <c r="C197" s="20" t="str">
        <f>BAJIO16643561!B199</f>
        <v>AUTO PINTURAS EL CHINO  02ago2021 RFC CIMG6407075H0 Tarjeta</v>
      </c>
      <c r="D197" s="106"/>
      <c r="E197" s="101" t="str">
        <f>BAJIO16643561!I199</f>
        <v>TARJETA</v>
      </c>
      <c r="F197" s="20">
        <f>BAJIO16643561!H199</f>
        <v>0</v>
      </c>
      <c r="G197" s="21">
        <f t="shared" si="15"/>
        <v>0</v>
      </c>
      <c r="H197" s="20"/>
      <c r="I197" s="21">
        <f t="shared" si="16"/>
        <v>0</v>
      </c>
      <c r="J197" s="21">
        <f>BAJIO16643561!D199</f>
        <v>0</v>
      </c>
      <c r="K197" s="21">
        <f t="shared" si="17"/>
        <v>1059.4827586206898</v>
      </c>
      <c r="L197" s="20"/>
      <c r="M197" s="21">
        <f t="shared" si="18"/>
        <v>169.51724137931038</v>
      </c>
      <c r="N197" s="21">
        <f>BAJIO16643561!C199</f>
        <v>1229</v>
      </c>
      <c r="O197" s="128">
        <f t="shared" ref="O197:O260" si="19">O196+J197-N197</f>
        <v>55678.539999999906</v>
      </c>
      <c r="P197" s="22"/>
    </row>
    <row r="198" spans="1:16" hidden="1" x14ac:dyDescent="0.25">
      <c r="A198" s="19">
        <f>BAJIO16643561!A200</f>
        <v>44411</v>
      </c>
      <c r="B198" s="20"/>
      <c r="C198" s="20" t="str">
        <f>BAJIO16643561!B200</f>
        <v>J G FERRETERA  02ago2021 RFC JFE 1410016R4 Tarjeta</v>
      </c>
      <c r="D198" s="106"/>
      <c r="E198" s="101" t="str">
        <f>BAJIO16643561!I200</f>
        <v>TARJETA</v>
      </c>
      <c r="F198" s="20">
        <f>BAJIO16643561!H200</f>
        <v>0</v>
      </c>
      <c r="G198" s="21">
        <f t="shared" si="15"/>
        <v>0</v>
      </c>
      <c r="H198" s="20"/>
      <c r="I198" s="21">
        <f t="shared" si="16"/>
        <v>0</v>
      </c>
      <c r="J198" s="21">
        <f>BAJIO16643561!D200</f>
        <v>0</v>
      </c>
      <c r="K198" s="21">
        <f t="shared" si="17"/>
        <v>581.0344827586207</v>
      </c>
      <c r="L198" s="20"/>
      <c r="M198" s="21">
        <f t="shared" si="18"/>
        <v>92.965517241379317</v>
      </c>
      <c r="N198" s="21">
        <f>BAJIO16643561!C200</f>
        <v>674</v>
      </c>
      <c r="O198" s="128">
        <f t="shared" si="19"/>
        <v>55004.539999999906</v>
      </c>
      <c r="P198" s="22"/>
    </row>
    <row r="199" spans="1:16" hidden="1" x14ac:dyDescent="0.25">
      <c r="A199" s="19">
        <f>BAJIO16643561!A201</f>
        <v>44411</v>
      </c>
      <c r="B199" s="20"/>
      <c r="C199" s="20" t="str">
        <f>BAJIO16643561!B201</f>
        <v>J G FERRETERA  02ago2021 RFC JFE 1410016R4 Tarjet</v>
      </c>
      <c r="D199" s="106"/>
      <c r="E199" s="101" t="str">
        <f>BAJIO16643561!I201</f>
        <v>TARJETA</v>
      </c>
      <c r="F199" s="20">
        <f>BAJIO16643561!H201</f>
        <v>0</v>
      </c>
      <c r="G199" s="21">
        <f t="shared" si="15"/>
        <v>0</v>
      </c>
      <c r="H199" s="20"/>
      <c r="I199" s="21">
        <f t="shared" si="16"/>
        <v>0</v>
      </c>
      <c r="J199" s="21">
        <f>BAJIO16643561!D201</f>
        <v>0</v>
      </c>
      <c r="K199" s="21">
        <f t="shared" si="17"/>
        <v>253.44827586206898</v>
      </c>
      <c r="L199" s="20"/>
      <c r="M199" s="21">
        <f t="shared" si="18"/>
        <v>40.551724137931039</v>
      </c>
      <c r="N199" s="21">
        <f>BAJIO16643561!C201</f>
        <v>294</v>
      </c>
      <c r="O199" s="128">
        <f t="shared" si="19"/>
        <v>54710.539999999906</v>
      </c>
      <c r="P199" s="22"/>
    </row>
    <row r="200" spans="1:16" hidden="1" x14ac:dyDescent="0.25">
      <c r="A200" s="19">
        <f>BAJIO16643561!A202</f>
        <v>44411</v>
      </c>
      <c r="B200" s="20"/>
      <c r="C200" s="20" t="str">
        <f>BAJIO16643561!B202</f>
        <v>INFRA SA DE CV</v>
      </c>
      <c r="D200" s="106"/>
      <c r="E200" s="101" t="str">
        <f>BAJIO16643561!I202</f>
        <v>F1879</v>
      </c>
      <c r="F200" s="20">
        <f>BAJIO16643561!H202</f>
        <v>1208</v>
      </c>
      <c r="G200" s="21">
        <f t="shared" si="15"/>
        <v>16800</v>
      </c>
      <c r="H200" s="20"/>
      <c r="I200" s="21">
        <f t="shared" si="16"/>
        <v>2688</v>
      </c>
      <c r="J200" s="21">
        <f>BAJIO16643561!D202</f>
        <v>19488</v>
      </c>
      <c r="K200" s="21">
        <f t="shared" si="17"/>
        <v>0</v>
      </c>
      <c r="L200" s="20"/>
      <c r="M200" s="21">
        <f t="shared" si="18"/>
        <v>0</v>
      </c>
      <c r="N200" s="21">
        <f>BAJIO16643561!C202</f>
        <v>0</v>
      </c>
      <c r="O200" s="128">
        <f t="shared" si="19"/>
        <v>74198.539999999906</v>
      </c>
      <c r="P200" s="22"/>
    </row>
    <row r="201" spans="1:16" hidden="1" x14ac:dyDescent="0.25">
      <c r="A201" s="19">
        <f>BAJIO16643561!A203</f>
        <v>44411</v>
      </c>
      <c r="B201" s="20"/>
      <c r="C201" s="20" t="str">
        <f>BAJIO16643561!B203</f>
        <v>PROCESADORA DE RESIDUOS VERACR ANTICIPO A FACTURA</v>
      </c>
      <c r="D201" s="106"/>
      <c r="E201" s="101" t="str">
        <f>BAJIO16643561!I203</f>
        <v>ANT FACTURA</v>
      </c>
      <c r="F201" s="20">
        <f>BAJIO16643561!H203</f>
        <v>0</v>
      </c>
      <c r="G201" s="21">
        <f t="shared" si="15"/>
        <v>0</v>
      </c>
      <c r="H201" s="20"/>
      <c r="I201" s="21">
        <f t="shared" si="16"/>
        <v>0</v>
      </c>
      <c r="J201" s="21">
        <f>BAJIO16643561!D203</f>
        <v>0</v>
      </c>
      <c r="K201" s="21">
        <f t="shared" si="17"/>
        <v>1724.1379310344828</v>
      </c>
      <c r="L201" s="20"/>
      <c r="M201" s="21">
        <f t="shared" si="18"/>
        <v>275.86206896551727</v>
      </c>
      <c r="N201" s="21">
        <f>BAJIO16643561!C203</f>
        <v>2000</v>
      </c>
      <c r="O201" s="128">
        <f t="shared" si="19"/>
        <v>72198.539999999906</v>
      </c>
      <c r="P201" s="22"/>
    </row>
    <row r="202" spans="1:16" hidden="1" x14ac:dyDescent="0.25">
      <c r="A202" s="19">
        <f>BAJIO16643561!A204</f>
        <v>44411</v>
      </c>
      <c r="B202" s="20"/>
      <c r="C202" s="20" t="str">
        <f>BAJIO16643561!B204</f>
        <v>PROCESADORA DE RESIDUOS VERACR LIQUIDACION DE FACTURA</v>
      </c>
      <c r="D202" s="106"/>
      <c r="E202" s="101" t="str">
        <f>BAJIO16643561!I204</f>
        <v>LIQ FACTURA</v>
      </c>
      <c r="F202" s="20">
        <f>BAJIO16643561!H204</f>
        <v>0</v>
      </c>
      <c r="G202" s="21">
        <f t="shared" si="15"/>
        <v>0</v>
      </c>
      <c r="H202" s="20"/>
      <c r="I202" s="21">
        <f t="shared" si="16"/>
        <v>0</v>
      </c>
      <c r="J202" s="21">
        <f>BAJIO16643561!D204</f>
        <v>0</v>
      </c>
      <c r="K202" s="21">
        <f t="shared" si="17"/>
        <v>5157.8620689655172</v>
      </c>
      <c r="L202" s="20"/>
      <c r="M202" s="21">
        <f t="shared" si="18"/>
        <v>825.25793103448279</v>
      </c>
      <c r="N202" s="21">
        <f>BAJIO16643561!C204</f>
        <v>5983.12</v>
      </c>
      <c r="O202" s="128">
        <f t="shared" si="19"/>
        <v>66215.419999999911</v>
      </c>
      <c r="P202" s="22"/>
    </row>
    <row r="203" spans="1:16" hidden="1" x14ac:dyDescent="0.25">
      <c r="A203" s="19">
        <f>BAJIO16643561!A205</f>
        <v>44411</v>
      </c>
      <c r="B203" s="20"/>
      <c r="C203" s="20" t="str">
        <f>BAJIO16643561!B205</f>
        <v>AGRONUTRIENTES DEL NORTE S.A. DE C.V FAC 2252</v>
      </c>
      <c r="D203" s="106"/>
      <c r="E203" s="101" t="str">
        <f>BAJIO16643561!I205</f>
        <v>F2252</v>
      </c>
      <c r="F203" s="20">
        <f>BAJIO16643561!H205</f>
        <v>1209</v>
      </c>
      <c r="G203" s="21">
        <f t="shared" si="15"/>
        <v>3100</v>
      </c>
      <c r="H203" s="20"/>
      <c r="I203" s="21">
        <f t="shared" si="16"/>
        <v>496</v>
      </c>
      <c r="J203" s="21">
        <f>BAJIO16643561!D205</f>
        <v>3596</v>
      </c>
      <c r="K203" s="21">
        <f t="shared" si="17"/>
        <v>0</v>
      </c>
      <c r="L203" s="20"/>
      <c r="M203" s="21">
        <f t="shared" si="18"/>
        <v>0</v>
      </c>
      <c r="N203" s="21">
        <f>BAJIO16643561!C205</f>
        <v>0</v>
      </c>
      <c r="O203" s="128">
        <f t="shared" si="19"/>
        <v>69811.419999999911</v>
      </c>
      <c r="P203" s="22"/>
    </row>
    <row r="204" spans="1:16" hidden="1" x14ac:dyDescent="0.25">
      <c r="A204" s="19">
        <f>BAJIO16643561!A206</f>
        <v>44412</v>
      </c>
      <c r="B204" s="20"/>
      <c r="C204" s="20" t="str">
        <f>BAJIO16643561!B206</f>
        <v xml:space="preserve"> Recibo # 168608002317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v>
      </c>
      <c r="D204" s="106"/>
      <c r="E204" s="101" t="str">
        <f>BAJIO16643561!I206</f>
        <v>RECIBO</v>
      </c>
      <c r="F204" s="20">
        <f>BAJIO16643561!H206</f>
        <v>0</v>
      </c>
      <c r="G204" s="21">
        <f t="shared" si="15"/>
        <v>0</v>
      </c>
      <c r="H204" s="20"/>
      <c r="I204" s="21">
        <f t="shared" si="16"/>
        <v>0</v>
      </c>
      <c r="J204" s="21">
        <f>BAJIO16643561!D206</f>
        <v>0</v>
      </c>
      <c r="K204" s="21">
        <f t="shared" si="17"/>
        <v>43852.482758620688</v>
      </c>
      <c r="L204" s="20"/>
      <c r="M204" s="21">
        <f t="shared" si="18"/>
        <v>7016.3972413793099</v>
      </c>
      <c r="N204" s="21">
        <f>BAJIO16643561!C206</f>
        <v>50868.88</v>
      </c>
      <c r="O204" s="128">
        <f t="shared" si="19"/>
        <v>18942.539999999914</v>
      </c>
      <c r="P204" s="22"/>
    </row>
    <row r="205" spans="1:16" hidden="1" x14ac:dyDescent="0.25">
      <c r="A205" s="19">
        <f>BAJIO16643561!A207</f>
        <v>44412</v>
      </c>
      <c r="B205" s="20"/>
      <c r="C205" s="20" t="str">
        <f>BAJIO16643561!B207</f>
        <v>GEMTRON DE MEXICO SA DE CV</v>
      </c>
      <c r="D205" s="106"/>
      <c r="E205" s="101" t="str">
        <f>BAJIO16643561!I207</f>
        <v>F2259</v>
      </c>
      <c r="F205" s="20">
        <f>BAJIO16643561!H207</f>
        <v>1212</v>
      </c>
      <c r="G205" s="21">
        <f t="shared" si="15"/>
        <v>15855</v>
      </c>
      <c r="H205" s="20"/>
      <c r="I205" s="21">
        <f t="shared" si="16"/>
        <v>2536.8000000000002</v>
      </c>
      <c r="J205" s="21">
        <f>BAJIO16643561!D207</f>
        <v>18391.8</v>
      </c>
      <c r="K205" s="21">
        <f t="shared" si="17"/>
        <v>0</v>
      </c>
      <c r="L205" s="20"/>
      <c r="M205" s="21">
        <f t="shared" si="18"/>
        <v>0</v>
      </c>
      <c r="N205" s="21">
        <f>BAJIO16643561!C207</f>
        <v>0</v>
      </c>
      <c r="O205" s="128">
        <f t="shared" si="19"/>
        <v>37334.339999999909</v>
      </c>
      <c r="P205" s="22"/>
    </row>
    <row r="206" spans="1:16" hidden="1" x14ac:dyDescent="0.25">
      <c r="A206" s="19">
        <f>BAJIO16643561!A208</f>
        <v>44412</v>
      </c>
      <c r="B206" s="20"/>
      <c r="C206" s="20" t="str">
        <f>BAJIO16643561!B208</f>
        <v>TRASPASO ENTRE CUENTAS  CONSTRUCTORA INVERMEX SA DE CV</v>
      </c>
      <c r="D206" s="106"/>
      <c r="E206" s="101" t="str">
        <f>BAJIO16643561!I208</f>
        <v>TRASPASO</v>
      </c>
      <c r="F206" s="20">
        <f>BAJIO16643561!H208</f>
        <v>0</v>
      </c>
      <c r="G206" s="21">
        <f t="shared" si="15"/>
        <v>21551.724137931036</v>
      </c>
      <c r="H206" s="20"/>
      <c r="I206" s="21">
        <f t="shared" si="16"/>
        <v>3448.275862068966</v>
      </c>
      <c r="J206" s="21">
        <f>BAJIO16643561!D208</f>
        <v>25000</v>
      </c>
      <c r="K206" s="21">
        <f t="shared" si="17"/>
        <v>0</v>
      </c>
      <c r="L206" s="20"/>
      <c r="M206" s="21">
        <f t="shared" si="18"/>
        <v>0</v>
      </c>
      <c r="N206" s="21">
        <f>BAJIO16643561!C208</f>
        <v>0</v>
      </c>
      <c r="O206" s="128">
        <f t="shared" si="19"/>
        <v>62334.339999999909</v>
      </c>
      <c r="P206" s="22"/>
    </row>
    <row r="207" spans="1:16" hidden="1" x14ac:dyDescent="0.25">
      <c r="A207" s="19">
        <f>BAJIO16643561!A209</f>
        <v>44412</v>
      </c>
      <c r="B207" s="20"/>
      <c r="C207" s="20" t="str">
        <f>BAJIO16643561!B209</f>
        <v>ATRIO PLANOS Y PROYECTOS SA CV LIQUIDACION DE FACTURA</v>
      </c>
      <c r="D207" s="106"/>
      <c r="E207" s="101" t="str">
        <f>BAJIO16643561!I209</f>
        <v>LIQ FACTURA</v>
      </c>
      <c r="F207" s="20">
        <f>BAJIO16643561!H209</f>
        <v>0</v>
      </c>
      <c r="G207" s="21">
        <f t="shared" si="15"/>
        <v>0</v>
      </c>
      <c r="H207" s="20"/>
      <c r="I207" s="21">
        <f t="shared" si="16"/>
        <v>0</v>
      </c>
      <c r="J207" s="21">
        <f>BAJIO16643561!D209</f>
        <v>0</v>
      </c>
      <c r="K207" s="21">
        <f t="shared" si="17"/>
        <v>34482.758620689659</v>
      </c>
      <c r="L207" s="20"/>
      <c r="M207" s="21">
        <f t="shared" si="18"/>
        <v>5517.241379310346</v>
      </c>
      <c r="N207" s="21">
        <f>BAJIO16643561!C209</f>
        <v>40000</v>
      </c>
      <c r="O207" s="128">
        <f t="shared" si="19"/>
        <v>22334.339999999909</v>
      </c>
      <c r="P207" s="22"/>
    </row>
    <row r="208" spans="1:16" hidden="1" x14ac:dyDescent="0.25">
      <c r="A208" s="19">
        <f>BAJIO16643561!A210</f>
        <v>44412</v>
      </c>
      <c r="B208" s="20"/>
      <c r="C208" s="20" t="str">
        <f>BAJIO16643561!B210</f>
        <v>QUALITAS CIA DE SEGURO</v>
      </c>
      <c r="D208" s="106"/>
      <c r="E208" s="101" t="str">
        <f>BAJIO16643561!I210</f>
        <v>RECIBO</v>
      </c>
      <c r="F208" s="20">
        <f>BAJIO16643561!H210</f>
        <v>0</v>
      </c>
      <c r="G208" s="21">
        <f t="shared" si="15"/>
        <v>0</v>
      </c>
      <c r="H208" s="20"/>
      <c r="I208" s="21">
        <f t="shared" si="16"/>
        <v>0</v>
      </c>
      <c r="J208" s="21">
        <f>BAJIO16643561!D210</f>
        <v>0</v>
      </c>
      <c r="K208" s="21">
        <f t="shared" si="17"/>
        <v>3979.9310344827591</v>
      </c>
      <c r="L208" s="20"/>
      <c r="M208" s="21">
        <f t="shared" si="18"/>
        <v>636.78896551724142</v>
      </c>
      <c r="N208" s="21">
        <f>BAJIO16643561!C210</f>
        <v>4616.72</v>
      </c>
      <c r="O208" s="128">
        <f t="shared" si="19"/>
        <v>17717.619999999908</v>
      </c>
      <c r="P208" s="22"/>
    </row>
    <row r="209" spans="1:16" hidden="1" x14ac:dyDescent="0.25">
      <c r="A209" s="19">
        <f>BAJIO16643561!A211</f>
        <v>44412</v>
      </c>
      <c r="B209" s="20"/>
      <c r="C209" s="20" t="str">
        <f>BAJIO16643561!B211</f>
        <v>QUALITAS CIA DE SEGURO</v>
      </c>
      <c r="D209" s="106"/>
      <c r="E209" s="101" t="str">
        <f>BAJIO16643561!I211</f>
        <v>RECIBO</v>
      </c>
      <c r="F209" s="20">
        <f>BAJIO16643561!H211</f>
        <v>0</v>
      </c>
      <c r="G209" s="21">
        <f t="shared" si="15"/>
        <v>0</v>
      </c>
      <c r="H209" s="20"/>
      <c r="I209" s="21">
        <f t="shared" si="16"/>
        <v>0</v>
      </c>
      <c r="J209" s="21">
        <f>BAJIO16643561!D211</f>
        <v>0</v>
      </c>
      <c r="K209" s="21">
        <f t="shared" si="17"/>
        <v>203.37068965517241</v>
      </c>
      <c r="L209" s="20"/>
      <c r="M209" s="21">
        <f t="shared" si="18"/>
        <v>32.539310344827584</v>
      </c>
      <c r="N209" s="21">
        <f>BAJIO16643561!C211</f>
        <v>235.91</v>
      </c>
      <c r="O209" s="128">
        <f t="shared" si="19"/>
        <v>17481.709999999908</v>
      </c>
      <c r="P209" s="22"/>
    </row>
    <row r="210" spans="1:16" hidden="1" x14ac:dyDescent="0.25">
      <c r="A210" s="19">
        <f>BAJIO16643561!A212</f>
        <v>44413</v>
      </c>
      <c r="B210" s="20"/>
      <c r="C210" s="20" t="str">
        <f>BAJIO16643561!B212</f>
        <v xml:space="preserve">CENTRO DE RADIODIAGNOSTICO LIN </v>
      </c>
      <c r="D210" s="106"/>
      <c r="E210" s="101" t="str">
        <f>BAJIO16643561!I212</f>
        <v>RECIBO</v>
      </c>
      <c r="F210" s="20">
        <f>BAJIO16643561!H212</f>
        <v>0</v>
      </c>
      <c r="G210" s="21">
        <f t="shared" si="15"/>
        <v>0</v>
      </c>
      <c r="H210" s="20"/>
      <c r="I210" s="21">
        <f t="shared" si="16"/>
        <v>0</v>
      </c>
      <c r="J210" s="21">
        <f>BAJIO16643561!D212</f>
        <v>0</v>
      </c>
      <c r="K210" s="21">
        <f t="shared" si="17"/>
        <v>2630.1724137931037</v>
      </c>
      <c r="L210" s="20"/>
      <c r="M210" s="21">
        <f t="shared" si="18"/>
        <v>420.82758620689663</v>
      </c>
      <c r="N210" s="21">
        <f>BAJIO16643561!C212</f>
        <v>3051</v>
      </c>
      <c r="O210" s="128">
        <f t="shared" si="19"/>
        <v>14430.709999999908</v>
      </c>
      <c r="P210" s="22"/>
    </row>
    <row r="211" spans="1:16" hidden="1" x14ac:dyDescent="0.25">
      <c r="A211" s="19">
        <f>BAJIO16643561!A213</f>
        <v>44414</v>
      </c>
      <c r="B211" s="20"/>
      <c r="C211" s="20" t="str">
        <f>BAJIO16643561!B213</f>
        <v>MEGA ALIMENTOS SA DE  CV</v>
      </c>
      <c r="D211" s="106"/>
      <c r="E211" s="101" t="str">
        <f>BAJIO16643561!I213</f>
        <v>F2275</v>
      </c>
      <c r="F211" s="20">
        <f>BAJIO16643561!H213</f>
        <v>1214</v>
      </c>
      <c r="G211" s="21">
        <f t="shared" si="15"/>
        <v>8680</v>
      </c>
      <c r="H211" s="20"/>
      <c r="I211" s="21">
        <f t="shared" si="16"/>
        <v>1388.8</v>
      </c>
      <c r="J211" s="21">
        <f>BAJIO16643561!D213</f>
        <v>10068.799999999999</v>
      </c>
      <c r="K211" s="21">
        <f t="shared" si="17"/>
        <v>0</v>
      </c>
      <c r="L211" s="20"/>
      <c r="M211" s="21">
        <f t="shared" si="18"/>
        <v>0</v>
      </c>
      <c r="N211" s="21">
        <f>BAJIO16643561!C213</f>
        <v>0</v>
      </c>
      <c r="O211" s="128">
        <f t="shared" si="19"/>
        <v>24499.509999999907</v>
      </c>
      <c r="P211" s="22"/>
    </row>
    <row r="212" spans="1:16" hidden="1" x14ac:dyDescent="0.25">
      <c r="A212" s="19">
        <f>BAJIO16643561!A214</f>
        <v>44414</v>
      </c>
      <c r="B212" s="20"/>
      <c r="C212" s="20" t="str">
        <f>BAJIO16643561!B214</f>
        <v>REFAC AUTO ELEC DELFIN  05ago2021 RFC AUHA610207GR6 Tarjet</v>
      </c>
      <c r="D212" s="106"/>
      <c r="E212" s="101" t="str">
        <f>BAJIO16643561!I214</f>
        <v>TARJETA</v>
      </c>
      <c r="F212" s="20">
        <f>BAJIO16643561!H214</f>
        <v>0</v>
      </c>
      <c r="G212" s="21">
        <f t="shared" si="15"/>
        <v>0</v>
      </c>
      <c r="H212" s="20"/>
      <c r="I212" s="21">
        <f t="shared" si="16"/>
        <v>0</v>
      </c>
      <c r="J212" s="21">
        <f>BAJIO16643561!D214</f>
        <v>0</v>
      </c>
      <c r="K212" s="21">
        <f t="shared" si="17"/>
        <v>420.68103448275866</v>
      </c>
      <c r="L212" s="20"/>
      <c r="M212" s="21">
        <f t="shared" si="18"/>
        <v>67.30896551724139</v>
      </c>
      <c r="N212" s="21">
        <f>BAJIO16643561!C214</f>
        <v>487.99</v>
      </c>
      <c r="O212" s="128">
        <f t="shared" si="19"/>
        <v>24011.519999999906</v>
      </c>
      <c r="P212" s="22"/>
    </row>
    <row r="213" spans="1:16" hidden="1" x14ac:dyDescent="0.25">
      <c r="A213" s="19">
        <f>BAJIO16643561!A215</f>
        <v>44414</v>
      </c>
      <c r="B213" s="20"/>
      <c r="C213" s="20" t="str">
        <f>BAJIO16643561!B215</f>
        <v>VALVULAS DE CALIDAD DE MONTERREY SA DE C PAGO FACT 2354 2373</v>
      </c>
      <c r="D213" s="106"/>
      <c r="E213" s="101" t="str">
        <f>BAJIO16643561!I215</f>
        <v>F2354, F2373</v>
      </c>
      <c r="F213" s="20">
        <f>BAJIO16643561!H215</f>
        <v>1215</v>
      </c>
      <c r="G213" s="21">
        <f t="shared" si="15"/>
        <v>5700</v>
      </c>
      <c r="H213" s="20"/>
      <c r="I213" s="21">
        <f t="shared" si="16"/>
        <v>912</v>
      </c>
      <c r="J213" s="21">
        <f>BAJIO16643561!D215</f>
        <v>6612</v>
      </c>
      <c r="K213" s="21">
        <f t="shared" si="17"/>
        <v>0</v>
      </c>
      <c r="L213" s="20"/>
      <c r="M213" s="21">
        <f t="shared" si="18"/>
        <v>0</v>
      </c>
      <c r="N213" s="21">
        <f>BAJIO16643561!C215</f>
        <v>0</v>
      </c>
      <c r="O213" s="128">
        <f t="shared" si="19"/>
        <v>30623.519999999906</v>
      </c>
      <c r="P213" s="22"/>
    </row>
    <row r="214" spans="1:16" hidden="1" x14ac:dyDescent="0.25">
      <c r="A214" s="19">
        <f>BAJIO16643561!A216</f>
        <v>44414</v>
      </c>
      <c r="B214" s="20"/>
      <c r="C214" s="20" t="str">
        <f>BAJIO16643561!B216</f>
        <v>FERRE ALFA Y OMEGA  05ago2021 RFC EILG880110A61 Tarjeta</v>
      </c>
      <c r="D214" s="106"/>
      <c r="E214" s="101" t="str">
        <f>BAJIO16643561!I216</f>
        <v>TARJETA</v>
      </c>
      <c r="F214" s="20">
        <f>BAJIO16643561!H216</f>
        <v>0</v>
      </c>
      <c r="G214" s="21">
        <f t="shared" si="15"/>
        <v>0</v>
      </c>
      <c r="H214" s="20"/>
      <c r="I214" s="21">
        <f t="shared" si="16"/>
        <v>0</v>
      </c>
      <c r="J214" s="21">
        <f>BAJIO16643561!D216</f>
        <v>0</v>
      </c>
      <c r="K214" s="21">
        <f t="shared" si="17"/>
        <v>85.896551724137936</v>
      </c>
      <c r="L214" s="20"/>
      <c r="M214" s="21">
        <f t="shared" si="18"/>
        <v>13.74344827586207</v>
      </c>
      <c r="N214" s="21">
        <f>BAJIO16643561!C216</f>
        <v>99.64</v>
      </c>
      <c r="O214" s="128">
        <f t="shared" si="19"/>
        <v>30523.879999999906</v>
      </c>
      <c r="P214" s="22"/>
    </row>
    <row r="215" spans="1:16" hidden="1" x14ac:dyDescent="0.25">
      <c r="A215" s="19">
        <f>BAJIO16643561!A217</f>
        <v>44414</v>
      </c>
      <c r="B215" s="20"/>
      <c r="C215" s="20" t="str">
        <f>BAJIO16643561!B217</f>
        <v>VIVAAEROBUS Tarjeta</v>
      </c>
      <c r="D215" s="106"/>
      <c r="E215" s="101" t="str">
        <f>BAJIO16643561!I217</f>
        <v>TARJETA</v>
      </c>
      <c r="F215" s="20">
        <f>BAJIO16643561!H217</f>
        <v>0</v>
      </c>
      <c r="G215" s="21">
        <f t="shared" si="15"/>
        <v>0</v>
      </c>
      <c r="H215" s="20"/>
      <c r="I215" s="21">
        <f t="shared" si="16"/>
        <v>0</v>
      </c>
      <c r="J215" s="21">
        <f>BAJIO16643561!D217</f>
        <v>0</v>
      </c>
      <c r="K215" s="21">
        <f t="shared" si="17"/>
        <v>2476.7155172413791</v>
      </c>
      <c r="L215" s="20"/>
      <c r="M215" s="21">
        <f t="shared" si="18"/>
        <v>396.27448275862065</v>
      </c>
      <c r="N215" s="21">
        <f>BAJIO16643561!C217</f>
        <v>2872.99</v>
      </c>
      <c r="O215" s="128">
        <f t="shared" si="19"/>
        <v>27650.889999999905</v>
      </c>
      <c r="P215" s="22"/>
    </row>
    <row r="216" spans="1:16" hidden="1" x14ac:dyDescent="0.25">
      <c r="A216" s="19">
        <f>BAJIO16643561!A218</f>
        <v>44414</v>
      </c>
      <c r="B216" s="20"/>
      <c r="C216" s="20" t="str">
        <f>BAJIO16643561!B218</f>
        <v>PROVEEDORES DE INGENIERIA ALIMENTA</v>
      </c>
      <c r="D216" s="106"/>
      <c r="E216" s="101" t="str">
        <f>BAJIO16643561!I218</f>
        <v>F2115</v>
      </c>
      <c r="F216" s="20">
        <f>BAJIO16643561!H218</f>
        <v>1216</v>
      </c>
      <c r="G216" s="21">
        <f t="shared" si="15"/>
        <v>39800</v>
      </c>
      <c r="H216" s="20"/>
      <c r="I216" s="21">
        <f t="shared" si="16"/>
        <v>6368</v>
      </c>
      <c r="J216" s="21">
        <f>BAJIO16643561!D218</f>
        <v>46168</v>
      </c>
      <c r="K216" s="21">
        <f t="shared" si="17"/>
        <v>0</v>
      </c>
      <c r="L216" s="20"/>
      <c r="M216" s="21">
        <f t="shared" si="18"/>
        <v>0</v>
      </c>
      <c r="N216" s="21">
        <f>BAJIO16643561!C218</f>
        <v>0</v>
      </c>
      <c r="O216" s="128">
        <f t="shared" si="19"/>
        <v>73818.889999999898</v>
      </c>
      <c r="P216" s="22"/>
    </row>
    <row r="217" spans="1:16" hidden="1" x14ac:dyDescent="0.25">
      <c r="A217" s="19">
        <f>BAJIO16643561!A219</f>
        <v>44414</v>
      </c>
      <c r="B217" s="20"/>
      <c r="C217" s="20" t="str">
        <f>BAJIO16643561!B219</f>
        <v>LAB ABG  05ago2021 RFC CCA 050502SB1 Tarjeta</v>
      </c>
      <c r="D217" s="106"/>
      <c r="E217" s="101" t="str">
        <f>BAJIO16643561!I219</f>
        <v>TARJETA</v>
      </c>
      <c r="F217" s="20">
        <f>BAJIO16643561!H219</f>
        <v>0</v>
      </c>
      <c r="G217" s="21">
        <f t="shared" si="15"/>
        <v>0</v>
      </c>
      <c r="H217" s="20"/>
      <c r="I217" s="21">
        <f t="shared" si="16"/>
        <v>0</v>
      </c>
      <c r="J217" s="21">
        <f>BAJIO16643561!D219</f>
        <v>0</v>
      </c>
      <c r="K217" s="21">
        <f t="shared" si="17"/>
        <v>4789.6551724137935</v>
      </c>
      <c r="L217" s="20"/>
      <c r="M217" s="21">
        <f t="shared" si="18"/>
        <v>766.34482758620697</v>
      </c>
      <c r="N217" s="21">
        <f>BAJIO16643561!C219</f>
        <v>5556</v>
      </c>
      <c r="O217" s="128">
        <f t="shared" si="19"/>
        <v>68262.889999999898</v>
      </c>
      <c r="P217" s="22"/>
    </row>
    <row r="218" spans="1:16" ht="30" hidden="1" x14ac:dyDescent="0.25">
      <c r="A218" s="19">
        <f>BAJIO16643561!A220</f>
        <v>44414</v>
      </c>
      <c r="B218" s="20"/>
      <c r="C218" s="20" t="str">
        <f>BAJIO16643561!B220</f>
        <v>OES ENCLOSURES MANUFACTURING MEXIC 2283 2315 2359 2389</v>
      </c>
      <c r="D218" s="106"/>
      <c r="E218" s="101" t="str">
        <f>BAJIO16643561!I220</f>
        <v>F-2283,F2315, F2359, F2389</v>
      </c>
      <c r="F218" s="20">
        <f>BAJIO16643561!H220</f>
        <v>1218</v>
      </c>
      <c r="G218" s="21">
        <f t="shared" si="15"/>
        <v>12800</v>
      </c>
      <c r="H218" s="20"/>
      <c r="I218" s="21">
        <f t="shared" si="16"/>
        <v>2048</v>
      </c>
      <c r="J218" s="21">
        <f>BAJIO16643561!D220</f>
        <v>14848</v>
      </c>
      <c r="K218" s="21">
        <f t="shared" si="17"/>
        <v>0</v>
      </c>
      <c r="L218" s="20"/>
      <c r="M218" s="21">
        <f t="shared" si="18"/>
        <v>0</v>
      </c>
      <c r="N218" s="21">
        <f>BAJIO16643561!C220</f>
        <v>0</v>
      </c>
      <c r="O218" s="128">
        <f t="shared" si="19"/>
        <v>83110.889999999898</v>
      </c>
      <c r="P218" s="22"/>
    </row>
    <row r="219" spans="1:16" hidden="1" x14ac:dyDescent="0.25">
      <c r="A219" s="19">
        <f>BAJIO16643561!A221</f>
        <v>44414</v>
      </c>
      <c r="B219" s="20"/>
      <c r="C219" s="20" t="str">
        <f>BAJIO16643561!B221</f>
        <v>Tupy Mexico Saltillo SA de CV FACT PAGADAS:443 REF:INV1903</v>
      </c>
      <c r="D219" s="106"/>
      <c r="E219" s="101" t="str">
        <f>BAJIO16643561!I221</f>
        <v>F1903</v>
      </c>
      <c r="F219" s="20">
        <f>BAJIO16643561!H221</f>
        <v>1219</v>
      </c>
      <c r="G219" s="21">
        <f t="shared" ref="G219:G282" si="20">J219/1.16</f>
        <v>21600</v>
      </c>
      <c r="H219" s="20"/>
      <c r="I219" s="21">
        <f t="shared" ref="I219:I282" si="21">G219*0.16</f>
        <v>3456</v>
      </c>
      <c r="J219" s="21">
        <f>BAJIO16643561!D221</f>
        <v>25056</v>
      </c>
      <c r="K219" s="21">
        <f t="shared" ref="K219:K282" si="22">N219/1.16</f>
        <v>0</v>
      </c>
      <c r="L219" s="20"/>
      <c r="M219" s="21">
        <f t="shared" ref="M219:M282" si="23">K219*0.16</f>
        <v>0</v>
      </c>
      <c r="N219" s="21">
        <f>BAJIO16643561!C221</f>
        <v>0</v>
      </c>
      <c r="O219" s="128">
        <f t="shared" si="19"/>
        <v>108166.8899999999</v>
      </c>
      <c r="P219" s="22"/>
    </row>
    <row r="220" spans="1:16" hidden="1" x14ac:dyDescent="0.25">
      <c r="A220" s="19">
        <f>BAJIO16643561!A222</f>
        <v>44414</v>
      </c>
      <c r="B220" s="20"/>
      <c r="C220" s="20" t="str">
        <f>BAJIO16643561!B222</f>
        <v>RED RECOLECTOR;SA DE  CV</v>
      </c>
      <c r="D220" s="106"/>
      <c r="E220" s="101" t="str">
        <f>BAJIO16643561!I222</f>
        <v>F2163</v>
      </c>
      <c r="F220" s="20">
        <f>BAJIO16643561!H222</f>
        <v>1220</v>
      </c>
      <c r="G220" s="21">
        <f t="shared" si="20"/>
        <v>59400.000000000007</v>
      </c>
      <c r="H220" s="20"/>
      <c r="I220" s="21">
        <f t="shared" si="21"/>
        <v>9504.0000000000018</v>
      </c>
      <c r="J220" s="21">
        <f>BAJIO16643561!D222</f>
        <v>68904</v>
      </c>
      <c r="K220" s="21">
        <f t="shared" si="22"/>
        <v>0</v>
      </c>
      <c r="L220" s="20"/>
      <c r="M220" s="21">
        <f t="shared" si="23"/>
        <v>0</v>
      </c>
      <c r="N220" s="21">
        <f>BAJIO16643561!C222</f>
        <v>0</v>
      </c>
      <c r="O220" s="128">
        <f t="shared" si="19"/>
        <v>177070.8899999999</v>
      </c>
      <c r="P220" s="22"/>
    </row>
    <row r="221" spans="1:16" hidden="1" x14ac:dyDescent="0.25">
      <c r="A221" s="19">
        <f>BAJIO16643561!A223</f>
        <v>44414</v>
      </c>
      <c r="B221" s="20"/>
      <c r="C221" s="20" t="str">
        <f>BAJIO16643561!B223</f>
        <v>VIGUE RELLENO SANITA RIO SA DE CV</v>
      </c>
      <c r="D221" s="106"/>
      <c r="E221" s="101" t="str">
        <f>BAJIO16643561!I223</f>
        <v>F2254</v>
      </c>
      <c r="F221" s="20">
        <f>BAJIO16643561!H223</f>
        <v>1221</v>
      </c>
      <c r="G221" s="21">
        <f t="shared" si="20"/>
        <v>2700</v>
      </c>
      <c r="H221" s="20"/>
      <c r="I221" s="21">
        <f t="shared" si="21"/>
        <v>432</v>
      </c>
      <c r="J221" s="21">
        <f>BAJIO16643561!D223</f>
        <v>3132</v>
      </c>
      <c r="K221" s="21">
        <f t="shared" si="22"/>
        <v>0</v>
      </c>
      <c r="L221" s="20"/>
      <c r="M221" s="21">
        <f t="shared" si="23"/>
        <v>0</v>
      </c>
      <c r="N221" s="21">
        <f>BAJIO16643561!C223</f>
        <v>0</v>
      </c>
      <c r="O221" s="128">
        <f t="shared" si="19"/>
        <v>180202.8899999999</v>
      </c>
      <c r="P221" s="22"/>
    </row>
    <row r="222" spans="1:16" hidden="1" x14ac:dyDescent="0.25">
      <c r="A222" s="19">
        <f>BAJIO16643561!A224</f>
        <v>44414</v>
      </c>
      <c r="B222" s="20"/>
      <c r="C222" s="20" t="str">
        <f>BAJIO16643561!B224</f>
        <v>HARZ MEXICANOS SA DE CV  F 2222</v>
      </c>
      <c r="D222" s="106"/>
      <c r="E222" s="101" t="str">
        <f>BAJIO16643561!I224</f>
        <v>F2222</v>
      </c>
      <c r="F222" s="20">
        <f>BAJIO16643561!H224</f>
        <v>1222</v>
      </c>
      <c r="G222" s="21">
        <f t="shared" si="20"/>
        <v>2800</v>
      </c>
      <c r="H222" s="20"/>
      <c r="I222" s="21">
        <f t="shared" si="21"/>
        <v>448</v>
      </c>
      <c r="J222" s="21">
        <f>BAJIO16643561!D224</f>
        <v>3248</v>
      </c>
      <c r="K222" s="21">
        <f t="shared" si="22"/>
        <v>0</v>
      </c>
      <c r="L222" s="20"/>
      <c r="M222" s="21">
        <f t="shared" si="23"/>
        <v>0</v>
      </c>
      <c r="N222" s="21">
        <f>BAJIO16643561!C224</f>
        <v>0</v>
      </c>
      <c r="O222" s="128">
        <f t="shared" si="19"/>
        <v>183450.8899999999</v>
      </c>
      <c r="P222" s="22"/>
    </row>
    <row r="223" spans="1:16" hidden="1" x14ac:dyDescent="0.25">
      <c r="A223" s="19">
        <f>BAJIO16643561!A225</f>
        <v>44417</v>
      </c>
      <c r="B223" s="20"/>
      <c r="C223" s="20" t="str">
        <f>BAJIO16643561!B225</f>
        <v xml:space="preserve">OPERADORA DE RELLENOS SANITARI  9989 Reci </v>
      </c>
      <c r="D223" s="106"/>
      <c r="E223" s="101" t="str">
        <f>BAJIO16643561!I225</f>
        <v>9989 Reci</v>
      </c>
      <c r="F223" s="20">
        <f>BAJIO16643561!H225</f>
        <v>0</v>
      </c>
      <c r="G223" s="21">
        <f t="shared" si="20"/>
        <v>0</v>
      </c>
      <c r="H223" s="20"/>
      <c r="I223" s="21">
        <f t="shared" si="21"/>
        <v>0</v>
      </c>
      <c r="J223" s="21">
        <f>BAJIO16643561!D225</f>
        <v>0</v>
      </c>
      <c r="K223" s="21">
        <f t="shared" si="22"/>
        <v>28424</v>
      </c>
      <c r="L223" s="20"/>
      <c r="M223" s="21">
        <f t="shared" si="23"/>
        <v>4547.84</v>
      </c>
      <c r="N223" s="21">
        <f>BAJIO16643561!C225</f>
        <v>32971.839999999997</v>
      </c>
      <c r="O223" s="128">
        <f t="shared" si="19"/>
        <v>150479.0499999999</v>
      </c>
      <c r="P223" s="22"/>
    </row>
    <row r="224" spans="1:16" hidden="1" x14ac:dyDescent="0.25">
      <c r="A224" s="19">
        <f>BAJIO16643561!A226</f>
        <v>44417</v>
      </c>
      <c r="B224" s="20"/>
      <c r="C224" s="20" t="str">
        <f>BAJIO16643561!B226</f>
        <v xml:space="preserve">OPERADORA DE RELLENOS SANITARI  10029 Rec </v>
      </c>
      <c r="D224" s="106"/>
      <c r="E224" s="101" t="str">
        <f>BAJIO16643561!I226</f>
        <v>10029 Rec</v>
      </c>
      <c r="F224" s="20">
        <f>BAJIO16643561!H226</f>
        <v>0</v>
      </c>
      <c r="G224" s="21">
        <f t="shared" si="20"/>
        <v>0</v>
      </c>
      <c r="H224" s="20"/>
      <c r="I224" s="21">
        <f t="shared" si="21"/>
        <v>0</v>
      </c>
      <c r="J224" s="21">
        <f>BAJIO16643561!D226</f>
        <v>0</v>
      </c>
      <c r="K224" s="21">
        <f t="shared" si="22"/>
        <v>4768.5</v>
      </c>
      <c r="L224" s="20"/>
      <c r="M224" s="21">
        <f t="shared" si="23"/>
        <v>762.96</v>
      </c>
      <c r="N224" s="21">
        <f>BAJIO16643561!C226</f>
        <v>5531.46</v>
      </c>
      <c r="O224" s="128">
        <f t="shared" si="19"/>
        <v>144947.58999999991</v>
      </c>
      <c r="P224" s="22"/>
    </row>
    <row r="225" spans="1:16" hidden="1" x14ac:dyDescent="0.25">
      <c r="A225" s="19">
        <f>BAJIO16643561!A227</f>
        <v>44418</v>
      </c>
      <c r="B225" s="20"/>
      <c r="C225" s="20" t="str">
        <f>BAJIO16643561!B227</f>
        <v xml:space="preserve"> MAQRO  09ago2021 RFC MAQ 840621I76 Tarjeta </v>
      </c>
      <c r="D225" s="106"/>
      <c r="E225" s="101" t="str">
        <f>BAJIO16643561!I227</f>
        <v>TARJETA</v>
      </c>
      <c r="F225" s="20">
        <f>BAJIO16643561!H227</f>
        <v>0</v>
      </c>
      <c r="G225" s="21">
        <f t="shared" si="20"/>
        <v>0</v>
      </c>
      <c r="H225" s="20"/>
      <c r="I225" s="21">
        <f t="shared" si="21"/>
        <v>0</v>
      </c>
      <c r="J225" s="21">
        <f>BAJIO16643561!D227</f>
        <v>0</v>
      </c>
      <c r="K225" s="21">
        <f t="shared" si="22"/>
        <v>3368.6982758620693</v>
      </c>
      <c r="L225" s="20"/>
      <c r="M225" s="21">
        <f t="shared" si="23"/>
        <v>538.9917241379311</v>
      </c>
      <c r="N225" s="21">
        <f>BAJIO16643561!C227</f>
        <v>3907.69</v>
      </c>
      <c r="O225" s="128">
        <f t="shared" si="19"/>
        <v>141039.89999999991</v>
      </c>
      <c r="P225" s="22"/>
    </row>
    <row r="226" spans="1:16" hidden="1" x14ac:dyDescent="0.25">
      <c r="A226" s="19">
        <f>BAJIO16643561!A228</f>
        <v>44418</v>
      </c>
      <c r="B226" s="20"/>
      <c r="C226" s="20" t="str">
        <f>BAJIO16643561!B228</f>
        <v>COLEGIO DE ESTUDIOS CIENTIFICOS Y TECNOL  DESAZOLVE DE FOSA SEPTICA PL ESCOBEDO</v>
      </c>
      <c r="D226" s="106"/>
      <c r="E226" s="101" t="str">
        <f>BAJIO16643561!I228</f>
        <v>F2430</v>
      </c>
      <c r="F226" s="20">
        <f>BAJIO16643561!H228</f>
        <v>1226</v>
      </c>
      <c r="G226" s="21">
        <f t="shared" si="20"/>
        <v>3500.0000000000005</v>
      </c>
      <c r="H226" s="20"/>
      <c r="I226" s="21">
        <f t="shared" si="21"/>
        <v>560.00000000000011</v>
      </c>
      <c r="J226" s="21">
        <f>BAJIO16643561!D228</f>
        <v>4060</v>
      </c>
      <c r="K226" s="21">
        <f t="shared" si="22"/>
        <v>0</v>
      </c>
      <c r="L226" s="20"/>
      <c r="M226" s="21">
        <f t="shared" si="23"/>
        <v>0</v>
      </c>
      <c r="N226" s="21">
        <f>BAJIO16643561!C228</f>
        <v>0</v>
      </c>
      <c r="O226" s="128">
        <f t="shared" si="19"/>
        <v>145099.89999999991</v>
      </c>
      <c r="P226" s="22"/>
    </row>
    <row r="227" spans="1:16" hidden="1" x14ac:dyDescent="0.25">
      <c r="A227" s="19">
        <f>BAJIO16643561!A229</f>
        <v>44419</v>
      </c>
      <c r="B227" s="20"/>
      <c r="C227" s="20" t="str">
        <f>BAJIO16643561!B229</f>
        <v>SEGUROSINBURSA SA CV POLIZA 22207 30001532</v>
      </c>
      <c r="D227" s="106"/>
      <c r="E227" s="101" t="str">
        <f>BAJIO16643561!I229</f>
        <v>POLIZA 22207</v>
      </c>
      <c r="F227" s="20">
        <f>BAJIO16643561!H229</f>
        <v>0</v>
      </c>
      <c r="G227" s="21">
        <f t="shared" si="20"/>
        <v>0</v>
      </c>
      <c r="H227" s="20"/>
      <c r="I227" s="21">
        <f t="shared" si="21"/>
        <v>0</v>
      </c>
      <c r="J227" s="21">
        <f>BAJIO16643561!D229</f>
        <v>0</v>
      </c>
      <c r="K227" s="21">
        <f t="shared" si="22"/>
        <v>4473.6810344827591</v>
      </c>
      <c r="L227" s="20"/>
      <c r="M227" s="21">
        <f t="shared" si="23"/>
        <v>715.78896551724142</v>
      </c>
      <c r="N227" s="21">
        <f>BAJIO16643561!C229</f>
        <v>5189.47</v>
      </c>
      <c r="O227" s="128">
        <f t="shared" si="19"/>
        <v>139910.42999999991</v>
      </c>
      <c r="P227" s="22"/>
    </row>
    <row r="228" spans="1:16" hidden="1" x14ac:dyDescent="0.25">
      <c r="A228" s="19">
        <f>BAJIO16643561!A230</f>
        <v>44419</v>
      </c>
      <c r="B228" s="20"/>
      <c r="C228" s="20" t="str">
        <f>BAJIO16643561!B230</f>
        <v>AFIANZADORAINSURGENTES SA CV FIANZA NO 6455 078814</v>
      </c>
      <c r="D228" s="106"/>
      <c r="E228" s="101" t="str">
        <f>BAJIO16643561!I230</f>
        <v>FIANZA NO6455</v>
      </c>
      <c r="F228" s="20">
        <f>BAJIO16643561!H230</f>
        <v>0</v>
      </c>
      <c r="G228" s="21">
        <f t="shared" si="20"/>
        <v>0</v>
      </c>
      <c r="H228" s="20"/>
      <c r="I228" s="21">
        <f t="shared" si="21"/>
        <v>0</v>
      </c>
      <c r="J228" s="21">
        <f>BAJIO16643561!D230</f>
        <v>0</v>
      </c>
      <c r="K228" s="21">
        <f t="shared" si="22"/>
        <v>9998.5344827586214</v>
      </c>
      <c r="L228" s="20"/>
      <c r="M228" s="21">
        <f t="shared" si="23"/>
        <v>1599.7655172413795</v>
      </c>
      <c r="N228" s="21">
        <f>BAJIO16643561!C230</f>
        <v>11598.3</v>
      </c>
      <c r="O228" s="128">
        <f t="shared" si="19"/>
        <v>128312.1299999999</v>
      </c>
      <c r="P228" s="22"/>
    </row>
    <row r="229" spans="1:16" hidden="1" x14ac:dyDescent="0.25">
      <c r="A229" s="19">
        <f>BAJIO16643561!A231</f>
        <v>44419</v>
      </c>
      <c r="B229" s="20"/>
      <c r="C229" s="20" t="str">
        <f>BAJIO16643561!B231</f>
        <v>VAZQUEZ VILLARREAL SAUL LIQUIDACION DE FACTURA</v>
      </c>
      <c r="D229" s="106"/>
      <c r="E229" s="101" t="str">
        <f>BAJIO16643561!I231</f>
        <v>LIQ FACTURA</v>
      </c>
      <c r="F229" s="20">
        <f>BAJIO16643561!H231</f>
        <v>0</v>
      </c>
      <c r="G229" s="21">
        <f t="shared" si="20"/>
        <v>0</v>
      </c>
      <c r="H229" s="20"/>
      <c r="I229" s="21">
        <f t="shared" si="21"/>
        <v>0</v>
      </c>
      <c r="J229" s="21">
        <f>BAJIO16643561!D231</f>
        <v>0</v>
      </c>
      <c r="K229" s="21">
        <f t="shared" si="22"/>
        <v>1400</v>
      </c>
      <c r="L229" s="20"/>
      <c r="M229" s="21">
        <f t="shared" si="23"/>
        <v>224</v>
      </c>
      <c r="N229" s="21">
        <f>BAJIO16643561!C231</f>
        <v>1624</v>
      </c>
      <c r="O229" s="128">
        <f t="shared" si="19"/>
        <v>126688.1299999999</v>
      </c>
      <c r="P229" s="22"/>
    </row>
    <row r="230" spans="1:16" hidden="1" x14ac:dyDescent="0.25">
      <c r="A230" s="19">
        <f>BAJIO16643561!A232</f>
        <v>44419</v>
      </c>
      <c r="B230" s="20"/>
      <c r="C230" s="20" t="str">
        <f>BAJIO16643561!B232</f>
        <v>SEGURIDAD AMBIENTAL Y CAPACITA LIQUIDACION MENSUAL</v>
      </c>
      <c r="D230" s="106"/>
      <c r="E230" s="101" t="str">
        <f>BAJIO16643561!I232</f>
        <v>LIQ FACTURA</v>
      </c>
      <c r="F230" s="20">
        <f>BAJIO16643561!H232</f>
        <v>0</v>
      </c>
      <c r="G230" s="21">
        <f t="shared" si="20"/>
        <v>0</v>
      </c>
      <c r="H230" s="20"/>
      <c r="I230" s="21">
        <f t="shared" si="21"/>
        <v>0</v>
      </c>
      <c r="J230" s="21">
        <f>BAJIO16643561!D232</f>
        <v>0</v>
      </c>
      <c r="K230" s="21">
        <f t="shared" si="22"/>
        <v>8620.6896551724149</v>
      </c>
      <c r="L230" s="20"/>
      <c r="M230" s="21">
        <f t="shared" si="23"/>
        <v>1379.3103448275865</v>
      </c>
      <c r="N230" s="21">
        <f>BAJIO16643561!C232</f>
        <v>10000</v>
      </c>
      <c r="O230" s="128">
        <f t="shared" si="19"/>
        <v>116688.1299999999</v>
      </c>
      <c r="P230" s="22"/>
    </row>
    <row r="231" spans="1:16" hidden="1" x14ac:dyDescent="0.25">
      <c r="A231" s="19">
        <f>BAJIO16643561!A233</f>
        <v>44419</v>
      </c>
      <c r="B231" s="20"/>
      <c r="C231" s="20" t="str">
        <f>BAJIO16643561!B233</f>
        <v>QUALITAS CIA DE SEGURO</v>
      </c>
      <c r="D231" s="106"/>
      <c r="E231" s="101" t="str">
        <f>BAJIO16643561!I233</f>
        <v>PAGO</v>
      </c>
      <c r="F231" s="20">
        <f>BAJIO16643561!H233</f>
        <v>0</v>
      </c>
      <c r="G231" s="21">
        <f t="shared" si="20"/>
        <v>0</v>
      </c>
      <c r="H231" s="20"/>
      <c r="I231" s="21">
        <f t="shared" si="21"/>
        <v>0</v>
      </c>
      <c r="J231" s="21">
        <f>BAJIO16643561!D233</f>
        <v>0</v>
      </c>
      <c r="K231" s="21">
        <f t="shared" si="22"/>
        <v>7697.7413793103451</v>
      </c>
      <c r="L231" s="20"/>
      <c r="M231" s="21">
        <f t="shared" si="23"/>
        <v>1231.6386206896552</v>
      </c>
      <c r="N231" s="21">
        <f>BAJIO16643561!C233</f>
        <v>8929.3799999999992</v>
      </c>
      <c r="O231" s="128">
        <f t="shared" si="19"/>
        <v>107758.7499999999</v>
      </c>
      <c r="P231" s="22"/>
    </row>
    <row r="232" spans="1:16" ht="30" hidden="1" x14ac:dyDescent="0.25">
      <c r="A232" s="19">
        <f>BAJIO16643561!A234</f>
        <v>44420</v>
      </c>
      <c r="B232" s="20"/>
      <c r="C232" s="20" t="str">
        <f>BAJIO16643561!B234</f>
        <v>LM TRANSPORTACIONES SA DE CV FACT 2312 2324 2325 2338</v>
      </c>
      <c r="D232" s="106"/>
      <c r="E232" s="101" t="str">
        <f>BAJIO16643561!I234</f>
        <v>F-2324, F2325, F2338, F2360</v>
      </c>
      <c r="F232" s="20">
        <f>BAJIO16643561!H234</f>
        <v>1227</v>
      </c>
      <c r="G232" s="21">
        <f t="shared" si="20"/>
        <v>21200</v>
      </c>
      <c r="H232" s="20"/>
      <c r="I232" s="21">
        <f t="shared" si="21"/>
        <v>3392</v>
      </c>
      <c r="J232" s="21">
        <f>BAJIO16643561!D234</f>
        <v>24592</v>
      </c>
      <c r="K232" s="21">
        <f t="shared" si="22"/>
        <v>0</v>
      </c>
      <c r="L232" s="20"/>
      <c r="M232" s="21">
        <f t="shared" si="23"/>
        <v>0</v>
      </c>
      <c r="N232" s="21">
        <f>BAJIO16643561!C234</f>
        <v>0</v>
      </c>
      <c r="O232" s="128">
        <f t="shared" si="19"/>
        <v>132350.74999999988</v>
      </c>
      <c r="P232" s="22"/>
    </row>
    <row r="233" spans="1:16" hidden="1" x14ac:dyDescent="0.25">
      <c r="A233" s="19">
        <f>BAJIO16643561!A235</f>
        <v>44420</v>
      </c>
      <c r="B233" s="20"/>
      <c r="C233" s="20" t="str">
        <f>BAJIO16643561!B235</f>
        <v>TEKSID HIERRO DE MEXICO SA DE CV TRANSFERENCIA ELECTRONICA TEKSID</v>
      </c>
      <c r="D233" s="106"/>
      <c r="E233" s="101" t="str">
        <f>BAJIO16643561!I235</f>
        <v>F2154</v>
      </c>
      <c r="F233" s="20">
        <f>BAJIO16643561!H235</f>
        <v>1228</v>
      </c>
      <c r="G233" s="21">
        <f t="shared" si="20"/>
        <v>6300</v>
      </c>
      <c r="H233" s="20"/>
      <c r="I233" s="21">
        <f t="shared" si="21"/>
        <v>1008</v>
      </c>
      <c r="J233" s="21">
        <f>BAJIO16643561!D235</f>
        <v>7308</v>
      </c>
      <c r="K233" s="21">
        <f t="shared" si="22"/>
        <v>0</v>
      </c>
      <c r="L233" s="20"/>
      <c r="M233" s="21">
        <f t="shared" si="23"/>
        <v>0</v>
      </c>
      <c r="N233" s="21">
        <f>BAJIO16643561!C235</f>
        <v>0</v>
      </c>
      <c r="O233" s="128">
        <f t="shared" si="19"/>
        <v>139658.74999999988</v>
      </c>
      <c r="P233" s="22"/>
    </row>
    <row r="234" spans="1:16" hidden="1" x14ac:dyDescent="0.25">
      <c r="A234" s="19">
        <f>BAJIO16643561!A236</f>
        <v>44420</v>
      </c>
      <c r="B234" s="20"/>
      <c r="C234" s="20" t="str">
        <f>BAJIO16643561!B236</f>
        <v>CEMM MEX  S A  DE C V APLICACION PAGO EXTRAORDINARIO CEMM 12 A-</v>
      </c>
      <c r="D234" s="106"/>
      <c r="E234" s="101" t="str">
        <f>BAJIO16643561!I236</f>
        <v>F1951</v>
      </c>
      <c r="F234" s="20">
        <f>BAJIO16643561!H236</f>
        <v>1232</v>
      </c>
      <c r="G234" s="21">
        <f t="shared" si="20"/>
        <v>4500</v>
      </c>
      <c r="H234" s="20"/>
      <c r="I234" s="21">
        <f t="shared" si="21"/>
        <v>720</v>
      </c>
      <c r="J234" s="21">
        <f>BAJIO16643561!D236</f>
        <v>5220</v>
      </c>
      <c r="K234" s="21">
        <f t="shared" si="22"/>
        <v>0</v>
      </c>
      <c r="L234" s="20"/>
      <c r="M234" s="21">
        <f t="shared" si="23"/>
        <v>0</v>
      </c>
      <c r="N234" s="21">
        <f>BAJIO16643561!C236</f>
        <v>0</v>
      </c>
      <c r="O234" s="128">
        <f t="shared" si="19"/>
        <v>144878.74999999988</v>
      </c>
      <c r="P234" s="22"/>
    </row>
    <row r="235" spans="1:16" ht="30" hidden="1" x14ac:dyDescent="0.25">
      <c r="A235" s="19">
        <f>BAJIO16643561!A237</f>
        <v>44421</v>
      </c>
      <c r="B235" s="20"/>
      <c r="C235" s="20" t="str">
        <f>BAJIO16643561!B237</f>
        <v>MEGA ALIMENTOS SA DE  CV</v>
      </c>
      <c r="D235" s="106"/>
      <c r="E235" s="101" t="str">
        <f>BAJIO16643561!I237</f>
        <v>F2246, F2273, F2286, F2317</v>
      </c>
      <c r="F235" s="20">
        <f>BAJIO16643561!H237</f>
        <v>1233</v>
      </c>
      <c r="G235" s="21">
        <f t="shared" si="20"/>
        <v>36575</v>
      </c>
      <c r="H235" s="20"/>
      <c r="I235" s="21">
        <f t="shared" si="21"/>
        <v>5852</v>
      </c>
      <c r="J235" s="21">
        <f>BAJIO16643561!D237</f>
        <v>42427</v>
      </c>
      <c r="K235" s="21">
        <f t="shared" si="22"/>
        <v>0</v>
      </c>
      <c r="L235" s="20"/>
      <c r="M235" s="21">
        <f t="shared" si="23"/>
        <v>0</v>
      </c>
      <c r="N235" s="21">
        <f>BAJIO16643561!C237</f>
        <v>0</v>
      </c>
      <c r="O235" s="128">
        <f t="shared" si="19"/>
        <v>187305.74999999988</v>
      </c>
      <c r="P235" s="22"/>
    </row>
    <row r="236" spans="1:16" hidden="1" x14ac:dyDescent="0.25">
      <c r="A236" s="19">
        <f>BAJIO16643561!A238</f>
        <v>44421</v>
      </c>
      <c r="B236" s="20"/>
      <c r="C236" s="20" t="str">
        <f>BAJIO16643561!B238</f>
        <v>ZONE COMPRA S DE R L DE C V</v>
      </c>
      <c r="D236" s="106"/>
      <c r="E236" s="101" t="str">
        <f>BAJIO16643561!I238</f>
        <v>F2285</v>
      </c>
      <c r="F236" s="20">
        <f>BAJIO16643561!H238</f>
        <v>1234</v>
      </c>
      <c r="G236" s="21">
        <f t="shared" si="20"/>
        <v>10800</v>
      </c>
      <c r="H236" s="20"/>
      <c r="I236" s="21">
        <f t="shared" si="21"/>
        <v>1728</v>
      </c>
      <c r="J236" s="21">
        <f>BAJIO16643561!D238</f>
        <v>12528</v>
      </c>
      <c r="K236" s="21">
        <f t="shared" si="22"/>
        <v>0</v>
      </c>
      <c r="L236" s="20"/>
      <c r="M236" s="21">
        <f t="shared" si="23"/>
        <v>0</v>
      </c>
      <c r="N236" s="21">
        <f>BAJIO16643561!C238</f>
        <v>0</v>
      </c>
      <c r="O236" s="128">
        <f t="shared" si="19"/>
        <v>199833.74999999988</v>
      </c>
      <c r="P236" s="22"/>
    </row>
    <row r="237" spans="1:16" hidden="1" x14ac:dyDescent="0.25">
      <c r="A237" s="19">
        <f>BAJIO16643561!A239</f>
        <v>44421</v>
      </c>
      <c r="B237" s="20"/>
      <c r="C237" s="20" t="str">
        <f>BAJIO16643561!B239</f>
        <v>AGRONUTRIENTES DEL NORTE S.A. DE C.V.  FAC 2380</v>
      </c>
      <c r="D237" s="106"/>
      <c r="E237" s="101" t="str">
        <f>BAJIO16643561!I239</f>
        <v>F2380</v>
      </c>
      <c r="F237" s="20">
        <f>BAJIO16643561!H239</f>
        <v>1235</v>
      </c>
      <c r="G237" s="21">
        <f t="shared" si="20"/>
        <v>3100</v>
      </c>
      <c r="H237" s="20"/>
      <c r="I237" s="21">
        <f t="shared" si="21"/>
        <v>496</v>
      </c>
      <c r="J237" s="21">
        <f>BAJIO16643561!D239</f>
        <v>3596</v>
      </c>
      <c r="K237" s="21">
        <f t="shared" si="22"/>
        <v>0</v>
      </c>
      <c r="L237" s="20"/>
      <c r="M237" s="21">
        <f t="shared" si="23"/>
        <v>0</v>
      </c>
      <c r="N237" s="21">
        <f>BAJIO16643561!C239</f>
        <v>0</v>
      </c>
      <c r="O237" s="128">
        <f t="shared" si="19"/>
        <v>203429.74999999988</v>
      </c>
      <c r="P237" s="22"/>
    </row>
    <row r="238" spans="1:16" hidden="1" x14ac:dyDescent="0.25">
      <c r="A238" s="19">
        <f>BAJIO16643561!A240</f>
        <v>44421</v>
      </c>
      <c r="B238" s="20"/>
      <c r="C238" s="20" t="str">
        <f>BAJIO16643561!B240</f>
        <v>VALVULAS DE CALIDAD DE MONTERREY SA DE C PAGO FACT INV 2393</v>
      </c>
      <c r="D238" s="106"/>
      <c r="E238" s="101" t="str">
        <f>BAJIO16643561!I240</f>
        <v>F2393</v>
      </c>
      <c r="F238" s="20">
        <f>BAJIO16643561!H240</f>
        <v>1236</v>
      </c>
      <c r="G238" s="21">
        <f t="shared" si="20"/>
        <v>2850</v>
      </c>
      <c r="H238" s="20"/>
      <c r="I238" s="21">
        <f t="shared" si="21"/>
        <v>456</v>
      </c>
      <c r="J238" s="21">
        <f>BAJIO16643561!D240</f>
        <v>3306</v>
      </c>
      <c r="K238" s="21">
        <f t="shared" si="22"/>
        <v>0</v>
      </c>
      <c r="L238" s="20"/>
      <c r="M238" s="21">
        <f t="shared" si="23"/>
        <v>0</v>
      </c>
      <c r="N238" s="21">
        <f>BAJIO16643561!C240</f>
        <v>0</v>
      </c>
      <c r="O238" s="128">
        <f t="shared" si="19"/>
        <v>206735.74999999988</v>
      </c>
      <c r="P238" s="22"/>
    </row>
    <row r="239" spans="1:16" hidden="1" x14ac:dyDescent="0.25">
      <c r="A239" s="19">
        <f>BAJIO16643561!A241</f>
        <v>44421</v>
      </c>
      <c r="B239" s="20"/>
      <c r="C239" s="20" t="str">
        <f>BAJIO16643561!B241</f>
        <v>HERNANDEZ LOPEZ MA CONCEPCION ANTICIPO A FACTURA</v>
      </c>
      <c r="D239" s="106"/>
      <c r="E239" s="101" t="str">
        <f>BAJIO16643561!I241</f>
        <v>ANT FACTURA</v>
      </c>
      <c r="F239" s="20">
        <f>BAJIO16643561!H241</f>
        <v>0</v>
      </c>
      <c r="G239" s="21">
        <f t="shared" si="20"/>
        <v>0</v>
      </c>
      <c r="H239" s="20"/>
      <c r="I239" s="21">
        <f t="shared" si="21"/>
        <v>0</v>
      </c>
      <c r="J239" s="21">
        <f>BAJIO16643561!D241</f>
        <v>0</v>
      </c>
      <c r="K239" s="21">
        <f t="shared" si="22"/>
        <v>24784.482758620692</v>
      </c>
      <c r="L239" s="20"/>
      <c r="M239" s="21">
        <f t="shared" si="23"/>
        <v>3965.5172413793107</v>
      </c>
      <c r="N239" s="21">
        <f>BAJIO16643561!C241</f>
        <v>28750</v>
      </c>
      <c r="O239" s="128">
        <f t="shared" si="19"/>
        <v>177985.74999999988</v>
      </c>
      <c r="P239" s="22"/>
    </row>
    <row r="240" spans="1:16" hidden="1" x14ac:dyDescent="0.25">
      <c r="A240" s="19">
        <f>BAJIO16643561!A242</f>
        <v>44421</v>
      </c>
      <c r="B240" s="20"/>
      <c r="C240" s="20" t="str">
        <f>BAJIO16643561!B242</f>
        <v>TELCEL  CONSTRUCTORA INVERMEX SA DE CV 0404448582558</v>
      </c>
      <c r="D240" s="106"/>
      <c r="E240" s="101" t="str">
        <f>BAJIO16643561!I242</f>
        <v>TELCEL</v>
      </c>
      <c r="F240" s="20">
        <f>BAJIO16643561!H242</f>
        <v>0</v>
      </c>
      <c r="G240" s="21">
        <f t="shared" si="20"/>
        <v>0</v>
      </c>
      <c r="H240" s="20"/>
      <c r="I240" s="21">
        <f t="shared" si="21"/>
        <v>0</v>
      </c>
      <c r="J240" s="21">
        <f>BAJIO16643561!D242</f>
        <v>0</v>
      </c>
      <c r="K240" s="21">
        <f t="shared" si="22"/>
        <v>4735.3448275862074</v>
      </c>
      <c r="L240" s="20"/>
      <c r="M240" s="21">
        <f t="shared" si="23"/>
        <v>757.65517241379325</v>
      </c>
      <c r="N240" s="21">
        <f>BAJIO16643561!C242</f>
        <v>5493</v>
      </c>
      <c r="O240" s="128">
        <f t="shared" si="19"/>
        <v>172492.74999999988</v>
      </c>
      <c r="P240" s="22"/>
    </row>
    <row r="241" spans="1:16" hidden="1" x14ac:dyDescent="0.25">
      <c r="A241" s="19">
        <f>BAJIO16643561!A243</f>
        <v>44421</v>
      </c>
      <c r="B241" s="20"/>
      <c r="C241" s="20" t="str">
        <f>BAJIO16643561!B243</f>
        <v>SIPARE</v>
      </c>
      <c r="D241" s="106"/>
      <c r="E241" s="101" t="str">
        <f>BAJIO16643561!I243</f>
        <v>SIPARE</v>
      </c>
      <c r="F241" s="20">
        <f>BAJIO16643561!H243</f>
        <v>0</v>
      </c>
      <c r="G241" s="21">
        <f t="shared" si="20"/>
        <v>0</v>
      </c>
      <c r="H241" s="20"/>
      <c r="I241" s="21">
        <f t="shared" si="21"/>
        <v>0</v>
      </c>
      <c r="J241" s="21">
        <f>BAJIO16643561!D243</f>
        <v>0</v>
      </c>
      <c r="K241" s="21">
        <f t="shared" si="22"/>
        <v>40965.396551724138</v>
      </c>
      <c r="L241" s="20"/>
      <c r="M241" s="21">
        <f t="shared" si="23"/>
        <v>6554.463448275862</v>
      </c>
      <c r="N241" s="21">
        <f>BAJIO16643561!C243</f>
        <v>47519.86</v>
      </c>
      <c r="O241" s="128">
        <f t="shared" si="19"/>
        <v>124972.88999999988</v>
      </c>
      <c r="P241" s="22"/>
    </row>
    <row r="242" spans="1:16" hidden="1" x14ac:dyDescent="0.25">
      <c r="A242" s="19">
        <f>BAJIO16643561!A244</f>
        <v>44421</v>
      </c>
      <c r="B242" s="20"/>
      <c r="C242" s="20" t="str">
        <f>BAJIO16643561!B244</f>
        <v>HELADOS SULTANA DE MONTERREY S.A DE C.V. F.2374</v>
      </c>
      <c r="D242" s="106"/>
      <c r="E242" s="101" t="str">
        <f>BAJIO16643561!I244</f>
        <v>F2374</v>
      </c>
      <c r="F242" s="20">
        <f>BAJIO16643561!H244</f>
        <v>1239</v>
      </c>
      <c r="G242" s="21">
        <f t="shared" si="20"/>
        <v>6350</v>
      </c>
      <c r="H242" s="20"/>
      <c r="I242" s="21">
        <f t="shared" si="21"/>
        <v>1016</v>
      </c>
      <c r="J242" s="21">
        <f>BAJIO16643561!D244</f>
        <v>7366</v>
      </c>
      <c r="K242" s="21">
        <f t="shared" si="22"/>
        <v>0</v>
      </c>
      <c r="L242" s="20"/>
      <c r="M242" s="21">
        <f t="shared" si="23"/>
        <v>0</v>
      </c>
      <c r="N242" s="21">
        <f>BAJIO16643561!C244</f>
        <v>0</v>
      </c>
      <c r="O242" s="128">
        <f t="shared" si="19"/>
        <v>132338.8899999999</v>
      </c>
      <c r="P242" s="22"/>
    </row>
    <row r="243" spans="1:16" hidden="1" x14ac:dyDescent="0.25">
      <c r="A243" s="19">
        <f>BAJIO16643561!A245</f>
        <v>44421</v>
      </c>
      <c r="B243" s="20"/>
      <c r="C243" s="20" t="str">
        <f>BAJIO16643561!B245</f>
        <v>SECRETARIA DE FIANZAS Y TESORE</v>
      </c>
      <c r="D243" s="106"/>
      <c r="E243" s="101" t="str">
        <f>BAJIO16643561!I245</f>
        <v>SAT</v>
      </c>
      <c r="F243" s="20">
        <f>BAJIO16643561!H245</f>
        <v>0</v>
      </c>
      <c r="G243" s="21">
        <f t="shared" si="20"/>
        <v>0</v>
      </c>
      <c r="H243" s="20"/>
      <c r="I243" s="21">
        <f t="shared" si="21"/>
        <v>0</v>
      </c>
      <c r="J243" s="21">
        <f>BAJIO16643561!D245</f>
        <v>0</v>
      </c>
      <c r="K243" s="21">
        <f t="shared" si="22"/>
        <v>4763.7931034482763</v>
      </c>
      <c r="L243" s="20"/>
      <c r="M243" s="21">
        <f t="shared" si="23"/>
        <v>762.20689655172418</v>
      </c>
      <c r="N243" s="21">
        <f>BAJIO16643561!C245</f>
        <v>5526</v>
      </c>
      <c r="O243" s="128">
        <f t="shared" si="19"/>
        <v>126812.8899999999</v>
      </c>
      <c r="P243" s="22"/>
    </row>
    <row r="244" spans="1:16" hidden="1" x14ac:dyDescent="0.25">
      <c r="A244" s="19">
        <f>BAJIO16643561!A246</f>
        <v>44421</v>
      </c>
      <c r="B244" s="20"/>
      <c r="C244" s="20" t="str">
        <f>BAJIO16643561!B246</f>
        <v>ZAMUDIO CELIS ALBERTO PRESTAMO GENERAL</v>
      </c>
      <c r="D244" s="106"/>
      <c r="E244" s="101" t="str">
        <f>BAJIO16643561!I246</f>
        <v>PRESTAMO</v>
      </c>
      <c r="F244" s="20">
        <f>BAJIO16643561!H246</f>
        <v>0</v>
      </c>
      <c r="G244" s="21">
        <f t="shared" si="20"/>
        <v>0</v>
      </c>
      <c r="H244" s="20"/>
      <c r="I244" s="21">
        <f t="shared" si="21"/>
        <v>0</v>
      </c>
      <c r="J244" s="21">
        <f>BAJIO16643561!D246</f>
        <v>0</v>
      </c>
      <c r="K244" s="21">
        <f t="shared" si="22"/>
        <v>2586.2068965517242</v>
      </c>
      <c r="L244" s="20"/>
      <c r="M244" s="21">
        <f t="shared" si="23"/>
        <v>413.79310344827587</v>
      </c>
      <c r="N244" s="21">
        <f>BAJIO16643561!C246</f>
        <v>3000</v>
      </c>
      <c r="O244" s="128">
        <f t="shared" si="19"/>
        <v>123812.8899999999</v>
      </c>
      <c r="P244" s="22"/>
    </row>
    <row r="245" spans="1:16" hidden="1" x14ac:dyDescent="0.25">
      <c r="A245" s="19">
        <f>BAJIO16643561!A247</f>
        <v>44421</v>
      </c>
      <c r="B245" s="20"/>
      <c r="C245" s="20" t="str">
        <f>BAJIO16643561!B247</f>
        <v>IMPORT  EXPORT AIII SA DE CV FACT 1251</v>
      </c>
      <c r="D245" s="106"/>
      <c r="E245" s="101" t="str">
        <f>BAJIO16643561!I247</f>
        <v>FACT 1251</v>
      </c>
      <c r="F245" s="20">
        <f>BAJIO16643561!H247</f>
        <v>0</v>
      </c>
      <c r="G245" s="21">
        <f t="shared" si="20"/>
        <v>0</v>
      </c>
      <c r="H245" s="20"/>
      <c r="I245" s="21">
        <f t="shared" si="21"/>
        <v>0</v>
      </c>
      <c r="J245" s="21">
        <f>BAJIO16643561!D247</f>
        <v>0</v>
      </c>
      <c r="K245" s="21">
        <f t="shared" si="22"/>
        <v>9400</v>
      </c>
      <c r="L245" s="20"/>
      <c r="M245" s="21">
        <f t="shared" si="23"/>
        <v>1504</v>
      </c>
      <c r="N245" s="21">
        <f>BAJIO16643561!C247</f>
        <v>10904</v>
      </c>
      <c r="O245" s="128">
        <f t="shared" si="19"/>
        <v>112908.8899999999</v>
      </c>
      <c r="P245" s="22"/>
    </row>
    <row r="246" spans="1:16" hidden="1" x14ac:dyDescent="0.25">
      <c r="A246" s="19">
        <f>BAJIO16643561!A248</f>
        <v>44421</v>
      </c>
      <c r="B246" s="20"/>
      <c r="C246" s="20" t="str">
        <f>BAJIO16643561!B248</f>
        <v>PROFESIONALIZA MIX SC FACT 1662</v>
      </c>
      <c r="D246" s="106"/>
      <c r="E246" s="101" t="str">
        <f>BAJIO16643561!I248</f>
        <v>FAC 1662</v>
      </c>
      <c r="F246" s="20">
        <f>BAJIO16643561!H248</f>
        <v>0</v>
      </c>
      <c r="G246" s="21">
        <f t="shared" si="20"/>
        <v>0</v>
      </c>
      <c r="H246" s="20"/>
      <c r="I246" s="21">
        <f t="shared" si="21"/>
        <v>0</v>
      </c>
      <c r="J246" s="21">
        <f>BAJIO16643561!D248</f>
        <v>0</v>
      </c>
      <c r="K246" s="21">
        <f t="shared" si="22"/>
        <v>2780.0000000000005</v>
      </c>
      <c r="L246" s="20"/>
      <c r="M246" s="21">
        <f t="shared" si="23"/>
        <v>444.80000000000007</v>
      </c>
      <c r="N246" s="21">
        <f>BAJIO16643561!C248</f>
        <v>3224.8</v>
      </c>
      <c r="O246" s="128">
        <f t="shared" si="19"/>
        <v>109684.08999999989</v>
      </c>
      <c r="P246" s="22"/>
    </row>
    <row r="247" spans="1:16" hidden="1" x14ac:dyDescent="0.25">
      <c r="A247" s="19">
        <f>BAJIO16643561!A249</f>
        <v>44421</v>
      </c>
      <c r="B247" s="20"/>
      <c r="C247" s="20" t="str">
        <f>BAJIO16643561!B249</f>
        <v>BRIDGESTONE NEUMATICOS DE MONTERRE</v>
      </c>
      <c r="D247" s="106"/>
      <c r="E247" s="101" t="str">
        <f>BAJIO16643561!I249</f>
        <v>F2179</v>
      </c>
      <c r="F247" s="20">
        <f>BAJIO16643561!H249</f>
        <v>1240</v>
      </c>
      <c r="G247" s="21">
        <f t="shared" si="20"/>
        <v>4850</v>
      </c>
      <c r="H247" s="20"/>
      <c r="I247" s="21">
        <f t="shared" si="21"/>
        <v>776</v>
      </c>
      <c r="J247" s="21">
        <f>BAJIO16643561!D249</f>
        <v>5626</v>
      </c>
      <c r="K247" s="21">
        <f t="shared" si="22"/>
        <v>0</v>
      </c>
      <c r="L247" s="20"/>
      <c r="M247" s="21">
        <f t="shared" si="23"/>
        <v>0</v>
      </c>
      <c r="N247" s="21">
        <f>BAJIO16643561!C249</f>
        <v>0</v>
      </c>
      <c r="O247" s="128">
        <f t="shared" si="19"/>
        <v>115310.08999999989</v>
      </c>
      <c r="P247" s="22"/>
    </row>
    <row r="248" spans="1:16" hidden="1" x14ac:dyDescent="0.25">
      <c r="A248" s="19">
        <f>BAJIO16643561!A250</f>
        <v>44421</v>
      </c>
      <c r="B248" s="20"/>
      <c r="C248" s="20" t="str">
        <f>BAJIO16643561!B250</f>
        <v>PACCAR FINANCIAL MEXICO SA DE</v>
      </c>
      <c r="D248" s="106"/>
      <c r="E248" s="101" t="str">
        <f>BAJIO16643561!I250</f>
        <v>FACTURA</v>
      </c>
      <c r="F248" s="20">
        <f>BAJIO16643561!H250</f>
        <v>0</v>
      </c>
      <c r="G248" s="21">
        <f t="shared" si="20"/>
        <v>0</v>
      </c>
      <c r="H248" s="20"/>
      <c r="I248" s="21">
        <f t="shared" si="21"/>
        <v>0</v>
      </c>
      <c r="J248" s="21">
        <f>BAJIO16643561!D250</f>
        <v>0</v>
      </c>
      <c r="K248" s="21">
        <f t="shared" si="22"/>
        <v>12319.120689655174</v>
      </c>
      <c r="L248" s="20"/>
      <c r="M248" s="21">
        <f t="shared" si="23"/>
        <v>1971.059310344828</v>
      </c>
      <c r="N248" s="21">
        <f>BAJIO16643561!C250</f>
        <v>14290.18</v>
      </c>
      <c r="O248" s="128">
        <f t="shared" si="19"/>
        <v>101019.90999999989</v>
      </c>
      <c r="P248" s="22"/>
    </row>
    <row r="249" spans="1:16" hidden="1" x14ac:dyDescent="0.25">
      <c r="A249" s="19">
        <f>BAJIO16643561!A251</f>
        <v>44421</v>
      </c>
      <c r="B249" s="20"/>
      <c r="C249" s="20" t="str">
        <f>BAJIO16643561!B251</f>
        <v>TRASPASO ENTRE CUENTAS  CONSTRUCTORA INVERMEX SA DE CV</v>
      </c>
      <c r="D249" s="106"/>
      <c r="E249" s="101" t="str">
        <f>BAJIO16643561!I251</f>
        <v>TRASPASO</v>
      </c>
      <c r="F249" s="20">
        <f>BAJIO16643561!H251</f>
        <v>0</v>
      </c>
      <c r="G249" s="21">
        <f t="shared" si="20"/>
        <v>0</v>
      </c>
      <c r="H249" s="20"/>
      <c r="I249" s="21">
        <f t="shared" si="21"/>
        <v>0</v>
      </c>
      <c r="J249" s="21">
        <f>BAJIO16643561!D251</f>
        <v>0</v>
      </c>
      <c r="K249" s="21">
        <f t="shared" si="22"/>
        <v>68965.517241379319</v>
      </c>
      <c r="L249" s="20"/>
      <c r="M249" s="21">
        <f t="shared" si="23"/>
        <v>11034.482758620692</v>
      </c>
      <c r="N249" s="21">
        <f>BAJIO16643561!C251</f>
        <v>80000</v>
      </c>
      <c r="O249" s="128">
        <f t="shared" si="19"/>
        <v>21019.909999999887</v>
      </c>
      <c r="P249" s="22"/>
    </row>
    <row r="250" spans="1:16" hidden="1" x14ac:dyDescent="0.25">
      <c r="A250" s="19">
        <f>BAJIO16643561!A252</f>
        <v>44421</v>
      </c>
      <c r="B250" s="20"/>
      <c r="C250" s="20" t="str">
        <f>BAJIO16643561!B252</f>
        <v>TAMPICO IDEALEASE SA DE CV</v>
      </c>
      <c r="D250" s="106"/>
      <c r="E250" s="101" t="str">
        <f>BAJIO16643561!I252</f>
        <v>FACTURA</v>
      </c>
      <c r="F250" s="20">
        <f>BAJIO16643561!H252</f>
        <v>0</v>
      </c>
      <c r="G250" s="21">
        <f t="shared" si="20"/>
        <v>0</v>
      </c>
      <c r="H250" s="20"/>
      <c r="I250" s="21">
        <f t="shared" si="21"/>
        <v>0</v>
      </c>
      <c r="J250" s="21">
        <f>BAJIO16643561!D252</f>
        <v>0</v>
      </c>
      <c r="K250" s="21">
        <f t="shared" si="22"/>
        <v>3500.0000000000005</v>
      </c>
      <c r="L250" s="20"/>
      <c r="M250" s="21">
        <f t="shared" si="23"/>
        <v>560.00000000000011</v>
      </c>
      <c r="N250" s="21">
        <f>BAJIO16643561!C252</f>
        <v>4060</v>
      </c>
      <c r="O250" s="128">
        <f t="shared" si="19"/>
        <v>16959.909999999887</v>
      </c>
      <c r="P250" s="22"/>
    </row>
    <row r="251" spans="1:16" hidden="1" x14ac:dyDescent="0.25">
      <c r="A251" s="19">
        <f>BAJIO16643561!A253</f>
        <v>44421</v>
      </c>
      <c r="B251" s="20"/>
      <c r="C251" s="20" t="str">
        <f>BAJIO16643561!B253</f>
        <v>TAMPICO IDEALEASE SA DE CV</v>
      </c>
      <c r="D251" s="106"/>
      <c r="E251" s="101" t="str">
        <f>BAJIO16643561!I253</f>
        <v>FACTURA</v>
      </c>
      <c r="F251" s="20">
        <f>BAJIO16643561!H253</f>
        <v>0</v>
      </c>
      <c r="G251" s="21">
        <f t="shared" si="20"/>
        <v>0</v>
      </c>
      <c r="H251" s="20"/>
      <c r="I251" s="21">
        <f t="shared" si="21"/>
        <v>0</v>
      </c>
      <c r="J251" s="21">
        <f>BAJIO16643561!D253</f>
        <v>0</v>
      </c>
      <c r="K251" s="21">
        <f t="shared" si="22"/>
        <v>3992.4913793103451</v>
      </c>
      <c r="L251" s="20"/>
      <c r="M251" s="21">
        <f t="shared" si="23"/>
        <v>638.79862068965519</v>
      </c>
      <c r="N251" s="21">
        <f>BAJIO16643561!C253</f>
        <v>4631.29</v>
      </c>
      <c r="O251" s="128">
        <f t="shared" si="19"/>
        <v>12328.619999999886</v>
      </c>
      <c r="P251" s="22"/>
    </row>
    <row r="252" spans="1:16" hidden="1" x14ac:dyDescent="0.25">
      <c r="A252" s="19">
        <f>BAJIO16643561!A254</f>
        <v>44422</v>
      </c>
      <c r="B252" s="20"/>
      <c r="C252" s="20" t="str">
        <f>BAJIO16643561!B254</f>
        <v>REFACC CADECO APODA CP  13ago2021 RFC CAD 850514L17 Tarjeta</v>
      </c>
      <c r="D252" s="106"/>
      <c r="E252" s="101" t="str">
        <f>BAJIO16643561!I254</f>
        <v>TARJETA</v>
      </c>
      <c r="F252" s="20">
        <f>BAJIO16643561!H254</f>
        <v>0</v>
      </c>
      <c r="G252" s="21">
        <f t="shared" si="20"/>
        <v>0</v>
      </c>
      <c r="H252" s="20"/>
      <c r="I252" s="21">
        <f t="shared" si="21"/>
        <v>0</v>
      </c>
      <c r="J252" s="21">
        <f>BAJIO16643561!D254</f>
        <v>0</v>
      </c>
      <c r="K252" s="21">
        <f t="shared" si="22"/>
        <v>1294.4396551724139</v>
      </c>
      <c r="L252" s="20"/>
      <c r="M252" s="21">
        <f t="shared" si="23"/>
        <v>207.11034482758623</v>
      </c>
      <c r="N252" s="21">
        <f>BAJIO16643561!C254</f>
        <v>1501.55</v>
      </c>
      <c r="O252" s="128">
        <f t="shared" si="19"/>
        <v>10827.069999999887</v>
      </c>
      <c r="P252" s="22"/>
    </row>
    <row r="253" spans="1:16" hidden="1" x14ac:dyDescent="0.25">
      <c r="A253" s="19">
        <f>BAJIO16643561!A255</f>
        <v>44422</v>
      </c>
      <c r="B253" s="20"/>
      <c r="C253" s="20" t="str">
        <f>BAJIO16643561!B255</f>
        <v>J G FERRETERA  13ago2021 RFC JFE 1410016R4 Tarjeta</v>
      </c>
      <c r="D253" s="106"/>
      <c r="E253" s="101" t="str">
        <f>BAJIO16643561!I255</f>
        <v>TARJETA</v>
      </c>
      <c r="F253" s="20">
        <f>BAJIO16643561!H255</f>
        <v>0</v>
      </c>
      <c r="G253" s="21">
        <f t="shared" si="20"/>
        <v>0</v>
      </c>
      <c r="H253" s="20"/>
      <c r="I253" s="21">
        <f t="shared" si="21"/>
        <v>0</v>
      </c>
      <c r="J253" s="21">
        <f>BAJIO16643561!D255</f>
        <v>0</v>
      </c>
      <c r="K253" s="21">
        <f t="shared" si="22"/>
        <v>2268.3534482758623</v>
      </c>
      <c r="L253" s="20"/>
      <c r="M253" s="21">
        <f t="shared" si="23"/>
        <v>362.93655172413798</v>
      </c>
      <c r="N253" s="21">
        <f>BAJIO16643561!C255</f>
        <v>2631.29</v>
      </c>
      <c r="O253" s="128">
        <f t="shared" si="19"/>
        <v>8195.7799999998861</v>
      </c>
      <c r="P253" s="22"/>
    </row>
    <row r="254" spans="1:16" hidden="1" x14ac:dyDescent="0.25">
      <c r="A254" s="19">
        <f>BAJIO16643561!A256</f>
        <v>44425</v>
      </c>
      <c r="B254" s="20"/>
      <c r="C254" s="20" t="str">
        <f>BAJIO16643561!B256</f>
        <v xml:space="preserve"> TONY VERACRUZ NORTE  16ago2021 RFC TTI 961202IM1 Tarjeta</v>
      </c>
      <c r="D254" s="106"/>
      <c r="E254" s="101" t="str">
        <f>BAJIO16643561!I256</f>
        <v>TARJETA</v>
      </c>
      <c r="F254" s="20">
        <f>BAJIO16643561!H256</f>
        <v>0</v>
      </c>
      <c r="G254" s="21">
        <f t="shared" si="20"/>
        <v>0</v>
      </c>
      <c r="H254" s="20"/>
      <c r="I254" s="21">
        <f t="shared" si="21"/>
        <v>0</v>
      </c>
      <c r="J254" s="21">
        <f>BAJIO16643561!D256</f>
        <v>0</v>
      </c>
      <c r="K254" s="21">
        <f t="shared" si="22"/>
        <v>67.16379310344827</v>
      </c>
      <c r="L254" s="20"/>
      <c r="M254" s="21">
        <f t="shared" si="23"/>
        <v>10.746206896551724</v>
      </c>
      <c r="N254" s="21">
        <f>BAJIO16643561!C256</f>
        <v>77.91</v>
      </c>
      <c r="O254" s="128">
        <f t="shared" si="19"/>
        <v>8117.8699999998862</v>
      </c>
      <c r="P254" s="22"/>
    </row>
    <row r="255" spans="1:16" hidden="1" x14ac:dyDescent="0.25">
      <c r="A255" s="19">
        <f>BAJIO16643561!A257</f>
        <v>44425</v>
      </c>
      <c r="B255" s="20"/>
      <c r="C255" s="20" t="str">
        <f>BAJIO16643561!B257</f>
        <v>SOCIEDAD MEXICANA DE PROMOCION SA DE CV FAC 2382 DESAZOLVE DE FOSA SEPTICA</v>
      </c>
      <c r="D255" s="106"/>
      <c r="E255" s="101" t="str">
        <f>BAJIO16643561!I257</f>
        <v>F2382</v>
      </c>
      <c r="F255" s="20">
        <f>BAJIO16643561!H257</f>
        <v>1242</v>
      </c>
      <c r="G255" s="21">
        <f t="shared" si="20"/>
        <v>9500</v>
      </c>
      <c r="H255" s="20"/>
      <c r="I255" s="21">
        <f t="shared" si="21"/>
        <v>1520</v>
      </c>
      <c r="J255" s="21">
        <f>BAJIO16643561!D257</f>
        <v>11020</v>
      </c>
      <c r="K255" s="21">
        <f t="shared" si="22"/>
        <v>0</v>
      </c>
      <c r="L255" s="20"/>
      <c r="M255" s="21">
        <f t="shared" si="23"/>
        <v>0</v>
      </c>
      <c r="N255" s="21">
        <f>BAJIO16643561!C257</f>
        <v>0</v>
      </c>
      <c r="O255" s="128">
        <f t="shared" si="19"/>
        <v>19137.869999999886</v>
      </c>
      <c r="P255" s="22"/>
    </row>
    <row r="256" spans="1:16" hidden="1" x14ac:dyDescent="0.25">
      <c r="A256" s="19">
        <f>BAJIO16643561!A258</f>
        <v>44425</v>
      </c>
      <c r="B256" s="20"/>
      <c r="C256" s="20" t="str">
        <f>BAJIO16643561!B258</f>
        <v>NACIONAL DE ALIMENTOS Y HELADOS SA</v>
      </c>
      <c r="D256" s="106"/>
      <c r="E256" s="101" t="str">
        <f>BAJIO16643561!I258</f>
        <v>F2336</v>
      </c>
      <c r="F256" s="20">
        <f>BAJIO16643561!H258</f>
        <v>1243</v>
      </c>
      <c r="G256" s="21">
        <f t="shared" si="20"/>
        <v>6400</v>
      </c>
      <c r="H256" s="20"/>
      <c r="I256" s="21">
        <f t="shared" si="21"/>
        <v>1024</v>
      </c>
      <c r="J256" s="21">
        <f>BAJIO16643561!D258</f>
        <v>7424</v>
      </c>
      <c r="K256" s="21">
        <f t="shared" si="22"/>
        <v>0</v>
      </c>
      <c r="L256" s="20"/>
      <c r="M256" s="21">
        <f t="shared" si="23"/>
        <v>0</v>
      </c>
      <c r="N256" s="21">
        <f>BAJIO16643561!C258</f>
        <v>0</v>
      </c>
      <c r="O256" s="128">
        <f t="shared" si="19"/>
        <v>26561.869999999886</v>
      </c>
      <c r="P256" s="22"/>
    </row>
    <row r="257" spans="1:16" hidden="1" x14ac:dyDescent="0.25">
      <c r="A257" s="19">
        <f>BAJIO16643561!A259</f>
        <v>44425</v>
      </c>
      <c r="B257" s="20"/>
      <c r="C257" s="20" t="str">
        <f>BAJIO16643561!B259</f>
        <v>TAMPICO IDEALEASE SA DE CV</v>
      </c>
      <c r="D257" s="106"/>
      <c r="E257" s="101" t="str">
        <f>BAJIO16643561!I259</f>
        <v>FACTURA</v>
      </c>
      <c r="F257" s="20">
        <f>BAJIO16643561!H259</f>
        <v>0</v>
      </c>
      <c r="G257" s="21">
        <f t="shared" si="20"/>
        <v>0</v>
      </c>
      <c r="H257" s="20"/>
      <c r="I257" s="21">
        <f t="shared" si="21"/>
        <v>0</v>
      </c>
      <c r="J257" s="21">
        <f>BAJIO16643561!D259</f>
        <v>0</v>
      </c>
      <c r="K257" s="21">
        <f t="shared" si="22"/>
        <v>8234.4827586206902</v>
      </c>
      <c r="L257" s="20"/>
      <c r="M257" s="21">
        <f t="shared" si="23"/>
        <v>1317.5172413793105</v>
      </c>
      <c r="N257" s="21">
        <f>BAJIO16643561!C259</f>
        <v>9552</v>
      </c>
      <c r="O257" s="128">
        <f t="shared" si="19"/>
        <v>17009.869999999886</v>
      </c>
      <c r="P257" s="22"/>
    </row>
    <row r="258" spans="1:16" hidden="1" x14ac:dyDescent="0.25">
      <c r="A258" s="19">
        <f>BAJIO16643561!A260</f>
        <v>44425</v>
      </c>
      <c r="B258" s="20"/>
      <c r="C258" s="20" t="str">
        <f>BAJIO16643561!B260</f>
        <v>TAMPICO IDEALEASE SA DE CV</v>
      </c>
      <c r="D258" s="106"/>
      <c r="E258" s="101" t="str">
        <f>BAJIO16643561!I260</f>
        <v>FACTURA</v>
      </c>
      <c r="F258" s="20">
        <f>BAJIO16643561!H260</f>
        <v>0</v>
      </c>
      <c r="G258" s="21">
        <f t="shared" si="20"/>
        <v>0</v>
      </c>
      <c r="H258" s="20"/>
      <c r="I258" s="21">
        <f t="shared" si="21"/>
        <v>0</v>
      </c>
      <c r="J258" s="21">
        <f>BAJIO16643561!D260</f>
        <v>0</v>
      </c>
      <c r="K258" s="21">
        <f t="shared" si="22"/>
        <v>12931.034482758621</v>
      </c>
      <c r="L258" s="20"/>
      <c r="M258" s="21">
        <f t="shared" si="23"/>
        <v>2068.9655172413795</v>
      </c>
      <c r="N258" s="21">
        <f>BAJIO16643561!C260</f>
        <v>15000</v>
      </c>
      <c r="O258" s="128">
        <f t="shared" si="19"/>
        <v>2009.8699999998862</v>
      </c>
      <c r="P258" s="22"/>
    </row>
    <row r="259" spans="1:16" hidden="1" x14ac:dyDescent="0.25">
      <c r="A259" s="19">
        <f>BAJIO16643561!A261</f>
        <v>44425</v>
      </c>
      <c r="B259" s="20"/>
      <c r="C259" s="20" t="str">
        <f>BAJIO16643561!B261</f>
        <v>TAMPICO IDEALEASE SA DE CV</v>
      </c>
      <c r="D259" s="106"/>
      <c r="E259" s="101" t="str">
        <f>BAJIO16643561!I261</f>
        <v>FACTURA</v>
      </c>
      <c r="F259" s="20">
        <f>BAJIO16643561!H261</f>
        <v>0</v>
      </c>
      <c r="G259" s="21">
        <f t="shared" si="20"/>
        <v>0</v>
      </c>
      <c r="H259" s="20"/>
      <c r="I259" s="21">
        <f t="shared" si="21"/>
        <v>0</v>
      </c>
      <c r="J259" s="21">
        <f>BAJIO16643561!D261</f>
        <v>0</v>
      </c>
      <c r="K259" s="21">
        <f t="shared" si="22"/>
        <v>1724.1379310344828</v>
      </c>
      <c r="L259" s="20"/>
      <c r="M259" s="21">
        <f t="shared" si="23"/>
        <v>275.86206896551727</v>
      </c>
      <c r="N259" s="21">
        <f>BAJIO16643561!C261</f>
        <v>2000</v>
      </c>
      <c r="O259" s="128">
        <f t="shared" si="19"/>
        <v>9.869999999886204</v>
      </c>
      <c r="P259" s="22"/>
    </row>
    <row r="260" spans="1:16" hidden="1" x14ac:dyDescent="0.25">
      <c r="A260" s="19">
        <f>BAJIO16643561!A262</f>
        <v>44427</v>
      </c>
      <c r="B260" s="20"/>
      <c r="C260" s="20" t="str">
        <f>BAJIO16643561!B262</f>
        <v>BACHOCO SA DE CV 1500474278</v>
      </c>
      <c r="D260" s="106"/>
      <c r="E260" s="101" t="str">
        <f>BAJIO16643561!I262</f>
        <v>F2213</v>
      </c>
      <c r="F260" s="20">
        <f>BAJIO16643561!H262</f>
        <v>1246</v>
      </c>
      <c r="G260" s="21">
        <f t="shared" si="20"/>
        <v>157500</v>
      </c>
      <c r="H260" s="20"/>
      <c r="I260" s="21">
        <f t="shared" si="21"/>
        <v>25200</v>
      </c>
      <c r="J260" s="21">
        <f>BAJIO16643561!D262</f>
        <v>182700</v>
      </c>
      <c r="K260" s="21">
        <f t="shared" si="22"/>
        <v>0</v>
      </c>
      <c r="L260" s="20"/>
      <c r="M260" s="21">
        <f t="shared" si="23"/>
        <v>0</v>
      </c>
      <c r="N260" s="21">
        <f>BAJIO16643561!C262</f>
        <v>0</v>
      </c>
      <c r="O260" s="128">
        <f t="shared" si="19"/>
        <v>182709.86999999988</v>
      </c>
      <c r="P260" s="22"/>
    </row>
    <row r="261" spans="1:16" hidden="1" x14ac:dyDescent="0.25">
      <c r="A261" s="19">
        <f>BAJIO16643561!A263</f>
        <v>44427</v>
      </c>
      <c r="B261" s="20"/>
      <c r="C261" s="20" t="str">
        <f>BAJIO16643561!B263</f>
        <v>INTEGRADORA DE INSUMOS DEL NORESTE S.A</v>
      </c>
      <c r="D261" s="106"/>
      <c r="E261" s="101" t="str">
        <f>BAJIO16643561!I263</f>
        <v>F2476</v>
      </c>
      <c r="F261" s="20">
        <f>BAJIO16643561!H263</f>
        <v>1247</v>
      </c>
      <c r="G261" s="21">
        <f t="shared" si="20"/>
        <v>3100</v>
      </c>
      <c r="H261" s="20"/>
      <c r="I261" s="21">
        <f t="shared" si="21"/>
        <v>496</v>
      </c>
      <c r="J261" s="21">
        <f>BAJIO16643561!D263</f>
        <v>3596</v>
      </c>
      <c r="K261" s="21">
        <f t="shared" si="22"/>
        <v>0</v>
      </c>
      <c r="L261" s="20"/>
      <c r="M261" s="21">
        <f t="shared" si="23"/>
        <v>0</v>
      </c>
      <c r="N261" s="21">
        <f>BAJIO16643561!C263</f>
        <v>0</v>
      </c>
      <c r="O261" s="128">
        <f t="shared" ref="O261:O324" si="24">O260+J261-N261</f>
        <v>186305.86999999988</v>
      </c>
      <c r="P261" s="22"/>
    </row>
    <row r="262" spans="1:16" hidden="1" x14ac:dyDescent="0.25">
      <c r="A262" s="19">
        <f>BAJIO16643561!A264</f>
        <v>44427</v>
      </c>
      <c r="B262" s="20"/>
      <c r="C262" s="20" t="str">
        <f>BAJIO16643561!B264</f>
        <v>ATRIO PLANOS Y PROYECTOS SA CV LIQ DE FACTURA</v>
      </c>
      <c r="D262" s="106"/>
      <c r="E262" s="101" t="str">
        <f>BAJIO16643561!I264</f>
        <v>LIQ FACTURA</v>
      </c>
      <c r="F262" s="20">
        <f>BAJIO16643561!H264</f>
        <v>0</v>
      </c>
      <c r="G262" s="21">
        <f t="shared" si="20"/>
        <v>0</v>
      </c>
      <c r="H262" s="20"/>
      <c r="I262" s="21">
        <f t="shared" si="21"/>
        <v>0</v>
      </c>
      <c r="J262" s="21">
        <f>BAJIO16643561!D264</f>
        <v>0</v>
      </c>
      <c r="K262" s="21">
        <f t="shared" si="22"/>
        <v>10344.827586206897</v>
      </c>
      <c r="L262" s="20"/>
      <c r="M262" s="21">
        <f t="shared" si="23"/>
        <v>1655.1724137931035</v>
      </c>
      <c r="N262" s="21">
        <f>BAJIO16643561!C264</f>
        <v>12000</v>
      </c>
      <c r="O262" s="128">
        <f t="shared" si="24"/>
        <v>174305.86999999988</v>
      </c>
      <c r="P262" s="22"/>
    </row>
    <row r="263" spans="1:16" hidden="1" x14ac:dyDescent="0.25">
      <c r="A263" s="19">
        <f>BAJIO16643561!A265</f>
        <v>44428</v>
      </c>
      <c r="B263" s="20"/>
      <c r="C263" s="20" t="str">
        <f>BAJIO16643561!B265</f>
        <v>ZONE COMPRA S DE R L DE C V</v>
      </c>
      <c r="D263" s="106"/>
      <c r="E263" s="101" t="str">
        <f>BAJIO16643561!I265</f>
        <v>F2230, F2337</v>
      </c>
      <c r="F263" s="20">
        <f>BAJIO16643561!H265</f>
        <v>1262</v>
      </c>
      <c r="G263" s="21">
        <f t="shared" si="20"/>
        <v>24300</v>
      </c>
      <c r="H263" s="20"/>
      <c r="I263" s="21">
        <f t="shared" si="21"/>
        <v>3888</v>
      </c>
      <c r="J263" s="21">
        <f>BAJIO16643561!D265</f>
        <v>28188</v>
      </c>
      <c r="K263" s="21">
        <f t="shared" si="22"/>
        <v>0</v>
      </c>
      <c r="L263" s="20"/>
      <c r="M263" s="21">
        <f t="shared" si="23"/>
        <v>0</v>
      </c>
      <c r="N263" s="21">
        <f>BAJIO16643561!C265</f>
        <v>0</v>
      </c>
      <c r="O263" s="128">
        <f t="shared" si="24"/>
        <v>202493.86999999988</v>
      </c>
      <c r="P263" s="22"/>
    </row>
    <row r="264" spans="1:16" hidden="1" x14ac:dyDescent="0.25">
      <c r="A264" s="19">
        <f>BAJIO16643561!A266</f>
        <v>44428</v>
      </c>
      <c r="B264" s="20"/>
      <c r="C264" s="20" t="str">
        <f>BAJIO16643561!B266</f>
        <v>VALVULAS DE CALIDAD DE MONTERREY SA DE C  PAGO FACTURA INV2423</v>
      </c>
      <c r="D264" s="106"/>
      <c r="E264" s="101" t="str">
        <f>BAJIO16643561!I266</f>
        <v>F2423</v>
      </c>
      <c r="F264" s="20">
        <f>BAJIO16643561!H266</f>
        <v>1249</v>
      </c>
      <c r="G264" s="21">
        <f t="shared" si="20"/>
        <v>2850</v>
      </c>
      <c r="H264" s="20"/>
      <c r="I264" s="21">
        <f t="shared" si="21"/>
        <v>456</v>
      </c>
      <c r="J264" s="21">
        <f>BAJIO16643561!D266</f>
        <v>3306</v>
      </c>
      <c r="K264" s="21">
        <f t="shared" si="22"/>
        <v>0</v>
      </c>
      <c r="L264" s="20"/>
      <c r="M264" s="21">
        <f t="shared" si="23"/>
        <v>0</v>
      </c>
      <c r="N264" s="21">
        <f>BAJIO16643561!C266</f>
        <v>0</v>
      </c>
      <c r="O264" s="128">
        <f t="shared" si="24"/>
        <v>205799.86999999988</v>
      </c>
      <c r="P264" s="22"/>
    </row>
    <row r="265" spans="1:16" hidden="1" x14ac:dyDescent="0.25">
      <c r="A265" s="19">
        <f>BAJIO16643561!A267</f>
        <v>44428</v>
      </c>
      <c r="B265" s="20"/>
      <c r="C265" s="20" t="str">
        <f>BAJIO16643561!B267</f>
        <v>BIOENERGIA DE NUEVO LEON SA DE CV F 2288</v>
      </c>
      <c r="D265" s="106"/>
      <c r="E265" s="101" t="str">
        <f>BAJIO16643561!I267</f>
        <v>F2288</v>
      </c>
      <c r="F265" s="20">
        <f>BAJIO16643561!H267</f>
        <v>1250</v>
      </c>
      <c r="G265" s="21">
        <f t="shared" si="20"/>
        <v>2800</v>
      </c>
      <c r="H265" s="20"/>
      <c r="I265" s="21">
        <f t="shared" si="21"/>
        <v>448</v>
      </c>
      <c r="J265" s="21">
        <f>BAJIO16643561!D267</f>
        <v>3248</v>
      </c>
      <c r="K265" s="21">
        <f t="shared" si="22"/>
        <v>0</v>
      </c>
      <c r="L265" s="20"/>
      <c r="M265" s="21">
        <f t="shared" si="23"/>
        <v>0</v>
      </c>
      <c r="N265" s="21">
        <f>BAJIO16643561!C267</f>
        <v>0</v>
      </c>
      <c r="O265" s="128">
        <f t="shared" si="24"/>
        <v>209047.86999999988</v>
      </c>
      <c r="P265" s="22"/>
    </row>
    <row r="266" spans="1:16" hidden="1" x14ac:dyDescent="0.25">
      <c r="A266" s="19">
        <f>BAJIO16643561!A268</f>
        <v>44428</v>
      </c>
      <c r="B266" s="20"/>
      <c r="C266" s="20" t="str">
        <f>BAJIO16643561!B268</f>
        <v>Ryder Capital S  de R L  de C V</v>
      </c>
      <c r="D266" s="106"/>
      <c r="E266" s="101" t="str">
        <f>BAJIO16643561!I268</f>
        <v>F2343</v>
      </c>
      <c r="F266" s="20">
        <f>BAJIO16643561!H268</f>
        <v>1251</v>
      </c>
      <c r="G266" s="21">
        <f t="shared" si="20"/>
        <v>21600</v>
      </c>
      <c r="H266" s="20"/>
      <c r="I266" s="21">
        <f t="shared" si="21"/>
        <v>3456</v>
      </c>
      <c r="J266" s="21">
        <f>BAJIO16643561!D268</f>
        <v>25056</v>
      </c>
      <c r="K266" s="21">
        <f t="shared" si="22"/>
        <v>0</v>
      </c>
      <c r="L266" s="20"/>
      <c r="M266" s="21">
        <f t="shared" si="23"/>
        <v>0</v>
      </c>
      <c r="N266" s="21">
        <f>BAJIO16643561!C268</f>
        <v>0</v>
      </c>
      <c r="O266" s="128">
        <f t="shared" si="24"/>
        <v>234103.86999999988</v>
      </c>
      <c r="P266" s="22"/>
    </row>
    <row r="267" spans="1:16" hidden="1" x14ac:dyDescent="0.25">
      <c r="A267" s="19">
        <f>BAJIO16643561!A269</f>
        <v>44428</v>
      </c>
      <c r="B267" s="20"/>
      <c r="C267" s="20" t="str">
        <f>BAJIO16643561!B269</f>
        <v>BRIDGESTONE NEUMATICOS DE MONTERRE</v>
      </c>
      <c r="D267" s="106"/>
      <c r="E267" s="101" t="str">
        <f>BAJIO16643561!I269</f>
        <v>F2229</v>
      </c>
      <c r="F267" s="20">
        <f>BAJIO16643561!H269</f>
        <v>1252</v>
      </c>
      <c r="G267" s="21">
        <f t="shared" si="20"/>
        <v>131753.00000000003</v>
      </c>
      <c r="H267" s="20"/>
      <c r="I267" s="21">
        <f t="shared" si="21"/>
        <v>21080.480000000007</v>
      </c>
      <c r="J267" s="21">
        <f>BAJIO16643561!D269</f>
        <v>152833.48000000001</v>
      </c>
      <c r="K267" s="21">
        <f t="shared" si="22"/>
        <v>0</v>
      </c>
      <c r="L267" s="20"/>
      <c r="M267" s="21">
        <f t="shared" si="23"/>
        <v>0</v>
      </c>
      <c r="N267" s="21">
        <f>BAJIO16643561!C269</f>
        <v>0</v>
      </c>
      <c r="O267" s="128">
        <f t="shared" si="24"/>
        <v>386937.34999999986</v>
      </c>
      <c r="P267" s="22"/>
    </row>
    <row r="268" spans="1:16" hidden="1" x14ac:dyDescent="0.25">
      <c r="A268" s="19">
        <f>BAJIO16643561!A270</f>
        <v>44428</v>
      </c>
      <c r="B268" s="20"/>
      <c r="C268" s="20" t="str">
        <f>BAJIO16643561!B270</f>
        <v>RED RECOLECTOR;SA DE  CV</v>
      </c>
      <c r="D268" s="106"/>
      <c r="E268" s="101" t="str">
        <f>BAJIO16643561!I270</f>
        <v>F2256</v>
      </c>
      <c r="F268" s="20">
        <f>BAJIO16643561!H270</f>
        <v>1253</v>
      </c>
      <c r="G268" s="21">
        <f t="shared" si="20"/>
        <v>56700.000000000007</v>
      </c>
      <c r="H268" s="20"/>
      <c r="I268" s="21">
        <f t="shared" si="21"/>
        <v>9072.0000000000018</v>
      </c>
      <c r="J268" s="21">
        <f>BAJIO16643561!D270</f>
        <v>65772</v>
      </c>
      <c r="K268" s="21">
        <f t="shared" si="22"/>
        <v>0</v>
      </c>
      <c r="L268" s="20"/>
      <c r="M268" s="21">
        <f t="shared" si="23"/>
        <v>0</v>
      </c>
      <c r="N268" s="21">
        <f>BAJIO16643561!C270</f>
        <v>0</v>
      </c>
      <c r="O268" s="128">
        <f t="shared" si="24"/>
        <v>452709.34999999986</v>
      </c>
      <c r="P268" s="22"/>
    </row>
    <row r="269" spans="1:16" hidden="1" x14ac:dyDescent="0.25">
      <c r="A269" s="19">
        <f>BAJIO16643561!A271</f>
        <v>44428</v>
      </c>
      <c r="B269" s="20"/>
      <c r="C269" s="20" t="str">
        <f>BAJIO16643561!B271</f>
        <v>TAMPICO IDEALEASE SA DE CV</v>
      </c>
      <c r="D269" s="106"/>
      <c r="E269" s="101" t="str">
        <f>BAJIO16643561!I271</f>
        <v>FACTURA</v>
      </c>
      <c r="F269" s="20">
        <f>BAJIO16643561!H271</f>
        <v>0</v>
      </c>
      <c r="G269" s="21">
        <f t="shared" si="20"/>
        <v>0</v>
      </c>
      <c r="H269" s="20"/>
      <c r="I269" s="21">
        <f t="shared" si="21"/>
        <v>0</v>
      </c>
      <c r="J269" s="21">
        <f>BAJIO16643561!D271</f>
        <v>0</v>
      </c>
      <c r="K269" s="21">
        <f t="shared" si="22"/>
        <v>4310.3448275862074</v>
      </c>
      <c r="L269" s="20"/>
      <c r="M269" s="21">
        <f t="shared" si="23"/>
        <v>689.65517241379325</v>
      </c>
      <c r="N269" s="21">
        <f>BAJIO16643561!C271</f>
        <v>5000</v>
      </c>
      <c r="O269" s="128">
        <f t="shared" si="24"/>
        <v>447709.34999999986</v>
      </c>
      <c r="P269" s="22"/>
    </row>
    <row r="270" spans="1:16" hidden="1" x14ac:dyDescent="0.25">
      <c r="A270" s="19">
        <f>BAJIO16643561!A272</f>
        <v>44429</v>
      </c>
      <c r="B270" s="20"/>
      <c r="C270" s="20" t="str">
        <f>BAJIO16643561!B272</f>
        <v>DIESEL INTERNATIONAL  20ago2021 RFC SIPR640821M37 Tarjeta</v>
      </c>
      <c r="D270" s="106"/>
      <c r="E270" s="101" t="str">
        <f>BAJIO16643561!I272</f>
        <v>TARJETA</v>
      </c>
      <c r="F270" s="20">
        <f>BAJIO16643561!H272</f>
        <v>0</v>
      </c>
      <c r="G270" s="21">
        <f t="shared" si="20"/>
        <v>0</v>
      </c>
      <c r="H270" s="20"/>
      <c r="I270" s="21">
        <f t="shared" si="21"/>
        <v>0</v>
      </c>
      <c r="J270" s="21">
        <f>BAJIO16643561!D272</f>
        <v>0</v>
      </c>
      <c r="K270" s="21">
        <f t="shared" si="22"/>
        <v>2828</v>
      </c>
      <c r="L270" s="20"/>
      <c r="M270" s="21">
        <f t="shared" si="23"/>
        <v>452.48</v>
      </c>
      <c r="N270" s="21">
        <f>BAJIO16643561!C272</f>
        <v>3280.48</v>
      </c>
      <c r="O270" s="128">
        <f t="shared" si="24"/>
        <v>444428.86999999988</v>
      </c>
      <c r="P270" s="22"/>
    </row>
    <row r="271" spans="1:16" hidden="1" x14ac:dyDescent="0.25">
      <c r="A271" s="19">
        <f>BAJIO16643561!A273</f>
        <v>44430</v>
      </c>
      <c r="B271" s="20"/>
      <c r="C271" s="20" t="str">
        <f>BAJIO16643561!B273</f>
        <v xml:space="preserve">FERRET MANGUERAS Y CON  21ago2021 RFC JANH750517GD3 Tarjeta </v>
      </c>
      <c r="D271" s="106"/>
      <c r="E271" s="101" t="str">
        <f>BAJIO16643561!I273</f>
        <v>TARJETA</v>
      </c>
      <c r="F271" s="20">
        <f>BAJIO16643561!H273</f>
        <v>0</v>
      </c>
      <c r="G271" s="21">
        <f t="shared" si="20"/>
        <v>0</v>
      </c>
      <c r="H271" s="20"/>
      <c r="I271" s="21">
        <f t="shared" si="21"/>
        <v>0</v>
      </c>
      <c r="J271" s="21">
        <f>BAJIO16643561!D273</f>
        <v>0</v>
      </c>
      <c r="K271" s="21">
        <f t="shared" si="22"/>
        <v>424.19827586206901</v>
      </c>
      <c r="L271" s="20"/>
      <c r="M271" s="21">
        <f t="shared" si="23"/>
        <v>67.871724137931039</v>
      </c>
      <c r="N271" s="21">
        <f>BAJIO16643561!C273</f>
        <v>492.07</v>
      </c>
      <c r="O271" s="128">
        <f t="shared" si="24"/>
        <v>443936.79999999987</v>
      </c>
      <c r="P271" s="22"/>
    </row>
    <row r="272" spans="1:16" hidden="1" x14ac:dyDescent="0.25">
      <c r="A272" s="19">
        <f>BAJIO16643561!A274</f>
        <v>44430</v>
      </c>
      <c r="B272" s="20"/>
      <c r="C272" s="20" t="str">
        <f>BAJIO16643561!B274</f>
        <v>OXXO APTO  21ago2021 RFC CCO 8605231N4 Tarjeta</v>
      </c>
      <c r="D272" s="106"/>
      <c r="E272" s="101" t="str">
        <f>BAJIO16643561!I274</f>
        <v>TARJETA</v>
      </c>
      <c r="F272" s="20">
        <f>BAJIO16643561!H274</f>
        <v>0</v>
      </c>
      <c r="G272" s="21">
        <f t="shared" si="20"/>
        <v>0</v>
      </c>
      <c r="H272" s="20"/>
      <c r="I272" s="21">
        <f t="shared" si="21"/>
        <v>0</v>
      </c>
      <c r="J272" s="21">
        <f>BAJIO16643561!D274</f>
        <v>0</v>
      </c>
      <c r="K272" s="21">
        <f t="shared" si="22"/>
        <v>41.810344827586206</v>
      </c>
      <c r="L272" s="20"/>
      <c r="M272" s="21">
        <f t="shared" si="23"/>
        <v>6.6896551724137936</v>
      </c>
      <c r="N272" s="21">
        <f>BAJIO16643561!C274</f>
        <v>48.5</v>
      </c>
      <c r="O272" s="128">
        <f t="shared" si="24"/>
        <v>443888.29999999987</v>
      </c>
      <c r="P272" s="22"/>
    </row>
    <row r="273" spans="1:16" ht="30" hidden="1" x14ac:dyDescent="0.25">
      <c r="A273" s="19">
        <f>BAJIO16643561!A275</f>
        <v>44431</v>
      </c>
      <c r="B273" s="20"/>
      <c r="C273" s="20" t="str">
        <f>BAJIO16643561!B275</f>
        <v>FACT 2360;2372;2388 LM TRANSPORTACIONES SA DE C</v>
      </c>
      <c r="D273" s="106"/>
      <c r="E273" s="101" t="str">
        <f>BAJIO16643561!I275</f>
        <v>F2360, F2372, F2388</v>
      </c>
      <c r="F273" s="20">
        <f>BAJIO16643561!H275</f>
        <v>1254</v>
      </c>
      <c r="G273" s="21">
        <f t="shared" si="20"/>
        <v>12000</v>
      </c>
      <c r="H273" s="20"/>
      <c r="I273" s="21">
        <f t="shared" si="21"/>
        <v>1920</v>
      </c>
      <c r="J273" s="21">
        <f>BAJIO16643561!D275</f>
        <v>13920</v>
      </c>
      <c r="K273" s="21">
        <f t="shared" si="22"/>
        <v>0</v>
      </c>
      <c r="L273" s="20"/>
      <c r="M273" s="21">
        <f t="shared" si="23"/>
        <v>0</v>
      </c>
      <c r="N273" s="21">
        <f>BAJIO16643561!C275</f>
        <v>0</v>
      </c>
      <c r="O273" s="128">
        <f t="shared" si="24"/>
        <v>457808.29999999987</v>
      </c>
      <c r="P273" s="22"/>
    </row>
    <row r="274" spans="1:16" hidden="1" x14ac:dyDescent="0.25">
      <c r="A274" s="19">
        <f>BAJIO16643561!A276</f>
        <v>44431</v>
      </c>
      <c r="B274" s="20"/>
      <c r="C274" s="20" t="str">
        <f>BAJIO16643561!B276</f>
        <v>PACCAR FINANCIAL MEXICO SA DE</v>
      </c>
      <c r="D274" s="106"/>
      <c r="E274" s="101" t="str">
        <f>BAJIO16643561!I276</f>
        <v>FACTURA</v>
      </c>
      <c r="F274" s="20">
        <f>BAJIO16643561!H276</f>
        <v>0</v>
      </c>
      <c r="G274" s="21">
        <f t="shared" si="20"/>
        <v>0</v>
      </c>
      <c r="H274" s="20"/>
      <c r="I274" s="21">
        <f t="shared" si="21"/>
        <v>0</v>
      </c>
      <c r="J274" s="21">
        <f>BAJIO16643561!D276</f>
        <v>0</v>
      </c>
      <c r="K274" s="21">
        <f t="shared" si="22"/>
        <v>76727.129310344841</v>
      </c>
      <c r="L274" s="20"/>
      <c r="M274" s="21">
        <f t="shared" si="23"/>
        <v>12276.340689655175</v>
      </c>
      <c r="N274" s="21">
        <f>BAJIO16643561!C276</f>
        <v>89003.47</v>
      </c>
      <c r="O274" s="128">
        <f t="shared" si="24"/>
        <v>368804.82999999984</v>
      </c>
      <c r="P274" s="22"/>
    </row>
    <row r="275" spans="1:16" hidden="1" x14ac:dyDescent="0.25">
      <c r="A275" s="19">
        <f>BAJIO16643561!A277</f>
        <v>44431</v>
      </c>
      <c r="B275" s="20"/>
      <c r="C275" s="20" t="str">
        <f>BAJIO16643561!B277</f>
        <v xml:space="preserve"> Pago de impuestos RFC  TESOFE INGRESOS FEDERALES RECAUDADOS</v>
      </c>
      <c r="D275" s="106"/>
      <c r="E275" s="101" t="str">
        <f>BAJIO16643561!I277</f>
        <v>IMPUESTOS</v>
      </c>
      <c r="F275" s="20">
        <f>BAJIO16643561!H277</f>
        <v>0</v>
      </c>
      <c r="G275" s="21">
        <f t="shared" si="20"/>
        <v>0</v>
      </c>
      <c r="H275" s="20"/>
      <c r="I275" s="21">
        <f t="shared" si="21"/>
        <v>0</v>
      </c>
      <c r="J275" s="21">
        <f>BAJIO16643561!D277</f>
        <v>0</v>
      </c>
      <c r="K275" s="21">
        <f t="shared" si="22"/>
        <v>31441.37931034483</v>
      </c>
      <c r="L275" s="20"/>
      <c r="M275" s="21">
        <f t="shared" si="23"/>
        <v>5030.620689655173</v>
      </c>
      <c r="N275" s="21">
        <f>BAJIO16643561!C277</f>
        <v>36472</v>
      </c>
      <c r="O275" s="128">
        <f t="shared" si="24"/>
        <v>332332.82999999984</v>
      </c>
      <c r="P275" s="22"/>
    </row>
    <row r="276" spans="1:16" ht="30" hidden="1" x14ac:dyDescent="0.25">
      <c r="A276" s="19">
        <f>BAJIO16643561!A278</f>
        <v>44431</v>
      </c>
      <c r="B276" s="20"/>
      <c r="C276" s="20" t="str">
        <f>BAJIO16643561!B278</f>
        <v>OES ENCLOSURES MANUFACTURING MEXIC  2406 2446 2451</v>
      </c>
      <c r="D276" s="106"/>
      <c r="E276" s="101" t="str">
        <f>BAJIO16643561!I278</f>
        <v>F2406, F2422, F2446</v>
      </c>
      <c r="F276" s="20">
        <f>BAJIO16643561!H278</f>
        <v>1255</v>
      </c>
      <c r="G276" s="21">
        <f t="shared" si="20"/>
        <v>9600</v>
      </c>
      <c r="H276" s="20"/>
      <c r="I276" s="21">
        <f t="shared" si="21"/>
        <v>1536</v>
      </c>
      <c r="J276" s="21">
        <f>BAJIO16643561!D278</f>
        <v>11136</v>
      </c>
      <c r="K276" s="21">
        <f t="shared" si="22"/>
        <v>0</v>
      </c>
      <c r="L276" s="20"/>
      <c r="M276" s="21">
        <f t="shared" si="23"/>
        <v>0</v>
      </c>
      <c r="N276" s="21">
        <f>BAJIO16643561!C278</f>
        <v>0</v>
      </c>
      <c r="O276" s="128">
        <f t="shared" si="24"/>
        <v>343468.82999999984</v>
      </c>
      <c r="P276" s="22"/>
    </row>
    <row r="277" spans="1:16" ht="30" hidden="1" x14ac:dyDescent="0.25">
      <c r="A277" s="19">
        <f>BAJIO16643561!A279</f>
        <v>44432</v>
      </c>
      <c r="B277" s="20"/>
      <c r="C277" s="20" t="str">
        <f>BAJIO16643561!B279</f>
        <v>KANDELIUM MEXICO S D E RL D</v>
      </c>
      <c r="D277" s="106"/>
      <c r="E277" s="101" t="str">
        <f>BAJIO16643561!I279</f>
        <v>F2245, F2270, F2282, F2314</v>
      </c>
      <c r="F277" s="20">
        <f>BAJIO16643561!H279</f>
        <v>1256</v>
      </c>
      <c r="G277" s="21">
        <f t="shared" si="20"/>
        <v>11200</v>
      </c>
      <c r="H277" s="20"/>
      <c r="I277" s="21">
        <f t="shared" si="21"/>
        <v>1792</v>
      </c>
      <c r="J277" s="21">
        <f>BAJIO16643561!D279</f>
        <v>12992</v>
      </c>
      <c r="K277" s="21">
        <f t="shared" si="22"/>
        <v>0</v>
      </c>
      <c r="L277" s="20"/>
      <c r="M277" s="21">
        <f t="shared" si="23"/>
        <v>0</v>
      </c>
      <c r="N277" s="21">
        <f>BAJIO16643561!C279</f>
        <v>0</v>
      </c>
      <c r="O277" s="128">
        <f t="shared" si="24"/>
        <v>356460.82999999984</v>
      </c>
      <c r="P277" s="22"/>
    </row>
    <row r="278" spans="1:16" hidden="1" x14ac:dyDescent="0.25">
      <c r="A278" s="19">
        <f>BAJIO16643561!A280</f>
        <v>44432</v>
      </c>
      <c r="B278" s="20"/>
      <c r="C278" s="20" t="str">
        <f>BAJIO16643561!B280</f>
        <v>ERIK MICHAEL MUNGUIA MARTINEZ GASTO POR COMPROBAR</v>
      </c>
      <c r="D278" s="106"/>
      <c r="E278" s="101" t="str">
        <f>BAJIO16643561!I280</f>
        <v>GTOS X COMP</v>
      </c>
      <c r="F278" s="20">
        <f>BAJIO16643561!H280</f>
        <v>0</v>
      </c>
      <c r="G278" s="21">
        <f t="shared" si="20"/>
        <v>0</v>
      </c>
      <c r="H278" s="20"/>
      <c r="I278" s="21">
        <f t="shared" si="21"/>
        <v>0</v>
      </c>
      <c r="J278" s="21">
        <f>BAJIO16643561!D280</f>
        <v>0</v>
      </c>
      <c r="K278" s="21">
        <f t="shared" si="22"/>
        <v>2327.5862068965521</v>
      </c>
      <c r="L278" s="20"/>
      <c r="M278" s="21">
        <f t="shared" si="23"/>
        <v>372.41379310344831</v>
      </c>
      <c r="N278" s="21">
        <f>BAJIO16643561!C280</f>
        <v>2700</v>
      </c>
      <c r="O278" s="128">
        <f t="shared" si="24"/>
        <v>353760.82999999984</v>
      </c>
      <c r="P278" s="22"/>
    </row>
    <row r="279" spans="1:16" ht="30" hidden="1" x14ac:dyDescent="0.25">
      <c r="A279" s="19">
        <f>BAJIO16643561!A281</f>
        <v>44432</v>
      </c>
      <c r="B279" s="20"/>
      <c r="C279" s="20" t="str">
        <f>BAJIO16643561!B281</f>
        <v>ENGINEERING EQUIPMENT   SUPP DEPOSITO</v>
      </c>
      <c r="D279" s="106"/>
      <c r="E279" s="101" t="str">
        <f>BAJIO16643561!I281</f>
        <v>DEP EN GARANTIA</v>
      </c>
      <c r="F279" s="20">
        <f>BAJIO16643561!H281</f>
        <v>0</v>
      </c>
      <c r="G279" s="21">
        <f t="shared" si="20"/>
        <v>0</v>
      </c>
      <c r="H279" s="20"/>
      <c r="I279" s="21">
        <f t="shared" si="21"/>
        <v>0</v>
      </c>
      <c r="J279" s="21">
        <f>BAJIO16643561!D281</f>
        <v>0</v>
      </c>
      <c r="K279" s="21">
        <f t="shared" si="22"/>
        <v>27585.34482758621</v>
      </c>
      <c r="L279" s="20"/>
      <c r="M279" s="21">
        <f t="shared" si="23"/>
        <v>4413.6551724137935</v>
      </c>
      <c r="N279" s="21">
        <f>BAJIO16643561!C281</f>
        <v>31999</v>
      </c>
      <c r="O279" s="128">
        <f t="shared" si="24"/>
        <v>321761.82999999984</v>
      </c>
      <c r="P279" s="22"/>
    </row>
    <row r="280" spans="1:16" hidden="1" x14ac:dyDescent="0.25">
      <c r="A280" s="19">
        <f>BAJIO16643561!A282</f>
        <v>44432</v>
      </c>
      <c r="B280" s="20"/>
      <c r="C280" s="20" t="str">
        <f>BAJIO16643561!B282</f>
        <v>INFRA SA DE CV</v>
      </c>
      <c r="D280" s="106"/>
      <c r="E280" s="101" t="str">
        <f>BAJIO16643561!I282</f>
        <v>F1963</v>
      </c>
      <c r="F280" s="20">
        <f>BAJIO16643561!H282</f>
        <v>1257</v>
      </c>
      <c r="G280" s="21">
        <f t="shared" si="20"/>
        <v>19600</v>
      </c>
      <c r="H280" s="20"/>
      <c r="I280" s="21">
        <f t="shared" si="21"/>
        <v>3136</v>
      </c>
      <c r="J280" s="21">
        <f>BAJIO16643561!D282</f>
        <v>22736</v>
      </c>
      <c r="K280" s="21">
        <f t="shared" si="22"/>
        <v>0</v>
      </c>
      <c r="L280" s="20"/>
      <c r="M280" s="21">
        <f t="shared" si="23"/>
        <v>0</v>
      </c>
      <c r="N280" s="21">
        <f>BAJIO16643561!C282</f>
        <v>0</v>
      </c>
      <c r="O280" s="128">
        <f t="shared" si="24"/>
        <v>344497.82999999984</v>
      </c>
      <c r="P280" s="22"/>
    </row>
    <row r="281" spans="1:16" hidden="1" x14ac:dyDescent="0.25">
      <c r="A281" s="19">
        <f>BAJIO16643561!A283</f>
        <v>44433</v>
      </c>
      <c r="B281" s="20"/>
      <c r="C281" s="20" t="str">
        <f>BAJIO16643561!B283</f>
        <v>PAISA  24ago2021 RFC PAI 760518AX5 Tarjeta</v>
      </c>
      <c r="D281" s="106"/>
      <c r="E281" s="101" t="str">
        <f>BAJIO16643561!I283</f>
        <v>TARJETA</v>
      </c>
      <c r="F281" s="20">
        <f>BAJIO16643561!H283</f>
        <v>0</v>
      </c>
      <c r="G281" s="21">
        <f t="shared" si="20"/>
        <v>0</v>
      </c>
      <c r="H281" s="20"/>
      <c r="I281" s="21">
        <f t="shared" si="21"/>
        <v>0</v>
      </c>
      <c r="J281" s="21">
        <f>BAJIO16643561!D283</f>
        <v>0</v>
      </c>
      <c r="K281" s="21">
        <f t="shared" si="22"/>
        <v>4189</v>
      </c>
      <c r="L281" s="20"/>
      <c r="M281" s="21">
        <f t="shared" si="23"/>
        <v>670.24</v>
      </c>
      <c r="N281" s="21">
        <f>BAJIO16643561!C283</f>
        <v>4859.24</v>
      </c>
      <c r="O281" s="128">
        <f t="shared" si="24"/>
        <v>339638.58999999985</v>
      </c>
      <c r="P281" s="22"/>
    </row>
    <row r="282" spans="1:16" ht="30" hidden="1" x14ac:dyDescent="0.25">
      <c r="A282" s="19">
        <f>BAJIO16643561!A284</f>
        <v>44433</v>
      </c>
      <c r="B282" s="20"/>
      <c r="C282" s="20" t="str">
        <f>BAJIO16643561!B284</f>
        <v>SISTEMAS HORMIGA;SA  DE CV PAGO A PROVEEDOR</v>
      </c>
      <c r="D282" s="106"/>
      <c r="E282" s="101" t="str">
        <f>BAJIO16643561!I284</f>
        <v>F2261, F2281, F2328, F2344</v>
      </c>
      <c r="F282" s="20">
        <f>BAJIO16643561!H284</f>
        <v>1258</v>
      </c>
      <c r="G282" s="21">
        <f t="shared" si="20"/>
        <v>45000</v>
      </c>
      <c r="H282" s="20"/>
      <c r="I282" s="21">
        <f t="shared" si="21"/>
        <v>7200</v>
      </c>
      <c r="J282" s="21">
        <f>BAJIO16643561!D284</f>
        <v>52200</v>
      </c>
      <c r="K282" s="21">
        <f t="shared" si="22"/>
        <v>0</v>
      </c>
      <c r="L282" s="20"/>
      <c r="M282" s="21">
        <f t="shared" si="23"/>
        <v>0</v>
      </c>
      <c r="N282" s="21">
        <f>BAJIO16643561!C284</f>
        <v>0</v>
      </c>
      <c r="O282" s="128">
        <f t="shared" si="24"/>
        <v>391838.58999999985</v>
      </c>
      <c r="P282" s="22"/>
    </row>
    <row r="283" spans="1:16" hidden="1" x14ac:dyDescent="0.25">
      <c r="A283" s="19">
        <f>BAJIO16643561!A285</f>
        <v>44434</v>
      </c>
      <c r="B283" s="20"/>
      <c r="C283" s="20" t="str">
        <f>BAJIO16643561!B285</f>
        <v>ENGINEERING EQUIPMENT   SUPPLIES S.A. D Reembolso</v>
      </c>
      <c r="D283" s="106"/>
      <c r="E283" s="101" t="str">
        <f>BAJIO16643561!I285</f>
        <v>REEM DEPOSITO</v>
      </c>
      <c r="F283" s="20">
        <f>BAJIO16643561!H285</f>
        <v>0</v>
      </c>
      <c r="G283" s="21">
        <f t="shared" ref="G283:G346" si="25">J283/1.16</f>
        <v>27585.34482758621</v>
      </c>
      <c r="H283" s="20"/>
      <c r="I283" s="21">
        <f t="shared" ref="I283:I346" si="26">G283*0.16</f>
        <v>4413.6551724137935</v>
      </c>
      <c r="J283" s="21">
        <f>BAJIO16643561!D285</f>
        <v>31999</v>
      </c>
      <c r="K283" s="21">
        <f t="shared" ref="K283:K346" si="27">N283/1.16</f>
        <v>0</v>
      </c>
      <c r="L283" s="20"/>
      <c r="M283" s="21">
        <f t="shared" ref="M283:M346" si="28">K283*0.16</f>
        <v>0</v>
      </c>
      <c r="N283" s="21">
        <f>BAJIO16643561!C285</f>
        <v>0</v>
      </c>
      <c r="O283" s="128">
        <f t="shared" si="24"/>
        <v>423837.58999999985</v>
      </c>
      <c r="P283" s="22"/>
    </row>
    <row r="284" spans="1:16" hidden="1" x14ac:dyDescent="0.25">
      <c r="A284" s="19">
        <f>BAJIO16643561!A286</f>
        <v>44434</v>
      </c>
      <c r="B284" s="20"/>
      <c r="C284" s="20" t="str">
        <f>BAJIO16643561!B286</f>
        <v>HERNANDEZ LOPEZ MA CONCEPCION LIQUIDACION DE FACTURA</v>
      </c>
      <c r="D284" s="106"/>
      <c r="E284" s="101" t="str">
        <f>BAJIO16643561!I286</f>
        <v>LIQ FACTURA</v>
      </c>
      <c r="F284" s="20">
        <f>BAJIO16643561!H286</f>
        <v>0</v>
      </c>
      <c r="G284" s="21">
        <f t="shared" si="25"/>
        <v>0</v>
      </c>
      <c r="H284" s="20"/>
      <c r="I284" s="21">
        <f t="shared" si="26"/>
        <v>0</v>
      </c>
      <c r="J284" s="21">
        <f>BAJIO16643561!D286</f>
        <v>0</v>
      </c>
      <c r="K284" s="21">
        <f t="shared" si="27"/>
        <v>47112.068965517246</v>
      </c>
      <c r="L284" s="20"/>
      <c r="M284" s="21">
        <f t="shared" si="28"/>
        <v>7537.93103448276</v>
      </c>
      <c r="N284" s="21">
        <f>BAJIO16643561!C286</f>
        <v>54650</v>
      </c>
      <c r="O284" s="128">
        <f t="shared" si="24"/>
        <v>369187.58999999985</v>
      </c>
      <c r="P284" s="22"/>
    </row>
    <row r="285" spans="1:16" hidden="1" x14ac:dyDescent="0.25">
      <c r="A285" s="19">
        <f>BAJIO16643561!A287</f>
        <v>44434</v>
      </c>
      <c r="B285" s="20"/>
      <c r="C285" s="20" t="str">
        <f>BAJIO16643561!B287</f>
        <v xml:space="preserve">PRESAJET Deposito SBC de Cobro Inmediato  Recibo # 55418015699                                                                                                                                                                                                                                                        </v>
      </c>
      <c r="D285" s="106"/>
      <c r="E285" s="101" t="str">
        <f>BAJIO16643561!I287</f>
        <v>F2334</v>
      </c>
      <c r="F285" s="20">
        <f>BAJIO16643561!H287</f>
        <v>1263</v>
      </c>
      <c r="G285" s="21">
        <f t="shared" si="25"/>
        <v>3200</v>
      </c>
      <c r="H285" s="20"/>
      <c r="I285" s="21">
        <f t="shared" si="26"/>
        <v>512</v>
      </c>
      <c r="J285" s="21">
        <f>BAJIO16643561!D287</f>
        <v>3712</v>
      </c>
      <c r="K285" s="21">
        <f t="shared" si="27"/>
        <v>0</v>
      </c>
      <c r="L285" s="20"/>
      <c r="M285" s="21">
        <f t="shared" si="28"/>
        <v>0</v>
      </c>
      <c r="N285" s="21">
        <f>BAJIO16643561!C287</f>
        <v>0</v>
      </c>
      <c r="O285" s="128">
        <f t="shared" si="24"/>
        <v>372899.58999999985</v>
      </c>
      <c r="P285" s="22"/>
    </row>
    <row r="286" spans="1:16" hidden="1" x14ac:dyDescent="0.25">
      <c r="A286" s="19">
        <f>BAJIO16643561!A288</f>
        <v>44434</v>
      </c>
      <c r="B286" s="20"/>
      <c r="C286" s="20" t="str">
        <f>BAJIO16643561!B288</f>
        <v>MATA RUIZ HECTOR MICHEL LIQUIDACION DE FACTURA</v>
      </c>
      <c r="D286" s="106"/>
      <c r="E286" s="101" t="str">
        <f>BAJIO16643561!I288</f>
        <v>LIQ FACTURA</v>
      </c>
      <c r="F286" s="20">
        <f>BAJIO16643561!H288</f>
        <v>0</v>
      </c>
      <c r="G286" s="21">
        <f t="shared" si="25"/>
        <v>0</v>
      </c>
      <c r="H286" s="20"/>
      <c r="I286" s="21">
        <f t="shared" si="26"/>
        <v>0</v>
      </c>
      <c r="J286" s="21">
        <f>BAJIO16643561!D288</f>
        <v>0</v>
      </c>
      <c r="K286" s="21">
        <f t="shared" si="27"/>
        <v>20900</v>
      </c>
      <c r="L286" s="20"/>
      <c r="M286" s="21">
        <f t="shared" si="28"/>
        <v>3344</v>
      </c>
      <c r="N286" s="21">
        <f>BAJIO16643561!C288</f>
        <v>24244</v>
      </c>
      <c r="O286" s="128">
        <f t="shared" si="24"/>
        <v>348655.58999999985</v>
      </c>
      <c r="P286" s="22"/>
    </row>
    <row r="287" spans="1:16" hidden="1" x14ac:dyDescent="0.25">
      <c r="A287" s="19">
        <f>BAJIO16643561!A289</f>
        <v>44434</v>
      </c>
      <c r="B287" s="20"/>
      <c r="C287" s="20" t="str">
        <f>BAJIO16643561!B289</f>
        <v>ATRIO PLANOS Y PROYECTOS SA CV LIQUIDACION DE FACTURA</v>
      </c>
      <c r="D287" s="106"/>
      <c r="E287" s="101" t="str">
        <f>BAJIO16643561!I289</f>
        <v>LIQ FACTURA</v>
      </c>
      <c r="F287" s="20">
        <f>BAJIO16643561!H289</f>
        <v>0</v>
      </c>
      <c r="G287" s="21">
        <f t="shared" si="25"/>
        <v>0</v>
      </c>
      <c r="H287" s="20"/>
      <c r="I287" s="21">
        <f t="shared" si="26"/>
        <v>0</v>
      </c>
      <c r="J287" s="21">
        <f>BAJIO16643561!D289</f>
        <v>0</v>
      </c>
      <c r="K287" s="21">
        <f t="shared" si="27"/>
        <v>47413.793103448283</v>
      </c>
      <c r="L287" s="20"/>
      <c r="M287" s="21">
        <f t="shared" si="28"/>
        <v>7586.2068965517255</v>
      </c>
      <c r="N287" s="21">
        <f>BAJIO16643561!C289</f>
        <v>55000</v>
      </c>
      <c r="O287" s="128">
        <f t="shared" si="24"/>
        <v>293655.58999999985</v>
      </c>
      <c r="P287" s="22"/>
    </row>
    <row r="288" spans="1:16" hidden="1" x14ac:dyDescent="0.25">
      <c r="A288" s="19">
        <f>BAJIO16643561!A290</f>
        <v>44434</v>
      </c>
      <c r="B288" s="20"/>
      <c r="C288" s="20" t="str">
        <f>BAJIO16643561!B290</f>
        <v>INTEGRADORA DE INSUMOS DEL NORESTE S.A.</v>
      </c>
      <c r="D288" s="106"/>
      <c r="E288" s="101" t="str">
        <f>BAJIO16643561!I290</f>
        <v>F2541</v>
      </c>
      <c r="F288" s="20">
        <f>BAJIO16643561!H290</f>
        <v>1264</v>
      </c>
      <c r="G288" s="21">
        <f t="shared" si="25"/>
        <v>3100</v>
      </c>
      <c r="H288" s="20"/>
      <c r="I288" s="21">
        <f t="shared" si="26"/>
        <v>496</v>
      </c>
      <c r="J288" s="21">
        <f>BAJIO16643561!D290</f>
        <v>3596</v>
      </c>
      <c r="K288" s="21">
        <f t="shared" si="27"/>
        <v>0</v>
      </c>
      <c r="L288" s="20"/>
      <c r="M288" s="21">
        <f t="shared" si="28"/>
        <v>0</v>
      </c>
      <c r="N288" s="21">
        <f>BAJIO16643561!C290</f>
        <v>0</v>
      </c>
      <c r="O288" s="128">
        <f t="shared" si="24"/>
        <v>297251.58999999985</v>
      </c>
      <c r="P288" s="22"/>
    </row>
    <row r="289" spans="1:16" hidden="1" x14ac:dyDescent="0.25">
      <c r="A289" s="19">
        <f>BAJIO16643561!A291</f>
        <v>44435</v>
      </c>
      <c r="B289" s="20"/>
      <c r="C289" s="20" t="str">
        <f>BAJIO16643561!B291</f>
        <v>MEGA ALIMENTOS SA DE  CV</v>
      </c>
      <c r="D289" s="106"/>
      <c r="E289" s="101" t="str">
        <f>BAJIO16643561!I291</f>
        <v>F2378, F2379</v>
      </c>
      <c r="F289" s="20">
        <f>BAJIO16643561!H291</f>
        <v>1265</v>
      </c>
      <c r="G289" s="21">
        <f t="shared" si="25"/>
        <v>20335</v>
      </c>
      <c r="H289" s="20"/>
      <c r="I289" s="21">
        <f t="shared" si="26"/>
        <v>3253.6</v>
      </c>
      <c r="J289" s="21">
        <f>BAJIO16643561!D291</f>
        <v>23588.6</v>
      </c>
      <c r="K289" s="21">
        <f t="shared" si="27"/>
        <v>0</v>
      </c>
      <c r="L289" s="20"/>
      <c r="M289" s="21">
        <f t="shared" si="28"/>
        <v>0</v>
      </c>
      <c r="N289" s="21">
        <f>BAJIO16643561!C291</f>
        <v>0</v>
      </c>
      <c r="O289" s="128">
        <f t="shared" si="24"/>
        <v>320840.18999999983</v>
      </c>
      <c r="P289" s="22"/>
    </row>
    <row r="290" spans="1:16" hidden="1" x14ac:dyDescent="0.25">
      <c r="A290" s="19">
        <f>BAJIO16643561!A292</f>
        <v>44435</v>
      </c>
      <c r="B290" s="20"/>
      <c r="C290" s="20" t="str">
        <f>BAJIO16643561!B292</f>
        <v>INV2404 KAYAKU SAFETY SYSTEM S DE M</v>
      </c>
      <c r="D290" s="106"/>
      <c r="E290" s="101" t="str">
        <f>BAJIO16643561!I292</f>
        <v>F2404</v>
      </c>
      <c r="F290" s="20">
        <f>BAJIO16643561!H292</f>
        <v>1266</v>
      </c>
      <c r="G290" s="21">
        <f t="shared" si="25"/>
        <v>5500</v>
      </c>
      <c r="H290" s="20"/>
      <c r="I290" s="21">
        <f t="shared" si="26"/>
        <v>880</v>
      </c>
      <c r="J290" s="21">
        <f>BAJIO16643561!D292</f>
        <v>6380</v>
      </c>
      <c r="K290" s="21">
        <f t="shared" si="27"/>
        <v>0</v>
      </c>
      <c r="L290" s="20"/>
      <c r="M290" s="21">
        <f t="shared" si="28"/>
        <v>0</v>
      </c>
      <c r="N290" s="21">
        <f>BAJIO16643561!C292</f>
        <v>0</v>
      </c>
      <c r="O290" s="128">
        <f t="shared" si="24"/>
        <v>327220.18999999983</v>
      </c>
      <c r="P290" s="22"/>
    </row>
    <row r="291" spans="1:16" hidden="1" x14ac:dyDescent="0.25">
      <c r="A291" s="19">
        <f>BAJIO16643561!A293</f>
        <v>44435</v>
      </c>
      <c r="B291" s="20"/>
      <c r="C291" s="20" t="str">
        <f>BAJIO16643561!B293</f>
        <v>ZONE COMPRA S DE R L DE C V</v>
      </c>
      <c r="D291" s="106"/>
      <c r="E291" s="101" t="str">
        <f>BAJIO16643561!I293</f>
        <v>F2362, F2397</v>
      </c>
      <c r="F291" s="20">
        <f>BAJIO16643561!H293</f>
        <v>1267</v>
      </c>
      <c r="G291" s="21">
        <f t="shared" si="25"/>
        <v>24300</v>
      </c>
      <c r="H291" s="20"/>
      <c r="I291" s="21">
        <f t="shared" si="26"/>
        <v>3888</v>
      </c>
      <c r="J291" s="21">
        <f>BAJIO16643561!D293</f>
        <v>28188</v>
      </c>
      <c r="K291" s="21">
        <f t="shared" si="27"/>
        <v>0</v>
      </c>
      <c r="L291" s="20"/>
      <c r="M291" s="21">
        <f t="shared" si="28"/>
        <v>0</v>
      </c>
      <c r="N291" s="21">
        <f>BAJIO16643561!C293</f>
        <v>0</v>
      </c>
      <c r="O291" s="128">
        <f t="shared" si="24"/>
        <v>355408.18999999983</v>
      </c>
      <c r="P291" s="22"/>
    </row>
    <row r="292" spans="1:16" ht="30" hidden="1" x14ac:dyDescent="0.25">
      <c r="A292" s="19">
        <f>BAJIO16643561!A294</f>
        <v>44435</v>
      </c>
      <c r="B292" s="20"/>
      <c r="C292" s="20" t="str">
        <f>BAJIO16643561!B294</f>
        <v>VALVULAS DE CALIDAD DE MONTERREY SA DE C PAGO FACTURAS INV2444 2445 2464</v>
      </c>
      <c r="D292" s="106"/>
      <c r="E292" s="101" t="str">
        <f>BAJIO16643561!I294</f>
        <v>F2444, F2445, F2464</v>
      </c>
      <c r="F292" s="20">
        <f>BAJIO16643561!H294</f>
        <v>1268</v>
      </c>
      <c r="G292" s="21">
        <f t="shared" si="25"/>
        <v>8550</v>
      </c>
      <c r="H292" s="20"/>
      <c r="I292" s="21">
        <f t="shared" si="26"/>
        <v>1368</v>
      </c>
      <c r="J292" s="21">
        <f>BAJIO16643561!D294</f>
        <v>9918</v>
      </c>
      <c r="K292" s="21">
        <f t="shared" si="27"/>
        <v>0</v>
      </c>
      <c r="L292" s="20"/>
      <c r="M292" s="21">
        <f t="shared" si="28"/>
        <v>0</v>
      </c>
      <c r="N292" s="21">
        <f>BAJIO16643561!C294</f>
        <v>0</v>
      </c>
      <c r="O292" s="128">
        <f t="shared" si="24"/>
        <v>365326.18999999983</v>
      </c>
      <c r="P292" s="22"/>
    </row>
    <row r="293" spans="1:16" hidden="1" x14ac:dyDescent="0.25">
      <c r="A293" s="19">
        <f>BAJIO16643561!A295</f>
        <v>44435</v>
      </c>
      <c r="B293" s="20"/>
      <c r="C293" s="20" t="str">
        <f>BAJIO16643561!B295</f>
        <v>ATRIO PLANOS Y PROYECTOS SA CV LIQUIDACION DE FACTURA</v>
      </c>
      <c r="D293" s="106"/>
      <c r="E293" s="101" t="str">
        <f>BAJIO16643561!I295</f>
        <v>LIQ FACTURA</v>
      </c>
      <c r="F293" s="20">
        <f>BAJIO16643561!H295</f>
        <v>0</v>
      </c>
      <c r="G293" s="21">
        <f t="shared" si="25"/>
        <v>0</v>
      </c>
      <c r="H293" s="20"/>
      <c r="I293" s="21">
        <f t="shared" si="26"/>
        <v>0</v>
      </c>
      <c r="J293" s="21">
        <f>BAJIO16643561!D295</f>
        <v>0</v>
      </c>
      <c r="K293" s="21">
        <f t="shared" si="27"/>
        <v>21551.724137931036</v>
      </c>
      <c r="L293" s="20"/>
      <c r="M293" s="21">
        <f t="shared" si="28"/>
        <v>3448.275862068966</v>
      </c>
      <c r="N293" s="21">
        <f>BAJIO16643561!C295</f>
        <v>25000</v>
      </c>
      <c r="O293" s="128">
        <f t="shared" si="24"/>
        <v>340326.18999999983</v>
      </c>
      <c r="P293" s="22"/>
    </row>
    <row r="294" spans="1:16" hidden="1" x14ac:dyDescent="0.25">
      <c r="A294" s="19">
        <f>BAJIO16643561!A296</f>
        <v>44437</v>
      </c>
      <c r="B294" s="20"/>
      <c r="C294" s="20" t="str">
        <f>BAJIO16643561!B296</f>
        <v>DIST BIRLO Y TOR ERGAR  28ago2021 RFC DBT 900709BL6 Tarjeta</v>
      </c>
      <c r="D294" s="106"/>
      <c r="E294" s="101" t="str">
        <f>BAJIO16643561!I296</f>
        <v>TARJETA</v>
      </c>
      <c r="F294" s="20">
        <f>BAJIO16643561!H296</f>
        <v>0</v>
      </c>
      <c r="G294" s="21">
        <f t="shared" si="25"/>
        <v>0</v>
      </c>
      <c r="H294" s="20"/>
      <c r="I294" s="21">
        <f t="shared" si="26"/>
        <v>0</v>
      </c>
      <c r="J294" s="21">
        <f>BAJIO16643561!D296</f>
        <v>0</v>
      </c>
      <c r="K294" s="21">
        <f t="shared" si="27"/>
        <v>200.21551724137933</v>
      </c>
      <c r="L294" s="20"/>
      <c r="M294" s="21">
        <f t="shared" si="28"/>
        <v>32.03448275862069</v>
      </c>
      <c r="N294" s="21">
        <f>BAJIO16643561!C296</f>
        <v>232.25</v>
      </c>
      <c r="O294" s="128">
        <f t="shared" si="24"/>
        <v>340093.93999999983</v>
      </c>
      <c r="P294" s="22"/>
    </row>
    <row r="295" spans="1:16" hidden="1" x14ac:dyDescent="0.25">
      <c r="A295" s="19">
        <f>BAJIO16643561!A297</f>
        <v>44437</v>
      </c>
      <c r="B295" s="20"/>
      <c r="C295" s="20" t="str">
        <f>BAJIO16643561!B297</f>
        <v>ARMANDO LOZANO PAULIN  28ago2021 RFC CMA 991026JYA Tarjeta</v>
      </c>
      <c r="D295" s="106"/>
      <c r="E295" s="101" t="str">
        <f>BAJIO16643561!I297</f>
        <v>TARJETA</v>
      </c>
      <c r="F295" s="20">
        <f>BAJIO16643561!H297</f>
        <v>0</v>
      </c>
      <c r="G295" s="21">
        <f t="shared" si="25"/>
        <v>0</v>
      </c>
      <c r="H295" s="20"/>
      <c r="I295" s="21">
        <f t="shared" si="26"/>
        <v>0</v>
      </c>
      <c r="J295" s="21">
        <f>BAJIO16643561!D297</f>
        <v>0</v>
      </c>
      <c r="K295" s="21">
        <f t="shared" si="27"/>
        <v>676.80172413793116</v>
      </c>
      <c r="L295" s="20"/>
      <c r="M295" s="21">
        <f t="shared" si="28"/>
        <v>108.28827586206899</v>
      </c>
      <c r="N295" s="21">
        <f>BAJIO16643561!C297</f>
        <v>785.09</v>
      </c>
      <c r="O295" s="128">
        <f t="shared" si="24"/>
        <v>339308.8499999998</v>
      </c>
      <c r="P295" s="22"/>
    </row>
    <row r="296" spans="1:16" ht="30" hidden="1" x14ac:dyDescent="0.25">
      <c r="A296" s="19">
        <f>BAJIO16643561!A298</f>
        <v>44438</v>
      </c>
      <c r="B296" s="20"/>
      <c r="C296" s="20" t="str">
        <f>BAJIO16643561!B298</f>
        <v>LM TRANSPORTACIONES SA DE C</v>
      </c>
      <c r="D296" s="106"/>
      <c r="E296" s="101" t="str">
        <f>BAJIO16643561!I298</f>
        <v>F2437, F2438, F2441, F2473</v>
      </c>
      <c r="F296" s="20">
        <f>BAJIO16643561!H298</f>
        <v>1272</v>
      </c>
      <c r="G296" s="21">
        <f t="shared" si="25"/>
        <v>16000.000000000002</v>
      </c>
      <c r="H296" s="20"/>
      <c r="I296" s="21">
        <f t="shared" si="26"/>
        <v>2560.0000000000005</v>
      </c>
      <c r="J296" s="21">
        <f>BAJIO16643561!D298</f>
        <v>18560</v>
      </c>
      <c r="K296" s="21">
        <f t="shared" si="27"/>
        <v>0</v>
      </c>
      <c r="L296" s="20"/>
      <c r="M296" s="21">
        <f t="shared" si="28"/>
        <v>0</v>
      </c>
      <c r="N296" s="21">
        <f>BAJIO16643561!C298</f>
        <v>0</v>
      </c>
      <c r="O296" s="128">
        <f t="shared" si="24"/>
        <v>357868.8499999998</v>
      </c>
      <c r="P296" s="22"/>
    </row>
    <row r="297" spans="1:16" hidden="1" x14ac:dyDescent="0.25">
      <c r="A297" s="19">
        <f>BAJIO16643561!A299</f>
        <v>44438</v>
      </c>
      <c r="B297" s="20"/>
      <c r="C297" s="20" t="str">
        <f>BAJIO16643561!B299</f>
        <v xml:space="preserve">SERV GASOLINEROS DE MEXICO SA 59114 </v>
      </c>
      <c r="D297" s="106"/>
      <c r="E297" s="101" t="str">
        <f>BAJIO16643561!I299</f>
        <v>GASOLINA</v>
      </c>
      <c r="F297" s="20">
        <f>BAJIO16643561!H299</f>
        <v>0</v>
      </c>
      <c r="G297" s="21">
        <f t="shared" si="25"/>
        <v>0</v>
      </c>
      <c r="H297" s="20"/>
      <c r="I297" s="21">
        <f t="shared" si="26"/>
        <v>0</v>
      </c>
      <c r="J297" s="21">
        <f>BAJIO16643561!D299</f>
        <v>0</v>
      </c>
      <c r="K297" s="21">
        <f t="shared" si="27"/>
        <v>8377.8706896551721</v>
      </c>
      <c r="L297" s="20"/>
      <c r="M297" s="21">
        <f t="shared" si="28"/>
        <v>1340.4593103448276</v>
      </c>
      <c r="N297" s="21">
        <f>BAJIO16643561!C299</f>
        <v>9718.33</v>
      </c>
      <c r="O297" s="128">
        <f t="shared" si="24"/>
        <v>348150.51999999979</v>
      </c>
      <c r="P297" s="22"/>
    </row>
    <row r="298" spans="1:16" hidden="1" x14ac:dyDescent="0.25">
      <c r="A298" s="19">
        <f>BAJIO16643561!A300</f>
        <v>44438</v>
      </c>
      <c r="B298" s="20"/>
      <c r="C298" s="20" t="str">
        <f>BAJIO16643561!B300</f>
        <v>SERV GASOLINEROS DE MEXICO SA 59114</v>
      </c>
      <c r="D298" s="106"/>
      <c r="E298" s="101" t="str">
        <f>BAJIO16643561!I300</f>
        <v>GASOLINA</v>
      </c>
      <c r="F298" s="20">
        <f>BAJIO16643561!H300</f>
        <v>0</v>
      </c>
      <c r="G298" s="21">
        <f t="shared" si="25"/>
        <v>0</v>
      </c>
      <c r="H298" s="20"/>
      <c r="I298" s="21">
        <f t="shared" si="26"/>
        <v>0</v>
      </c>
      <c r="J298" s="21">
        <f>BAJIO16643561!D300</f>
        <v>0</v>
      </c>
      <c r="K298" s="21">
        <f t="shared" si="27"/>
        <v>23060.741379310344</v>
      </c>
      <c r="L298" s="20"/>
      <c r="M298" s="21">
        <f t="shared" si="28"/>
        <v>3689.7186206896549</v>
      </c>
      <c r="N298" s="21">
        <f>BAJIO16643561!C300</f>
        <v>26750.46</v>
      </c>
      <c r="O298" s="128">
        <f t="shared" si="24"/>
        <v>321400.05999999976</v>
      </c>
      <c r="P298" s="22"/>
    </row>
    <row r="299" spans="1:16" hidden="1" x14ac:dyDescent="0.25">
      <c r="A299" s="19">
        <f>BAJIO16643561!A301</f>
        <v>44438</v>
      </c>
      <c r="B299" s="20"/>
      <c r="C299" s="20" t="str">
        <f>BAJIO16643561!B301</f>
        <v>SERV GASOLINEROS DE MEXICO SA 59114</v>
      </c>
      <c r="D299" s="106"/>
      <c r="E299" s="101" t="str">
        <f>BAJIO16643561!I301</f>
        <v>GASOLINA</v>
      </c>
      <c r="F299" s="20">
        <f>BAJIO16643561!H301</f>
        <v>0</v>
      </c>
      <c r="G299" s="21">
        <f t="shared" si="25"/>
        <v>0</v>
      </c>
      <c r="H299" s="20"/>
      <c r="I299" s="21">
        <f t="shared" si="26"/>
        <v>0</v>
      </c>
      <c r="J299" s="21">
        <f>BAJIO16643561!D301</f>
        <v>0</v>
      </c>
      <c r="K299" s="21">
        <f t="shared" si="27"/>
        <v>44917.379310344833</v>
      </c>
      <c r="L299" s="20"/>
      <c r="M299" s="21">
        <f t="shared" si="28"/>
        <v>7186.7806896551738</v>
      </c>
      <c r="N299" s="21">
        <f>BAJIO16643561!C301</f>
        <v>52104.160000000003</v>
      </c>
      <c r="O299" s="128">
        <f t="shared" si="24"/>
        <v>269295.89999999979</v>
      </c>
      <c r="P299" s="22"/>
    </row>
    <row r="300" spans="1:16" hidden="1" x14ac:dyDescent="0.25">
      <c r="A300" s="19">
        <f>BAJIO16643561!A302</f>
        <v>44438</v>
      </c>
      <c r="B300" s="20"/>
      <c r="C300" s="20" t="str">
        <f>BAJIO16643561!B302</f>
        <v>PROMOTORA DE MADERAS MONTERREY S.A. DE C factura 2386</v>
      </c>
      <c r="D300" s="106"/>
      <c r="E300" s="101" t="str">
        <f>BAJIO16643561!I302</f>
        <v>F2386</v>
      </c>
      <c r="F300" s="20">
        <f>BAJIO16643561!H302</f>
        <v>1274</v>
      </c>
      <c r="G300" s="21">
        <f t="shared" si="25"/>
        <v>3000</v>
      </c>
      <c r="H300" s="20"/>
      <c r="I300" s="21">
        <f t="shared" si="26"/>
        <v>480</v>
      </c>
      <c r="J300" s="21">
        <f>BAJIO16643561!D302</f>
        <v>3480</v>
      </c>
      <c r="K300" s="21">
        <f t="shared" si="27"/>
        <v>0</v>
      </c>
      <c r="L300" s="20"/>
      <c r="M300" s="21">
        <f t="shared" si="28"/>
        <v>0</v>
      </c>
      <c r="N300" s="21">
        <f>BAJIO16643561!C302</f>
        <v>0</v>
      </c>
      <c r="O300" s="128">
        <f t="shared" si="24"/>
        <v>272775.89999999979</v>
      </c>
      <c r="P300" s="22"/>
    </row>
    <row r="301" spans="1:16" hidden="1" x14ac:dyDescent="0.25">
      <c r="A301" s="19">
        <f>BAJIO16643561!A303</f>
        <v>44439</v>
      </c>
      <c r="B301" s="20"/>
      <c r="C301" s="20" t="str">
        <f>BAJIO16643561!B303</f>
        <v>KANDELIUM MEXICO S D E RL D</v>
      </c>
      <c r="D301" s="106"/>
      <c r="E301" s="101" t="str">
        <f>BAJIO16643561!I303</f>
        <v>F2345</v>
      </c>
      <c r="F301" s="20">
        <f>BAJIO16643561!H303</f>
        <v>1275</v>
      </c>
      <c r="G301" s="21">
        <f t="shared" si="25"/>
        <v>2800</v>
      </c>
      <c r="H301" s="20"/>
      <c r="I301" s="21">
        <f t="shared" si="26"/>
        <v>448</v>
      </c>
      <c r="J301" s="21">
        <f>BAJIO16643561!D303</f>
        <v>3248</v>
      </c>
      <c r="K301" s="21">
        <f t="shared" si="27"/>
        <v>0</v>
      </c>
      <c r="L301" s="20"/>
      <c r="M301" s="21">
        <f t="shared" si="28"/>
        <v>0</v>
      </c>
      <c r="N301" s="21">
        <f>BAJIO16643561!C303</f>
        <v>0</v>
      </c>
      <c r="O301" s="128">
        <f t="shared" si="24"/>
        <v>276023.89999999979</v>
      </c>
      <c r="P301" s="22"/>
    </row>
    <row r="302" spans="1:16" hidden="1" x14ac:dyDescent="0.25">
      <c r="A302" s="19">
        <f>BAJIO16643561!A304</f>
        <v>44439</v>
      </c>
      <c r="B302" s="20"/>
      <c r="C302" s="20" t="str">
        <f>BAJIO16643561!B304</f>
        <v>VALVULAS DE CALIDAD DE MONTERREY SA DE C PAGO FACTURA INV2504</v>
      </c>
      <c r="D302" s="106"/>
      <c r="E302" s="101" t="str">
        <f>BAJIO16643561!I304</f>
        <v>F2504</v>
      </c>
      <c r="F302" s="20">
        <f>BAJIO16643561!H304</f>
        <v>1276</v>
      </c>
      <c r="G302" s="21">
        <f t="shared" si="25"/>
        <v>2850</v>
      </c>
      <c r="H302" s="20"/>
      <c r="I302" s="21">
        <f t="shared" si="26"/>
        <v>456</v>
      </c>
      <c r="J302" s="21">
        <f>BAJIO16643561!D304</f>
        <v>3306</v>
      </c>
      <c r="K302" s="21">
        <f t="shared" si="27"/>
        <v>0</v>
      </c>
      <c r="L302" s="20"/>
      <c r="M302" s="21">
        <f t="shared" si="28"/>
        <v>0</v>
      </c>
      <c r="N302" s="21">
        <f>BAJIO16643561!C304</f>
        <v>0</v>
      </c>
      <c r="O302" s="128">
        <f t="shared" si="24"/>
        <v>279329.89999999979</v>
      </c>
      <c r="P302" s="22"/>
    </row>
    <row r="303" spans="1:16" hidden="1" x14ac:dyDescent="0.25">
      <c r="A303" s="19">
        <f>BAJIO16643561!A305</f>
        <v>44439</v>
      </c>
      <c r="B303" s="20"/>
      <c r="C303" s="20" t="str">
        <f>BAJIO16643561!B305</f>
        <v>ZAMUDIO CELIS ALBERTO PRESTAMO GENERAL</v>
      </c>
      <c r="D303" s="106"/>
      <c r="E303" s="101" t="str">
        <f>BAJIO16643561!I305</f>
        <v>PRESTAMO</v>
      </c>
      <c r="F303" s="20">
        <f>BAJIO16643561!H305</f>
        <v>0</v>
      </c>
      <c r="G303" s="21">
        <f t="shared" si="25"/>
        <v>0</v>
      </c>
      <c r="H303" s="20"/>
      <c r="I303" s="21">
        <f t="shared" si="26"/>
        <v>0</v>
      </c>
      <c r="J303" s="21">
        <f>BAJIO16643561!D305</f>
        <v>0</v>
      </c>
      <c r="K303" s="21">
        <f t="shared" si="27"/>
        <v>5344.8275862068967</v>
      </c>
      <c r="L303" s="20"/>
      <c r="M303" s="21">
        <f t="shared" si="28"/>
        <v>855.17241379310349</v>
      </c>
      <c r="N303" s="21">
        <f>BAJIO16643561!C305</f>
        <v>6200</v>
      </c>
      <c r="O303" s="128">
        <f t="shared" si="24"/>
        <v>273129.89999999979</v>
      </c>
      <c r="P303" s="22"/>
    </row>
    <row r="304" spans="1:16" hidden="1" x14ac:dyDescent="0.25">
      <c r="A304" s="19">
        <f>BAJIO16643561!A306</f>
        <v>44439</v>
      </c>
      <c r="B304" s="20"/>
      <c r="C304" s="20" t="str">
        <f>BAJIO16643561!B306</f>
        <v>AUTOELECTRICA FIRO SA DE CV LIQUIDACION DE FACTURA</v>
      </c>
      <c r="D304" s="106"/>
      <c r="E304" s="101" t="str">
        <f>BAJIO16643561!I306</f>
        <v>LIQ FACTURA</v>
      </c>
      <c r="F304" s="20">
        <f>BAJIO16643561!H306</f>
        <v>0</v>
      </c>
      <c r="G304" s="21">
        <f t="shared" si="25"/>
        <v>0</v>
      </c>
      <c r="H304" s="20"/>
      <c r="I304" s="21">
        <f t="shared" si="26"/>
        <v>0</v>
      </c>
      <c r="J304" s="21">
        <f>BAJIO16643561!D306</f>
        <v>0</v>
      </c>
      <c r="K304" s="21">
        <f t="shared" si="27"/>
        <v>3999.6034482758623</v>
      </c>
      <c r="L304" s="20"/>
      <c r="M304" s="21">
        <f t="shared" si="28"/>
        <v>639.93655172413798</v>
      </c>
      <c r="N304" s="21">
        <f>BAJIO16643561!C306</f>
        <v>4639.54</v>
      </c>
      <c r="O304" s="128">
        <f t="shared" si="24"/>
        <v>268490.35999999981</v>
      </c>
      <c r="P304" s="22"/>
    </row>
    <row r="305" spans="1:16" hidden="1" x14ac:dyDescent="0.25">
      <c r="A305" s="19">
        <f>BAJIO16643561!A307</f>
        <v>44439</v>
      </c>
      <c r="B305" s="20"/>
      <c r="C305" s="20" t="str">
        <f>BAJIO16643561!B307</f>
        <v>Nomina. JULIAN GARCIA GONZALEZ</v>
      </c>
      <c r="D305" s="106"/>
      <c r="E305" s="101" t="str">
        <f>BAJIO16643561!I307</f>
        <v>NOMINA</v>
      </c>
      <c r="F305" s="20">
        <f>BAJIO16643561!H307</f>
        <v>0</v>
      </c>
      <c r="G305" s="21">
        <f t="shared" si="25"/>
        <v>0</v>
      </c>
      <c r="H305" s="20"/>
      <c r="I305" s="21">
        <f t="shared" si="26"/>
        <v>0</v>
      </c>
      <c r="J305" s="21">
        <f>BAJIO16643561!D307</f>
        <v>0</v>
      </c>
      <c r="K305" s="21">
        <f t="shared" si="27"/>
        <v>1880.1724137931035</v>
      </c>
      <c r="L305" s="20"/>
      <c r="M305" s="21">
        <f t="shared" si="28"/>
        <v>300.82758620689657</v>
      </c>
      <c r="N305" s="21">
        <f>BAJIO16643561!C307</f>
        <v>2181</v>
      </c>
      <c r="O305" s="128">
        <f t="shared" si="24"/>
        <v>266309.35999999981</v>
      </c>
      <c r="P305" s="22"/>
    </row>
    <row r="306" spans="1:16" hidden="1" x14ac:dyDescent="0.25">
      <c r="A306" s="19">
        <f>BAJIO16643561!A308</f>
        <v>44439</v>
      </c>
      <c r="B306" s="20"/>
      <c r="C306" s="20" t="str">
        <f>BAJIO16643561!B308</f>
        <v>BALLADO AGUILAR CHRISTIAN Nomina</v>
      </c>
      <c r="D306" s="106"/>
      <c r="E306" s="101" t="str">
        <f>BAJIO16643561!I308</f>
        <v>NOMINA</v>
      </c>
      <c r="F306" s="20">
        <f>BAJIO16643561!H308</f>
        <v>0</v>
      </c>
      <c r="G306" s="21">
        <f t="shared" si="25"/>
        <v>0</v>
      </c>
      <c r="H306" s="20"/>
      <c r="I306" s="21">
        <f t="shared" si="26"/>
        <v>0</v>
      </c>
      <c r="J306" s="21">
        <f>BAJIO16643561!D308</f>
        <v>0</v>
      </c>
      <c r="K306" s="21">
        <f t="shared" si="27"/>
        <v>972.75862068965534</v>
      </c>
      <c r="L306" s="20"/>
      <c r="M306" s="21">
        <f t="shared" si="28"/>
        <v>155.64137931034486</v>
      </c>
      <c r="N306" s="21">
        <f>BAJIO16643561!C308</f>
        <v>1128.4000000000001</v>
      </c>
      <c r="O306" s="128">
        <f t="shared" si="24"/>
        <v>265180.95999999979</v>
      </c>
      <c r="P306" s="22"/>
    </row>
    <row r="307" spans="1:16" hidden="1" x14ac:dyDescent="0.25">
      <c r="A307" s="19">
        <f>BAJIO16643561!A309</f>
        <v>44439</v>
      </c>
      <c r="B307" s="20"/>
      <c r="C307" s="20" t="str">
        <f>BAJIO16643561!B309</f>
        <v>ALANIS MARTINEZ GERARDO PRESTAMO GENERAL</v>
      </c>
      <c r="D307" s="106"/>
      <c r="E307" s="101" t="str">
        <f>BAJIO16643561!I309</f>
        <v>PRESTAMO</v>
      </c>
      <c r="F307" s="20">
        <f>BAJIO16643561!H309</f>
        <v>0</v>
      </c>
      <c r="G307" s="21">
        <f t="shared" si="25"/>
        <v>0</v>
      </c>
      <c r="H307" s="20"/>
      <c r="I307" s="21">
        <f t="shared" si="26"/>
        <v>0</v>
      </c>
      <c r="J307" s="21">
        <f>BAJIO16643561!D309</f>
        <v>0</v>
      </c>
      <c r="K307" s="21">
        <f t="shared" si="27"/>
        <v>4567.2413793103451</v>
      </c>
      <c r="L307" s="20"/>
      <c r="M307" s="21">
        <f t="shared" si="28"/>
        <v>730.75862068965523</v>
      </c>
      <c r="N307" s="21">
        <f>BAJIO16643561!C309</f>
        <v>5298</v>
      </c>
      <c r="O307" s="128">
        <f t="shared" si="24"/>
        <v>259882.95999999979</v>
      </c>
      <c r="P307" s="22"/>
    </row>
    <row r="308" spans="1:16" hidden="1" x14ac:dyDescent="0.25">
      <c r="A308" s="19">
        <f>BAJIO16643561!A310</f>
        <v>44439</v>
      </c>
      <c r="B308" s="20"/>
      <c r="C308" s="20" t="str">
        <f>BAJIO16643561!B310</f>
        <v>SERVICIOS DE AGUA Y DRENAJE DE NIS  6059770</v>
      </c>
      <c r="D308" s="106"/>
      <c r="E308" s="101" t="str">
        <f>BAJIO16643561!I310</f>
        <v>AYD</v>
      </c>
      <c r="F308" s="20">
        <f>BAJIO16643561!H310</f>
        <v>0</v>
      </c>
      <c r="G308" s="21">
        <f t="shared" si="25"/>
        <v>0</v>
      </c>
      <c r="H308" s="20"/>
      <c r="I308" s="21">
        <f t="shared" si="26"/>
        <v>0</v>
      </c>
      <c r="J308" s="21">
        <f>BAJIO16643561!D310</f>
        <v>0</v>
      </c>
      <c r="K308" s="21">
        <f t="shared" si="27"/>
        <v>86206.896551724145</v>
      </c>
      <c r="L308" s="20"/>
      <c r="M308" s="21">
        <f t="shared" si="28"/>
        <v>13793.103448275864</v>
      </c>
      <c r="N308" s="21">
        <f>BAJIO16643561!C310</f>
        <v>100000</v>
      </c>
      <c r="O308" s="128">
        <f t="shared" si="24"/>
        <v>159882.95999999979</v>
      </c>
      <c r="P308" s="22"/>
    </row>
    <row r="309" spans="1:16" hidden="1" x14ac:dyDescent="0.25">
      <c r="A309" s="19">
        <f>BAJIO16643561!A311</f>
        <v>44439</v>
      </c>
      <c r="B309" s="20"/>
      <c r="C309" s="20" t="str">
        <f>BAJIO16643561!B311</f>
        <v>ATRIO PLANOS Y PROYECTOS SA CV LIQUIDACION DE FACTURA</v>
      </c>
      <c r="D309" s="106"/>
      <c r="E309" s="101" t="str">
        <f>BAJIO16643561!I311</f>
        <v>LIQ FACTURA</v>
      </c>
      <c r="F309" s="20">
        <f>BAJIO16643561!H311</f>
        <v>0</v>
      </c>
      <c r="G309" s="21">
        <f t="shared" si="25"/>
        <v>0</v>
      </c>
      <c r="H309" s="20"/>
      <c r="I309" s="21">
        <f t="shared" si="26"/>
        <v>0</v>
      </c>
      <c r="J309" s="21">
        <f>BAJIO16643561!D311</f>
        <v>0</v>
      </c>
      <c r="K309" s="21">
        <f t="shared" si="27"/>
        <v>89310.344827586217</v>
      </c>
      <c r="L309" s="20"/>
      <c r="M309" s="21">
        <f t="shared" si="28"/>
        <v>14289.655172413795</v>
      </c>
      <c r="N309" s="21">
        <f>BAJIO16643561!C311</f>
        <v>103600</v>
      </c>
      <c r="O309" s="128">
        <f t="shared" si="24"/>
        <v>56282.959999999788</v>
      </c>
      <c r="P309" s="22"/>
    </row>
    <row r="310" spans="1:16" hidden="1" x14ac:dyDescent="0.25">
      <c r="A310" s="19">
        <f>BAJIO16643561!A312</f>
        <v>44439</v>
      </c>
      <c r="B310" s="20"/>
      <c r="C310" s="20" t="str">
        <f>BAJIO16643561!B312</f>
        <v>TRASPASO ENTRE CUENTAS  CONSTRUCTORA INVERMEX SA DE CV</v>
      </c>
      <c r="D310" s="106"/>
      <c r="E310" s="101" t="str">
        <f>BAJIO16643561!I312</f>
        <v>TRASPASO</v>
      </c>
      <c r="F310" s="20" t="str">
        <f>BAJIO16643561!H312</f>
        <v xml:space="preserve"> </v>
      </c>
      <c r="G310" s="21">
        <f t="shared" si="25"/>
        <v>7758.620689655173</v>
      </c>
      <c r="H310" s="20"/>
      <c r="I310" s="21">
        <f t="shared" si="26"/>
        <v>1241.3793103448277</v>
      </c>
      <c r="J310" s="21">
        <f>BAJIO16643561!D312</f>
        <v>9000</v>
      </c>
      <c r="K310" s="21">
        <f t="shared" si="27"/>
        <v>0</v>
      </c>
      <c r="L310" s="20"/>
      <c r="M310" s="21">
        <f t="shared" si="28"/>
        <v>0</v>
      </c>
      <c r="N310" s="21">
        <f>BAJIO16643561!C312</f>
        <v>0</v>
      </c>
      <c r="O310" s="128">
        <f t="shared" si="24"/>
        <v>65282.959999999788</v>
      </c>
      <c r="P310" s="22"/>
    </row>
    <row r="311" spans="1:16" hidden="1" x14ac:dyDescent="0.25">
      <c r="A311" s="19">
        <f>BAJIO16643561!A313</f>
        <v>44439</v>
      </c>
      <c r="B311" s="20"/>
      <c r="C311" s="20" t="str">
        <f>BAJIO16643561!B313</f>
        <v>TRASPASO ENTRE CUENTAS  CONSTRUCTORA INVERMEX SA DE CV</v>
      </c>
      <c r="D311" s="106"/>
      <c r="E311" s="101" t="str">
        <f>BAJIO16643561!I313</f>
        <v>TRASPASO</v>
      </c>
      <c r="F311" s="20">
        <f>BAJIO16643561!H313</f>
        <v>0</v>
      </c>
      <c r="G311" s="21">
        <f t="shared" si="25"/>
        <v>4310.3448275862074</v>
      </c>
      <c r="H311" s="20"/>
      <c r="I311" s="21">
        <f t="shared" si="26"/>
        <v>689.65517241379325</v>
      </c>
      <c r="J311" s="21">
        <f>BAJIO16643561!D313</f>
        <v>5000</v>
      </c>
      <c r="K311" s="21">
        <f t="shared" si="27"/>
        <v>0</v>
      </c>
      <c r="L311" s="20"/>
      <c r="M311" s="21">
        <f t="shared" si="28"/>
        <v>0</v>
      </c>
      <c r="N311" s="21">
        <f>BAJIO16643561!C313</f>
        <v>0</v>
      </c>
      <c r="O311" s="128">
        <f t="shared" si="24"/>
        <v>70282.959999999788</v>
      </c>
      <c r="P311" s="22"/>
    </row>
    <row r="312" spans="1:16" hidden="1" x14ac:dyDescent="0.25">
      <c r="A312" s="19">
        <f>BAJIO16643561!A314</f>
        <v>44439</v>
      </c>
      <c r="B312" s="20"/>
      <c r="C312" s="20" t="str">
        <f>BAJIO16643561!B314</f>
        <v>SERV GASOLINEROS DE MEXICO SA 59114</v>
      </c>
      <c r="D312" s="106"/>
      <c r="E312" s="101" t="str">
        <f>BAJIO16643561!I314</f>
        <v>GASOLINA</v>
      </c>
      <c r="F312" s="20">
        <f>BAJIO16643561!H314</f>
        <v>0</v>
      </c>
      <c r="G312" s="21">
        <f t="shared" si="25"/>
        <v>0</v>
      </c>
      <c r="H312" s="20"/>
      <c r="I312" s="21">
        <f t="shared" si="26"/>
        <v>0</v>
      </c>
      <c r="J312" s="21">
        <f>BAJIO16643561!D314</f>
        <v>0</v>
      </c>
      <c r="K312" s="21">
        <f t="shared" si="27"/>
        <v>56382.681034482768</v>
      </c>
      <c r="L312" s="20"/>
      <c r="M312" s="21">
        <f t="shared" si="28"/>
        <v>9021.2289655172426</v>
      </c>
      <c r="N312" s="21">
        <f>BAJIO16643561!C314</f>
        <v>65403.91</v>
      </c>
      <c r="O312" s="128">
        <f t="shared" si="24"/>
        <v>4879.0499999997846</v>
      </c>
      <c r="P312" s="22"/>
    </row>
    <row r="313" spans="1:16" hidden="1" x14ac:dyDescent="0.25">
      <c r="A313" s="19">
        <f>BAJIO16643561!A315</f>
        <v>44439</v>
      </c>
      <c r="B313" s="20"/>
      <c r="C313" s="20" t="str">
        <f>BAJIO16643561!B315</f>
        <v>NACIONAL DE ALIMENTOS Y HELADOS SA DE CV</v>
      </c>
      <c r="D313" s="106"/>
      <c r="E313" s="101" t="str">
        <f>BAJIO16643561!I315</f>
        <v>F2327</v>
      </c>
      <c r="F313" s="20">
        <f>BAJIO16643561!H315</f>
        <v>1277</v>
      </c>
      <c r="G313" s="21">
        <f t="shared" si="25"/>
        <v>22600</v>
      </c>
      <c r="H313" s="20"/>
      <c r="I313" s="21">
        <f t="shared" si="26"/>
        <v>3616</v>
      </c>
      <c r="J313" s="21">
        <f>BAJIO16643561!D315</f>
        <v>26216</v>
      </c>
      <c r="K313" s="21">
        <f t="shared" si="27"/>
        <v>0</v>
      </c>
      <c r="L313" s="20"/>
      <c r="M313" s="21">
        <f t="shared" si="28"/>
        <v>0</v>
      </c>
      <c r="N313" s="21">
        <f>BAJIO16643561!C315</f>
        <v>0</v>
      </c>
      <c r="O313" s="128">
        <f t="shared" si="24"/>
        <v>31095.049999999785</v>
      </c>
      <c r="P313" s="22"/>
    </row>
    <row r="314" spans="1:16" hidden="1" x14ac:dyDescent="0.25">
      <c r="A314" s="19">
        <f>BAJIO16643561!A316</f>
        <v>44439</v>
      </c>
      <c r="B314" s="20"/>
      <c r="C314" s="20" t="str">
        <f>BAJIO16643561!B316</f>
        <v>TRASPASO ENTRE CUENTAS  CONSTRUCTORA INVERMEX SA DE CV</v>
      </c>
      <c r="D314" s="106"/>
      <c r="E314" s="101" t="str">
        <f>BAJIO16643561!I316</f>
        <v>TRASPASO</v>
      </c>
      <c r="F314" s="20">
        <f>BAJIO16643561!H316</f>
        <v>0</v>
      </c>
      <c r="G314" s="21">
        <f t="shared" si="25"/>
        <v>0</v>
      </c>
      <c r="H314" s="20"/>
      <c r="I314" s="21">
        <f t="shared" si="26"/>
        <v>0</v>
      </c>
      <c r="J314" s="21">
        <f>BAJIO16643561!D316</f>
        <v>0</v>
      </c>
      <c r="K314" s="21">
        <f t="shared" si="27"/>
        <v>4310.3448275862074</v>
      </c>
      <c r="L314" s="20"/>
      <c r="M314" s="21">
        <f t="shared" si="28"/>
        <v>689.65517241379325</v>
      </c>
      <c r="N314" s="21">
        <f>BAJIO16643561!C316</f>
        <v>5000</v>
      </c>
      <c r="O314" s="128">
        <f t="shared" si="24"/>
        <v>26095.049999999785</v>
      </c>
      <c r="P314" s="22"/>
    </row>
    <row r="315" spans="1:16" hidden="1" x14ac:dyDescent="0.25">
      <c r="A315" s="19">
        <f>BAJIO16643561!A317</f>
        <v>44439</v>
      </c>
      <c r="B315" s="20"/>
      <c r="C315" s="20" t="str">
        <f>BAJIO16643561!B317</f>
        <v>INFRA SA DE CV</v>
      </c>
      <c r="D315" s="106"/>
      <c r="E315" s="101" t="str">
        <f>BAJIO16643561!I317</f>
        <v>F2010</v>
      </c>
      <c r="F315" s="20">
        <f>BAJIO16643561!H317</f>
        <v>1278</v>
      </c>
      <c r="G315" s="21">
        <f t="shared" si="25"/>
        <v>16800</v>
      </c>
      <c r="H315" s="20"/>
      <c r="I315" s="21">
        <f t="shared" si="26"/>
        <v>2688</v>
      </c>
      <c r="J315" s="21">
        <f>BAJIO16643561!D317</f>
        <v>19488</v>
      </c>
      <c r="K315" s="21">
        <f t="shared" si="27"/>
        <v>0</v>
      </c>
      <c r="L315" s="20"/>
      <c r="M315" s="21">
        <f t="shared" si="28"/>
        <v>0</v>
      </c>
      <c r="N315" s="21">
        <f>BAJIO16643561!C317</f>
        <v>0</v>
      </c>
      <c r="O315" s="128">
        <f t="shared" si="24"/>
        <v>45583.049999999785</v>
      </c>
      <c r="P315" s="22"/>
    </row>
    <row r="316" spans="1:16" hidden="1" x14ac:dyDescent="0.25">
      <c r="A316" s="19">
        <f>BAJIO16643561!A318</f>
        <v>44439</v>
      </c>
      <c r="B316" s="20"/>
      <c r="C316" s="20" t="str">
        <f>BAJIO16643561!B318</f>
        <v>JOSE RAFAEL DEVEZA MENDEZ DEVOLUCION DE PRESTAMO</v>
      </c>
      <c r="D316" s="106"/>
      <c r="E316" s="101" t="str">
        <f>BAJIO16643561!I318</f>
        <v>DEV PRESTAMO</v>
      </c>
      <c r="F316" s="20">
        <f>BAJIO16643561!H318</f>
        <v>0</v>
      </c>
      <c r="G316" s="21">
        <f t="shared" si="25"/>
        <v>0</v>
      </c>
      <c r="H316" s="20"/>
      <c r="I316" s="21">
        <f t="shared" si="26"/>
        <v>0</v>
      </c>
      <c r="J316" s="21">
        <f>BAJIO16643561!D318</f>
        <v>0</v>
      </c>
      <c r="K316" s="21">
        <f t="shared" si="27"/>
        <v>34482.758620689659</v>
      </c>
      <c r="L316" s="20"/>
      <c r="M316" s="21">
        <f t="shared" si="28"/>
        <v>5517.241379310346</v>
      </c>
      <c r="N316" s="21">
        <f>BAJIO16643561!C318</f>
        <v>40000</v>
      </c>
      <c r="O316" s="128">
        <f t="shared" si="24"/>
        <v>5583.0499999997846</v>
      </c>
      <c r="P316" s="22"/>
    </row>
    <row r="317" spans="1:16" hidden="1" x14ac:dyDescent="0.25">
      <c r="A317" s="19">
        <f>BAJIO16643561!A319</f>
        <v>44439</v>
      </c>
      <c r="B317" s="20"/>
      <c r="C317" s="20" t="str">
        <f>BAJIO16643561!B319</f>
        <v>TRASPASO ENTRE CUENTAS  CONSTRUCTORA INVERMEX SA DE CV</v>
      </c>
      <c r="D317" s="106"/>
      <c r="E317" s="101" t="str">
        <f>BAJIO16643561!I319</f>
        <v>TRASPASO</v>
      </c>
      <c r="F317" s="20">
        <f>BAJIO16643561!H319</f>
        <v>0</v>
      </c>
      <c r="G317" s="21">
        <f t="shared" si="25"/>
        <v>60344.827586206899</v>
      </c>
      <c r="H317" s="20"/>
      <c r="I317" s="21">
        <f t="shared" si="26"/>
        <v>9655.1724137931033</v>
      </c>
      <c r="J317" s="21">
        <f>BAJIO16643561!D319</f>
        <v>70000</v>
      </c>
      <c r="K317" s="21">
        <f t="shared" si="27"/>
        <v>0</v>
      </c>
      <c r="L317" s="20"/>
      <c r="M317" s="21">
        <f t="shared" si="28"/>
        <v>0</v>
      </c>
      <c r="N317" s="21">
        <f>BAJIO16643561!C319</f>
        <v>0</v>
      </c>
      <c r="O317" s="128">
        <f t="shared" si="24"/>
        <v>75583.049999999785</v>
      </c>
      <c r="P317" s="22"/>
    </row>
    <row r="318" spans="1:16" hidden="1" x14ac:dyDescent="0.25">
      <c r="A318" s="19">
        <f>BAJIO16643561!A320</f>
        <v>44439</v>
      </c>
      <c r="B318" s="20"/>
      <c r="C318" s="20" t="str">
        <f>BAJIO16643561!B320</f>
        <v xml:space="preserve"> JOSE RAFAEL DEVEZA MENDEZ DEVOLUCION DE PRESTAMO</v>
      </c>
      <c r="D318" s="106"/>
      <c r="E318" s="101" t="str">
        <f>BAJIO16643561!I320</f>
        <v>DEV PRESTAMO</v>
      </c>
      <c r="F318" s="20">
        <f>BAJIO16643561!H320</f>
        <v>0</v>
      </c>
      <c r="G318" s="21">
        <f t="shared" si="25"/>
        <v>0</v>
      </c>
      <c r="H318" s="20"/>
      <c r="I318" s="21">
        <f t="shared" si="26"/>
        <v>0</v>
      </c>
      <c r="J318" s="21">
        <f>BAJIO16643561!D320</f>
        <v>0</v>
      </c>
      <c r="K318" s="21">
        <f t="shared" si="27"/>
        <v>43103.448275862072</v>
      </c>
      <c r="L318" s="20"/>
      <c r="M318" s="21">
        <f t="shared" si="28"/>
        <v>6896.5517241379321</v>
      </c>
      <c r="N318" s="21">
        <f>BAJIO16643561!C320</f>
        <v>50000</v>
      </c>
      <c r="O318" s="128">
        <f t="shared" si="24"/>
        <v>25583.049999999785</v>
      </c>
      <c r="P318" s="22"/>
    </row>
    <row r="319" spans="1:16" hidden="1" x14ac:dyDescent="0.25">
      <c r="A319" s="19">
        <f>BAJIO16643561!A321</f>
        <v>44439</v>
      </c>
      <c r="B319" s="20"/>
      <c r="C319" s="20" t="str">
        <f>BAJIO16643561!B321</f>
        <v>Recibo # 107000013034-</v>
      </c>
      <c r="D319" s="106"/>
      <c r="E319" s="101" t="str">
        <f>BAJIO16643561!I321</f>
        <v>RECIBO</v>
      </c>
      <c r="F319" s="20">
        <f>BAJIO16643561!H321</f>
        <v>0</v>
      </c>
      <c r="G319" s="21">
        <f t="shared" si="25"/>
        <v>0</v>
      </c>
      <c r="H319" s="20"/>
      <c r="I319" s="21">
        <f t="shared" si="26"/>
        <v>0</v>
      </c>
      <c r="J319" s="21">
        <f>BAJIO16643561!D321</f>
        <v>0</v>
      </c>
      <c r="K319" s="21">
        <f t="shared" si="27"/>
        <v>12931.034482758621</v>
      </c>
      <c r="L319" s="20"/>
      <c r="M319" s="21">
        <f t="shared" si="28"/>
        <v>2068.9655172413795</v>
      </c>
      <c r="N319" s="21">
        <f>BAJIO16643561!C321</f>
        <v>15000</v>
      </c>
      <c r="O319" s="128">
        <f t="shared" si="24"/>
        <v>10583.049999999785</v>
      </c>
      <c r="P319" s="22"/>
    </row>
    <row r="320" spans="1:16" hidden="1" x14ac:dyDescent="0.25">
      <c r="A320" s="225">
        <f>BAJIO16643561!A322</f>
        <v>44440</v>
      </c>
      <c r="B320" s="226"/>
      <c r="C320" s="226" t="str">
        <f>BAJIO16643561!B322</f>
        <v>IZZI DOM Tarjeta</v>
      </c>
      <c r="D320" s="226"/>
      <c r="E320" s="163" t="str">
        <f>BAJIO16643561!I322</f>
        <v>TARJETA</v>
      </c>
      <c r="F320" s="226">
        <f>BAJIO16643561!H322</f>
        <v>0</v>
      </c>
      <c r="G320" s="227">
        <f t="shared" si="25"/>
        <v>0</v>
      </c>
      <c r="H320" s="226"/>
      <c r="I320" s="227">
        <f t="shared" si="26"/>
        <v>0</v>
      </c>
      <c r="J320" s="227">
        <f>BAJIO16643561!D322</f>
        <v>0</v>
      </c>
      <c r="K320" s="227">
        <f t="shared" si="27"/>
        <v>698.27586206896558</v>
      </c>
      <c r="L320" s="226"/>
      <c r="M320" s="227">
        <f t="shared" si="28"/>
        <v>111.72413793103449</v>
      </c>
      <c r="N320" s="227">
        <f>BAJIO16643561!C322</f>
        <v>810</v>
      </c>
      <c r="O320" s="164">
        <f t="shared" si="24"/>
        <v>9773.0499999997846</v>
      </c>
      <c r="P320" s="22"/>
    </row>
    <row r="321" spans="1:16" hidden="1" x14ac:dyDescent="0.25">
      <c r="A321" s="19">
        <f>BAJIO16643561!A323</f>
        <v>44440</v>
      </c>
      <c r="B321" s="20"/>
      <c r="C321" s="20" t="str">
        <f>BAJIO16643561!B323</f>
        <v>TRASPASO ENTRE CUENTAS  CONSTRUCTORA INVERMEX SA DE CV</v>
      </c>
      <c r="D321" s="106"/>
      <c r="E321" s="101" t="str">
        <f>BAJIO16643561!I323</f>
        <v>TRASPASO</v>
      </c>
      <c r="F321" s="20">
        <f>BAJIO16643561!H323</f>
        <v>0</v>
      </c>
      <c r="G321" s="21">
        <f t="shared" si="25"/>
        <v>10172.413793103449</v>
      </c>
      <c r="H321" s="20"/>
      <c r="I321" s="21">
        <f t="shared" si="26"/>
        <v>1627.5862068965519</v>
      </c>
      <c r="J321" s="21">
        <f>BAJIO16643561!D323</f>
        <v>11800</v>
      </c>
      <c r="K321" s="21">
        <f t="shared" si="27"/>
        <v>0</v>
      </c>
      <c r="L321" s="20"/>
      <c r="M321" s="21">
        <f t="shared" si="28"/>
        <v>0</v>
      </c>
      <c r="N321" s="21">
        <f>BAJIO16643561!C323</f>
        <v>0</v>
      </c>
      <c r="O321" s="128">
        <f t="shared" si="24"/>
        <v>21573.049999999785</v>
      </c>
      <c r="P321" s="22"/>
    </row>
    <row r="322" spans="1:16" hidden="1" x14ac:dyDescent="0.25">
      <c r="A322" s="19">
        <f>BAJIO16643561!A324</f>
        <v>44441</v>
      </c>
      <c r="B322" s="20"/>
      <c r="C322" s="20" t="str">
        <f>BAJIO16643561!B324</f>
        <v>F.2443 HELADOS SULTANA DE MONTERRE</v>
      </c>
      <c r="D322" s="106"/>
      <c r="E322" s="101" t="str">
        <f>BAJIO16643561!I324</f>
        <v>F2443</v>
      </c>
      <c r="F322" s="20" t="str">
        <f>BAJIO16643561!H324</f>
        <v>SAT/ 1510-3</v>
      </c>
      <c r="G322" s="21">
        <f t="shared" si="25"/>
        <v>17350</v>
      </c>
      <c r="H322" s="20"/>
      <c r="I322" s="21">
        <f t="shared" si="26"/>
        <v>2776</v>
      </c>
      <c r="J322" s="21">
        <f>BAJIO16643561!D324</f>
        <v>20126</v>
      </c>
      <c r="K322" s="21">
        <f t="shared" si="27"/>
        <v>0</v>
      </c>
      <c r="L322" s="20"/>
      <c r="M322" s="21">
        <f t="shared" si="28"/>
        <v>0</v>
      </c>
      <c r="N322" s="21">
        <f>BAJIO16643561!C324</f>
        <v>0</v>
      </c>
      <c r="O322" s="128">
        <f t="shared" si="24"/>
        <v>41699.049999999785</v>
      </c>
      <c r="P322" s="22"/>
    </row>
    <row r="323" spans="1:16" hidden="1" x14ac:dyDescent="0.25">
      <c r="A323" s="19">
        <f>BAJIO16643561!A325</f>
        <v>44441</v>
      </c>
      <c r="B323" s="20"/>
      <c r="C323" s="20" t="str">
        <f>BAJIO16643561!B325</f>
        <v>SISVER CENTRO  01sep2021 RFC SIS 171110I68 Tarjeta</v>
      </c>
      <c r="D323" s="106"/>
      <c r="E323" s="101" t="str">
        <f>BAJIO16643561!I325</f>
        <v>TARJETA</v>
      </c>
      <c r="F323" s="20">
        <f>BAJIO16643561!H325</f>
        <v>0</v>
      </c>
      <c r="G323" s="21">
        <f t="shared" si="25"/>
        <v>0</v>
      </c>
      <c r="H323" s="20"/>
      <c r="I323" s="21">
        <f t="shared" si="26"/>
        <v>0</v>
      </c>
      <c r="J323" s="21">
        <f>BAJIO16643561!D325</f>
        <v>0</v>
      </c>
      <c r="K323" s="21">
        <f t="shared" si="27"/>
        <v>258.62068965517244</v>
      </c>
      <c r="L323" s="20"/>
      <c r="M323" s="21">
        <f t="shared" si="28"/>
        <v>41.379310344827594</v>
      </c>
      <c r="N323" s="21">
        <f>BAJIO16643561!C325</f>
        <v>300</v>
      </c>
      <c r="O323" s="128">
        <f t="shared" si="24"/>
        <v>41399.049999999785</v>
      </c>
      <c r="P323" s="22"/>
    </row>
    <row r="324" spans="1:16" hidden="1" x14ac:dyDescent="0.25">
      <c r="A324" s="19">
        <f>BAJIO16643561!A326</f>
        <v>44441</v>
      </c>
      <c r="B324" s="20"/>
      <c r="C324" s="20" t="str">
        <f>BAJIO16643561!B326</f>
        <v>TRANSMISIONES VER  01sep2021 RFC TVE 971103P6A Tarjeta</v>
      </c>
      <c r="D324" s="106"/>
      <c r="E324" s="101" t="str">
        <f>BAJIO16643561!I326</f>
        <v>TARJETA</v>
      </c>
      <c r="F324" s="20">
        <f>BAJIO16643561!H326</f>
        <v>0</v>
      </c>
      <c r="G324" s="21">
        <f t="shared" si="25"/>
        <v>0</v>
      </c>
      <c r="H324" s="20"/>
      <c r="I324" s="21">
        <f t="shared" si="26"/>
        <v>0</v>
      </c>
      <c r="J324" s="21">
        <f>BAJIO16643561!D326</f>
        <v>0</v>
      </c>
      <c r="K324" s="21">
        <f t="shared" si="27"/>
        <v>1121.8103448275863</v>
      </c>
      <c r="L324" s="20"/>
      <c r="M324" s="21">
        <f t="shared" si="28"/>
        <v>179.48965517241382</v>
      </c>
      <c r="N324" s="21">
        <f>BAJIO16643561!C326</f>
        <v>1301.3</v>
      </c>
      <c r="O324" s="128">
        <f t="shared" si="24"/>
        <v>40097.749999999782</v>
      </c>
      <c r="P324" s="22"/>
    </row>
    <row r="325" spans="1:16" hidden="1" x14ac:dyDescent="0.25">
      <c r="A325" s="19">
        <f>BAJIO16643561!A327</f>
        <v>44441</v>
      </c>
      <c r="B325" s="20"/>
      <c r="C325" s="20" t="str">
        <f>BAJIO16643561!B327</f>
        <v>TRASPASO ENTRE CUENTAS  CONSTRUCTORA INVERMEX SA DE CV</v>
      </c>
      <c r="D325" s="106"/>
      <c r="E325" s="101" t="str">
        <f>BAJIO16643561!I327</f>
        <v>TRASPASO</v>
      </c>
      <c r="F325" s="20">
        <f>BAJIO16643561!H327</f>
        <v>0</v>
      </c>
      <c r="G325" s="21">
        <f t="shared" si="25"/>
        <v>8448.2758620689656</v>
      </c>
      <c r="H325" s="20"/>
      <c r="I325" s="21">
        <f t="shared" si="26"/>
        <v>1351.7241379310344</v>
      </c>
      <c r="J325" s="21">
        <f>BAJIO16643561!D327</f>
        <v>9800</v>
      </c>
      <c r="K325" s="21">
        <f t="shared" si="27"/>
        <v>0</v>
      </c>
      <c r="L325" s="20"/>
      <c r="M325" s="21">
        <f t="shared" si="28"/>
        <v>0</v>
      </c>
      <c r="N325" s="21">
        <f>BAJIO16643561!C327</f>
        <v>0</v>
      </c>
      <c r="O325" s="128">
        <f t="shared" ref="O325:O389" si="29">O324+J325-N325</f>
        <v>49897.749999999782</v>
      </c>
      <c r="P325" s="22"/>
    </row>
    <row r="326" spans="1:16" hidden="1" x14ac:dyDescent="0.25">
      <c r="A326" s="19">
        <f>BAJIO16643561!A328</f>
        <v>44441</v>
      </c>
      <c r="B326" s="20"/>
      <c r="C326" s="20" t="str">
        <f>BAJIO16643561!B328</f>
        <v>ATRIO PLANOS Y PROYECTOS SA CV LIQUIDACION DE FACTURA</v>
      </c>
      <c r="D326" s="106"/>
      <c r="E326" s="101" t="str">
        <f>BAJIO16643561!I328</f>
        <v>LIQ FACTURA</v>
      </c>
      <c r="F326" s="20">
        <f>BAJIO16643561!H328</f>
        <v>0</v>
      </c>
      <c r="G326" s="21">
        <f t="shared" si="25"/>
        <v>0</v>
      </c>
      <c r="H326" s="20"/>
      <c r="I326" s="21">
        <f t="shared" si="26"/>
        <v>0</v>
      </c>
      <c r="J326" s="21">
        <f>BAJIO16643561!D328</f>
        <v>0</v>
      </c>
      <c r="K326" s="21">
        <f t="shared" si="27"/>
        <v>24655.172413793105</v>
      </c>
      <c r="L326" s="20"/>
      <c r="M326" s="21">
        <f t="shared" si="28"/>
        <v>3944.8275862068967</v>
      </c>
      <c r="N326" s="21">
        <f>BAJIO16643561!C328</f>
        <v>28600</v>
      </c>
      <c r="O326" s="128">
        <f t="shared" si="29"/>
        <v>21297.749999999782</v>
      </c>
      <c r="P326" s="22"/>
    </row>
    <row r="327" spans="1:16" hidden="1" x14ac:dyDescent="0.25">
      <c r="A327" s="19">
        <f>BAJIO16643561!A329</f>
        <v>44441</v>
      </c>
      <c r="B327" s="20"/>
      <c r="C327" s="20" t="str">
        <f>BAJIO16643561!B329</f>
        <v>JOSE RAFAEL DEVEZA MENDEZ PRESTAMO</v>
      </c>
      <c r="D327" s="106"/>
      <c r="E327" s="101" t="str">
        <f>BAJIO16643561!I329</f>
        <v>PRESTAMO</v>
      </c>
      <c r="F327" s="20">
        <f>BAJIO16643561!H329</f>
        <v>0</v>
      </c>
      <c r="G327" s="21">
        <f t="shared" si="25"/>
        <v>6896.5517241379312</v>
      </c>
      <c r="H327" s="20"/>
      <c r="I327" s="21">
        <f t="shared" si="26"/>
        <v>1103.4482758620691</v>
      </c>
      <c r="J327" s="21">
        <f>BAJIO16643561!D329</f>
        <v>8000</v>
      </c>
      <c r="K327" s="21">
        <f t="shared" si="27"/>
        <v>0</v>
      </c>
      <c r="L327" s="20"/>
      <c r="M327" s="21">
        <f t="shared" si="28"/>
        <v>0</v>
      </c>
      <c r="N327" s="21">
        <f>BAJIO16643561!C329</f>
        <v>0</v>
      </c>
      <c r="O327" s="128">
        <f t="shared" si="29"/>
        <v>29297.749999999782</v>
      </c>
      <c r="P327" s="22"/>
    </row>
    <row r="328" spans="1:16" hidden="1" x14ac:dyDescent="0.25">
      <c r="A328" s="19">
        <f>BAJIO16643561!A330</f>
        <v>44442</v>
      </c>
      <c r="B328" s="20"/>
      <c r="C328" s="20" t="str">
        <f>BAJIO16643561!B330</f>
        <v>MEGA ALIMENTOS SA DE  CV</v>
      </c>
      <c r="D328" s="106"/>
      <c r="E328" s="101" t="str">
        <f>BAJIO16643561!I330</f>
        <v>F2377</v>
      </c>
      <c r="F328" s="20">
        <f>BAJIO16643561!H330</f>
        <v>1280</v>
      </c>
      <c r="G328" s="21">
        <f t="shared" si="25"/>
        <v>10879.991379310346</v>
      </c>
      <c r="H328" s="20"/>
      <c r="I328" s="21">
        <f t="shared" si="26"/>
        <v>1740.7986206896553</v>
      </c>
      <c r="J328" s="21">
        <f>BAJIO16643561!D330</f>
        <v>12620.79</v>
      </c>
      <c r="K328" s="21">
        <f t="shared" si="27"/>
        <v>0</v>
      </c>
      <c r="L328" s="20"/>
      <c r="M328" s="21">
        <f t="shared" si="28"/>
        <v>0</v>
      </c>
      <c r="N328" s="21">
        <f>BAJIO16643561!C330</f>
        <v>0</v>
      </c>
      <c r="O328" s="128">
        <f t="shared" si="29"/>
        <v>41918.539999999783</v>
      </c>
      <c r="P328" s="22"/>
    </row>
    <row r="329" spans="1:16" ht="30" hidden="1" x14ac:dyDescent="0.25">
      <c r="A329" s="19">
        <f>BAJIO16643561!A331</f>
        <v>44442</v>
      </c>
      <c r="B329" s="20"/>
      <c r="C329" s="20" t="str">
        <f>BAJIO16643561!B331</f>
        <v>GRAFTECH MEXICO NAFIN</v>
      </c>
      <c r="D329" s="106"/>
      <c r="E329" s="101" t="str">
        <f>BAJIO16643561!I331</f>
        <v>F2017, F2061, 2062</v>
      </c>
      <c r="F329" s="20">
        <f>BAJIO16643561!H331</f>
        <v>1281</v>
      </c>
      <c r="G329" s="21">
        <f t="shared" si="25"/>
        <v>86850</v>
      </c>
      <c r="H329" s="20"/>
      <c r="I329" s="21">
        <f t="shared" si="26"/>
        <v>13896</v>
      </c>
      <c r="J329" s="21">
        <f>BAJIO16643561!D331</f>
        <v>100746</v>
      </c>
      <c r="K329" s="21">
        <f t="shared" si="27"/>
        <v>0</v>
      </c>
      <c r="L329" s="20"/>
      <c r="M329" s="21">
        <f t="shared" si="28"/>
        <v>0</v>
      </c>
      <c r="N329" s="21">
        <f>BAJIO16643561!C331</f>
        <v>0</v>
      </c>
      <c r="O329" s="128">
        <f t="shared" si="29"/>
        <v>142664.53999999978</v>
      </c>
      <c r="P329" s="22"/>
    </row>
    <row r="330" spans="1:16" hidden="1" x14ac:dyDescent="0.25">
      <c r="A330" s="19">
        <f>BAJIO16643561!A332</f>
        <v>44442</v>
      </c>
      <c r="B330" s="20"/>
      <c r="C330" s="20" t="str">
        <f>BAJIO16643561!B332</f>
        <v>ACEROS TREGONZA  02sep2021 RFC ATR 060915K34 Tarjeta</v>
      </c>
      <c r="D330" s="106"/>
      <c r="E330" s="101" t="str">
        <f>BAJIO16643561!I332</f>
        <v>TARJETA</v>
      </c>
      <c r="F330" s="20">
        <f>BAJIO16643561!H332</f>
        <v>0</v>
      </c>
      <c r="G330" s="21">
        <f t="shared" si="25"/>
        <v>0</v>
      </c>
      <c r="H330" s="20"/>
      <c r="I330" s="21">
        <f t="shared" si="26"/>
        <v>0</v>
      </c>
      <c r="J330" s="21">
        <f>BAJIO16643561!D332</f>
        <v>0</v>
      </c>
      <c r="K330" s="21">
        <f t="shared" si="27"/>
        <v>996.77586206896558</v>
      </c>
      <c r="L330" s="20"/>
      <c r="M330" s="21">
        <f t="shared" si="28"/>
        <v>159.4841379310345</v>
      </c>
      <c r="N330" s="21">
        <f>BAJIO16643561!C332</f>
        <v>1156.26</v>
      </c>
      <c r="O330" s="128">
        <f t="shared" si="29"/>
        <v>141508.27999999977</v>
      </c>
      <c r="P330" s="22"/>
    </row>
    <row r="331" spans="1:16" hidden="1" x14ac:dyDescent="0.25">
      <c r="A331" s="19">
        <f>BAJIO16643561!A333</f>
        <v>44442</v>
      </c>
      <c r="B331" s="20"/>
      <c r="C331" s="20" t="str">
        <f>BAJIO16643561!B333</f>
        <v>CFE SUM SERV BAS MU Tarjeta</v>
      </c>
      <c r="D331" s="106"/>
      <c r="E331" s="101" t="str">
        <f>BAJIO16643561!I333</f>
        <v>TARJETA</v>
      </c>
      <c r="F331" s="20">
        <f>BAJIO16643561!H333</f>
        <v>0</v>
      </c>
      <c r="G331" s="21">
        <f t="shared" si="25"/>
        <v>0</v>
      </c>
      <c r="H331" s="20"/>
      <c r="I331" s="21">
        <f t="shared" si="26"/>
        <v>0</v>
      </c>
      <c r="J331" s="21">
        <f>BAJIO16643561!D333</f>
        <v>0</v>
      </c>
      <c r="K331" s="21">
        <f t="shared" si="27"/>
        <v>10161.206896551725</v>
      </c>
      <c r="L331" s="20"/>
      <c r="M331" s="21">
        <f t="shared" si="28"/>
        <v>1625.793103448276</v>
      </c>
      <c r="N331" s="21">
        <f>BAJIO16643561!C333</f>
        <v>11787</v>
      </c>
      <c r="O331" s="128">
        <f t="shared" si="29"/>
        <v>129721.27999999977</v>
      </c>
      <c r="P331" s="22"/>
    </row>
    <row r="332" spans="1:16" hidden="1" x14ac:dyDescent="0.25">
      <c r="A332" s="19">
        <f>BAJIO16643561!A334</f>
        <v>44442</v>
      </c>
      <c r="B332" s="20"/>
      <c r="C332" s="20" t="str">
        <f>BAJIO16643561!B334</f>
        <v>Banca Afirme S A Guadalupe N Nl Tarjeta 5161020001670530</v>
      </c>
      <c r="D332" s="106"/>
      <c r="E332" s="101" t="str">
        <f>BAJIO16643561!I334</f>
        <v>TARJETA</v>
      </c>
      <c r="F332" s="20">
        <f>BAJIO16643561!H334</f>
        <v>0</v>
      </c>
      <c r="G332" s="21">
        <f t="shared" si="25"/>
        <v>0</v>
      </c>
      <c r="H332" s="20"/>
      <c r="I332" s="21">
        <f t="shared" si="26"/>
        <v>0</v>
      </c>
      <c r="J332" s="21">
        <f>BAJIO16643561!D334</f>
        <v>0</v>
      </c>
      <c r="K332" s="21">
        <f t="shared" si="27"/>
        <v>5431.0344827586214</v>
      </c>
      <c r="L332" s="20"/>
      <c r="M332" s="21">
        <f t="shared" si="28"/>
        <v>868.96551724137942</v>
      </c>
      <c r="N332" s="21">
        <f>BAJIO16643561!C334</f>
        <v>6300</v>
      </c>
      <c r="O332" s="128">
        <f t="shared" si="29"/>
        <v>123421.27999999977</v>
      </c>
      <c r="P332" s="22"/>
    </row>
    <row r="333" spans="1:16" hidden="1" x14ac:dyDescent="0.25">
      <c r="A333" s="19">
        <f>BAJIO16643561!A335</f>
        <v>44442</v>
      </c>
      <c r="B333" s="20"/>
      <c r="C333" s="20" t="str">
        <f>BAJIO16643561!B335</f>
        <v>ARTIGRAF SA DE CV PAGO FACT</v>
      </c>
      <c r="D333" s="106"/>
      <c r="E333" s="101" t="str">
        <f>BAJIO16643561!I335</f>
        <v>F2294</v>
      </c>
      <c r="F333" s="20">
        <f>BAJIO16643561!H335</f>
        <v>1285</v>
      </c>
      <c r="G333" s="21">
        <f t="shared" si="25"/>
        <v>2560.344827586207</v>
      </c>
      <c r="H333" s="20"/>
      <c r="I333" s="21">
        <f t="shared" si="26"/>
        <v>409.65517241379314</v>
      </c>
      <c r="J333" s="21">
        <f>BAJIO16643561!D335</f>
        <v>2970</v>
      </c>
      <c r="K333" s="21">
        <f t="shared" si="27"/>
        <v>0</v>
      </c>
      <c r="L333" s="20"/>
      <c r="M333" s="21">
        <f t="shared" si="28"/>
        <v>0</v>
      </c>
      <c r="N333" s="21">
        <f>BAJIO16643561!C335</f>
        <v>0</v>
      </c>
      <c r="O333" s="128">
        <f t="shared" si="29"/>
        <v>126391.27999999977</v>
      </c>
      <c r="P333" s="22"/>
    </row>
    <row r="334" spans="1:16" hidden="1" x14ac:dyDescent="0.25">
      <c r="A334" s="19">
        <f>BAJIO16643561!A336</f>
        <v>44443</v>
      </c>
      <c r="B334" s="20"/>
      <c r="C334" s="20" t="str">
        <f>BAJIO16643561!B336</f>
        <v>SAFETY MAX  03sep2021 RFC SMA 151016EI8 Tarjeta</v>
      </c>
      <c r="D334" s="106"/>
      <c r="E334" s="101" t="str">
        <f>BAJIO16643561!I336</f>
        <v>TARJETA</v>
      </c>
      <c r="F334" s="20">
        <f>BAJIO16643561!H336</f>
        <v>0</v>
      </c>
      <c r="G334" s="21">
        <f t="shared" si="25"/>
        <v>0</v>
      </c>
      <c r="H334" s="20"/>
      <c r="I334" s="21">
        <f t="shared" si="26"/>
        <v>0</v>
      </c>
      <c r="J334" s="21">
        <f>BAJIO16643561!D336</f>
        <v>0</v>
      </c>
      <c r="K334" s="21">
        <f t="shared" si="27"/>
        <v>2200</v>
      </c>
      <c r="L334" s="20"/>
      <c r="M334" s="21">
        <f t="shared" si="28"/>
        <v>352</v>
      </c>
      <c r="N334" s="21">
        <f>BAJIO16643561!C336</f>
        <v>2552</v>
      </c>
      <c r="O334" s="128">
        <f t="shared" si="29"/>
        <v>123839.27999999977</v>
      </c>
      <c r="P334" s="22"/>
    </row>
    <row r="335" spans="1:16" hidden="1" x14ac:dyDescent="0.25">
      <c r="A335" s="19">
        <f>BAJIO16643561!A337</f>
        <v>44444</v>
      </c>
      <c r="B335" s="20"/>
      <c r="C335" s="20" t="str">
        <f>BAJIO16643561!B337</f>
        <v>ARMANDO LOZANO PAULIN  04sep2021 RFC CMA 991026JYA Tarjeta</v>
      </c>
      <c r="D335" s="106"/>
      <c r="E335" s="101" t="str">
        <f>BAJIO16643561!I337</f>
        <v>TARJETA</v>
      </c>
      <c r="F335" s="20">
        <f>BAJIO16643561!H337</f>
        <v>0</v>
      </c>
      <c r="G335" s="21">
        <f t="shared" si="25"/>
        <v>0</v>
      </c>
      <c r="H335" s="20"/>
      <c r="I335" s="21">
        <f t="shared" si="26"/>
        <v>0</v>
      </c>
      <c r="J335" s="21">
        <f>BAJIO16643561!D337</f>
        <v>0</v>
      </c>
      <c r="K335" s="21">
        <f t="shared" si="27"/>
        <v>2524.5517241379312</v>
      </c>
      <c r="L335" s="20"/>
      <c r="M335" s="21">
        <f t="shared" si="28"/>
        <v>403.92827586206897</v>
      </c>
      <c r="N335" s="21">
        <f>BAJIO16643561!C337</f>
        <v>2928.48</v>
      </c>
      <c r="O335" s="128">
        <f t="shared" si="29"/>
        <v>120910.79999999977</v>
      </c>
      <c r="P335" s="22"/>
    </row>
    <row r="336" spans="1:16" hidden="1" x14ac:dyDescent="0.25">
      <c r="A336" s="19">
        <f>BAJIO16643561!A338</f>
        <v>44445</v>
      </c>
      <c r="B336" s="20"/>
      <c r="C336" s="20" t="str">
        <f>BAJIO16643561!B338</f>
        <v xml:space="preserve">PRESAJET-Deposito SBC de Cobro Inmediato  Recibo # 42561016692                                                                                                                                                                                                                                                        </v>
      </c>
      <c r="D336" s="106"/>
      <c r="E336" s="101" t="str">
        <f>BAJIO16643561!I338</f>
        <v>F2436</v>
      </c>
      <c r="F336" s="20">
        <f>BAJIO16643561!H338</f>
        <v>1286</v>
      </c>
      <c r="G336" s="21">
        <f t="shared" si="25"/>
        <v>3200</v>
      </c>
      <c r="H336" s="20"/>
      <c r="I336" s="21">
        <f t="shared" si="26"/>
        <v>512</v>
      </c>
      <c r="J336" s="21">
        <f>BAJIO16643561!D338</f>
        <v>3712</v>
      </c>
      <c r="K336" s="21">
        <f t="shared" si="27"/>
        <v>0</v>
      </c>
      <c r="L336" s="20"/>
      <c r="M336" s="21">
        <f t="shared" si="28"/>
        <v>0</v>
      </c>
      <c r="N336" s="21">
        <f>BAJIO16643561!C338</f>
        <v>0</v>
      </c>
      <c r="O336" s="128">
        <f t="shared" si="29"/>
        <v>124622.79999999977</v>
      </c>
      <c r="P336" s="22"/>
    </row>
    <row r="337" spans="1:16" hidden="1" x14ac:dyDescent="0.25">
      <c r="A337" s="19">
        <f>BAJIO16643561!A339</f>
        <v>44446</v>
      </c>
      <c r="B337" s="20"/>
      <c r="C337" s="20" t="str">
        <f>BAJIO16643561!B339</f>
        <v xml:space="preserve">YESAKI-Deposito SBC de Cobro Inmediato  Recibo # 37589018095                                                                                                                                                                                                                                                        </v>
      </c>
      <c r="D337" s="106"/>
      <c r="E337" s="101" t="str">
        <f>BAJIO16643561!I339</f>
        <v>F2450</v>
      </c>
      <c r="F337" s="20">
        <f>BAJIO16643561!H339</f>
        <v>1287</v>
      </c>
      <c r="G337" s="21">
        <f t="shared" si="25"/>
        <v>7500.0000000000009</v>
      </c>
      <c r="H337" s="20"/>
      <c r="I337" s="21">
        <f t="shared" si="26"/>
        <v>1200.0000000000002</v>
      </c>
      <c r="J337" s="21">
        <f>BAJIO16643561!D339</f>
        <v>8700</v>
      </c>
      <c r="K337" s="21">
        <f t="shared" si="27"/>
        <v>0</v>
      </c>
      <c r="L337" s="20"/>
      <c r="M337" s="21">
        <f t="shared" si="28"/>
        <v>0</v>
      </c>
      <c r="N337" s="21">
        <f>BAJIO16643561!C339</f>
        <v>0</v>
      </c>
      <c r="O337" s="128">
        <f t="shared" si="29"/>
        <v>133322.79999999976</v>
      </c>
      <c r="P337" s="22"/>
    </row>
    <row r="338" spans="1:16" ht="75" hidden="1" x14ac:dyDescent="0.25">
      <c r="A338" s="19">
        <f>BAJIO16643561!A340</f>
        <v>44446</v>
      </c>
      <c r="B338" s="20"/>
      <c r="C338" s="20" t="str">
        <f>BAJIO16643561!B340</f>
        <v>OES ENCLOSURES MANUFACTURING MEXIC 2422 TO 2522</v>
      </c>
      <c r="D338" s="106"/>
      <c r="E338" s="101" t="str">
        <f>BAJIO16643561!I340</f>
        <v>F2422, F2481, F2482, F2490, F2491, F2492, F2493, F2507, F2508, F2522</v>
      </c>
      <c r="F338" s="20">
        <f>BAJIO16643561!H340</f>
        <v>1288</v>
      </c>
      <c r="G338" s="21">
        <f t="shared" si="25"/>
        <v>30137.931034482761</v>
      </c>
      <c r="H338" s="20"/>
      <c r="I338" s="21">
        <f t="shared" si="26"/>
        <v>4822.0689655172418</v>
      </c>
      <c r="J338" s="21">
        <f>BAJIO16643561!D340</f>
        <v>34960</v>
      </c>
      <c r="K338" s="21">
        <f t="shared" si="27"/>
        <v>0</v>
      </c>
      <c r="L338" s="20"/>
      <c r="M338" s="21">
        <f t="shared" si="28"/>
        <v>0</v>
      </c>
      <c r="N338" s="21">
        <f>BAJIO16643561!C340</f>
        <v>0</v>
      </c>
      <c r="O338" s="128">
        <f t="shared" si="29"/>
        <v>168282.79999999976</v>
      </c>
      <c r="P338" s="22"/>
    </row>
    <row r="339" spans="1:16" hidden="1" x14ac:dyDescent="0.25">
      <c r="A339" s="19">
        <f>BAJIO16643561!A341</f>
        <v>44446</v>
      </c>
      <c r="B339" s="20"/>
      <c r="C339" s="20" t="str">
        <f>BAJIO16643561!B341</f>
        <v>Deposito SBC de Cobro Inmediato  Recibo # 36017019192</v>
      </c>
      <c r="D339" s="106"/>
      <c r="E339" s="101" t="str">
        <f>BAJIO16643561!I341</f>
        <v>f2385</v>
      </c>
      <c r="F339" s="20">
        <f>BAJIO16643561!H341</f>
        <v>1311</v>
      </c>
      <c r="G339" s="21">
        <f t="shared" si="25"/>
        <v>3200</v>
      </c>
      <c r="H339" s="20"/>
      <c r="I339" s="21">
        <f t="shared" si="26"/>
        <v>512</v>
      </c>
      <c r="J339" s="21">
        <f>BAJIO16643561!D341</f>
        <v>3712</v>
      </c>
      <c r="K339" s="21">
        <f t="shared" si="27"/>
        <v>0</v>
      </c>
      <c r="L339" s="20"/>
      <c r="M339" s="21">
        <f t="shared" si="28"/>
        <v>0</v>
      </c>
      <c r="N339" s="21">
        <f>BAJIO16643561!C341</f>
        <v>0</v>
      </c>
      <c r="O339" s="128">
        <f t="shared" si="29"/>
        <v>171994.79999999976</v>
      </c>
      <c r="P339" s="22"/>
    </row>
    <row r="340" spans="1:16" hidden="1" x14ac:dyDescent="0.25">
      <c r="A340" s="19">
        <f>BAJIO16643561!A342</f>
        <v>44447</v>
      </c>
      <c r="B340" s="20"/>
      <c r="C340" s="20" t="str">
        <f>BAJIO16643561!B342</f>
        <v>SUTORSA COMERCIAL  07sep2021 RFC SCO 090722UN3 Tarjeta</v>
      </c>
      <c r="D340" s="106"/>
      <c r="E340" s="101" t="str">
        <f>BAJIO16643561!I342</f>
        <v>TARJETA</v>
      </c>
      <c r="F340" s="20">
        <f>BAJIO16643561!H342</f>
        <v>0</v>
      </c>
      <c r="G340" s="21">
        <f t="shared" si="25"/>
        <v>0</v>
      </c>
      <c r="H340" s="20"/>
      <c r="I340" s="21">
        <f t="shared" si="26"/>
        <v>0</v>
      </c>
      <c r="J340" s="21">
        <f>BAJIO16643561!D342</f>
        <v>0</v>
      </c>
      <c r="K340" s="21">
        <f t="shared" si="27"/>
        <v>435.29310344827587</v>
      </c>
      <c r="L340" s="20"/>
      <c r="M340" s="21">
        <f t="shared" si="28"/>
        <v>69.64689655172414</v>
      </c>
      <c r="N340" s="21">
        <f>BAJIO16643561!C342</f>
        <v>504.94</v>
      </c>
      <c r="O340" s="128">
        <f t="shared" si="29"/>
        <v>171489.85999999975</v>
      </c>
      <c r="P340" s="22"/>
    </row>
    <row r="341" spans="1:16" hidden="1" x14ac:dyDescent="0.25">
      <c r="A341" s="19">
        <f>BAJIO16643561!A343</f>
        <v>44447</v>
      </c>
      <c r="B341" s="20"/>
      <c r="C341" s="20" t="str">
        <f>BAJIO16643561!B343</f>
        <v>JOSE RAFAEL DEVEZA MENDEZ DEVOLUCION DE PRESTAMO</v>
      </c>
      <c r="D341" s="106"/>
      <c r="E341" s="101" t="str">
        <f>BAJIO16643561!I343</f>
        <v>DEV PRESTAMO</v>
      </c>
      <c r="F341" s="20">
        <f>BAJIO16643561!H343</f>
        <v>0</v>
      </c>
      <c r="G341" s="21">
        <f t="shared" si="25"/>
        <v>0</v>
      </c>
      <c r="H341" s="20"/>
      <c r="I341" s="21">
        <f t="shared" si="26"/>
        <v>0</v>
      </c>
      <c r="J341" s="21">
        <f>BAJIO16643561!D343</f>
        <v>0</v>
      </c>
      <c r="K341" s="21">
        <f t="shared" si="27"/>
        <v>6896.5517241379312</v>
      </c>
      <c r="L341" s="20"/>
      <c r="M341" s="21">
        <f t="shared" si="28"/>
        <v>1103.4482758620691</v>
      </c>
      <c r="N341" s="21">
        <f>BAJIO16643561!C343</f>
        <v>8000</v>
      </c>
      <c r="O341" s="128">
        <f t="shared" si="29"/>
        <v>163489.85999999975</v>
      </c>
      <c r="P341" s="22"/>
    </row>
    <row r="342" spans="1:16" hidden="1" x14ac:dyDescent="0.25">
      <c r="A342" s="19">
        <f>BAJIO16643561!A344</f>
        <v>44447</v>
      </c>
      <c r="B342" s="20"/>
      <c r="C342" s="20" t="str">
        <f>BAJIO16643561!B344</f>
        <v>OXXO GAS CAM A MILAGRO  07sep2021 RFC SGM 950714DC2 Tarjeta</v>
      </c>
      <c r="D342" s="106"/>
      <c r="E342" s="101" t="str">
        <f>BAJIO16643561!I344</f>
        <v>TARJETA</v>
      </c>
      <c r="F342" s="20">
        <f>BAJIO16643561!H344</f>
        <v>0</v>
      </c>
      <c r="G342" s="21">
        <f t="shared" si="25"/>
        <v>0</v>
      </c>
      <c r="H342" s="20"/>
      <c r="I342" s="21">
        <f t="shared" si="26"/>
        <v>0</v>
      </c>
      <c r="J342" s="21">
        <f>BAJIO16643561!D344</f>
        <v>0</v>
      </c>
      <c r="K342" s="21">
        <f t="shared" si="27"/>
        <v>603.44827586206895</v>
      </c>
      <c r="L342" s="20"/>
      <c r="M342" s="21">
        <f t="shared" si="28"/>
        <v>96.551724137931032</v>
      </c>
      <c r="N342" s="21">
        <f>BAJIO16643561!C344</f>
        <v>700</v>
      </c>
      <c r="O342" s="128">
        <f t="shared" si="29"/>
        <v>162789.85999999975</v>
      </c>
      <c r="P342" s="22"/>
    </row>
    <row r="343" spans="1:16" hidden="1" x14ac:dyDescent="0.25">
      <c r="A343" s="19">
        <f>BAJIO16643561!A345</f>
        <v>44447</v>
      </c>
      <c r="B343" s="20"/>
      <c r="C343" s="20" t="str">
        <f>BAJIO16643561!B345</f>
        <v>AGRONUTRIENTES DEL NORTE S.A. DE C.V. FACS 2439-2534</v>
      </c>
      <c r="D343" s="106"/>
      <c r="E343" s="101" t="str">
        <f>BAJIO16643561!I345</f>
        <v>F2439, F2534</v>
      </c>
      <c r="F343" s="20">
        <f>BAJIO16643561!H345</f>
        <v>1291</v>
      </c>
      <c r="G343" s="21">
        <f t="shared" si="25"/>
        <v>6200</v>
      </c>
      <c r="H343" s="20"/>
      <c r="I343" s="21">
        <f t="shared" si="26"/>
        <v>992</v>
      </c>
      <c r="J343" s="21">
        <f>BAJIO16643561!D345</f>
        <v>7192</v>
      </c>
      <c r="K343" s="21">
        <f t="shared" si="27"/>
        <v>0</v>
      </c>
      <c r="L343" s="20"/>
      <c r="M343" s="21">
        <f t="shared" si="28"/>
        <v>0</v>
      </c>
      <c r="N343" s="21">
        <f>BAJIO16643561!C345</f>
        <v>0</v>
      </c>
      <c r="O343" s="128">
        <f t="shared" si="29"/>
        <v>169981.85999999975</v>
      </c>
      <c r="P343" s="22"/>
    </row>
    <row r="344" spans="1:16" hidden="1" x14ac:dyDescent="0.25">
      <c r="A344" s="19">
        <f>BAJIO16643561!A346</f>
        <v>44448</v>
      </c>
      <c r="B344" s="20"/>
      <c r="C344" s="20" t="str">
        <f>BAJIO16643561!B346</f>
        <v xml:space="preserve"> F.2443 HELADOS SULTANA DE MONTERRE</v>
      </c>
      <c r="D344" s="106"/>
      <c r="E344" s="101" t="str">
        <f>BAJIO16643561!I346</f>
        <v>F2443</v>
      </c>
      <c r="F344" s="20">
        <f>BAJIO16643561!H346</f>
        <v>0</v>
      </c>
      <c r="G344" s="21">
        <f t="shared" si="25"/>
        <v>17350</v>
      </c>
      <c r="H344" s="20"/>
      <c r="I344" s="21">
        <f t="shared" si="26"/>
        <v>2776</v>
      </c>
      <c r="J344" s="21">
        <f>BAJIO16643561!D346</f>
        <v>20126</v>
      </c>
      <c r="K344" s="21">
        <f t="shared" si="27"/>
        <v>0</v>
      </c>
      <c r="L344" s="20"/>
      <c r="M344" s="21">
        <f t="shared" si="28"/>
        <v>0</v>
      </c>
      <c r="N344" s="21">
        <f>BAJIO16643561!C346</f>
        <v>0</v>
      </c>
      <c r="O344" s="128">
        <f t="shared" si="29"/>
        <v>190107.85999999975</v>
      </c>
      <c r="P344" s="22"/>
    </row>
    <row r="345" spans="1:16" hidden="1" x14ac:dyDescent="0.25">
      <c r="A345" s="19">
        <f>BAJIO16643561!A347</f>
        <v>44448</v>
      </c>
      <c r="B345" s="20"/>
      <c r="C345" s="20" t="str">
        <f>BAJIO16643561!B347</f>
        <v>BACHOCO SA DE CV</v>
      </c>
      <c r="D345" s="106"/>
      <c r="E345" s="101" t="str">
        <f>BAJIO16643561!I347</f>
        <v>F2208</v>
      </c>
      <c r="F345" s="20">
        <f>BAJIO16643561!H347</f>
        <v>1292</v>
      </c>
      <c r="G345" s="21">
        <f t="shared" si="25"/>
        <v>2500</v>
      </c>
      <c r="H345" s="20"/>
      <c r="I345" s="21">
        <f t="shared" si="26"/>
        <v>400</v>
      </c>
      <c r="J345" s="21">
        <f>BAJIO16643561!D347</f>
        <v>2900</v>
      </c>
      <c r="K345" s="21">
        <f t="shared" si="27"/>
        <v>0</v>
      </c>
      <c r="L345" s="20"/>
      <c r="M345" s="21">
        <f t="shared" si="28"/>
        <v>0</v>
      </c>
      <c r="N345" s="21">
        <f>BAJIO16643561!C347</f>
        <v>0</v>
      </c>
      <c r="O345" s="128">
        <f t="shared" si="29"/>
        <v>193007.85999999975</v>
      </c>
      <c r="P345" s="22"/>
    </row>
    <row r="346" spans="1:16" hidden="1" x14ac:dyDescent="0.25">
      <c r="A346" s="19">
        <f>BAJIO16643561!A348</f>
        <v>44448</v>
      </c>
      <c r="B346" s="20"/>
      <c r="C346" s="20" t="str">
        <f>BAJIO16643561!B348</f>
        <v xml:space="preserve">INTEGRADORA DE INSUMOS DEL NORESTE S.A. </v>
      </c>
      <c r="D346" s="106"/>
      <c r="E346" s="101" t="str">
        <f>BAJIO16643561!I348</f>
        <v>F2592</v>
      </c>
      <c r="F346" s="20">
        <f>BAJIO16643561!H348</f>
        <v>1293</v>
      </c>
      <c r="G346" s="21">
        <f t="shared" si="25"/>
        <v>3100</v>
      </c>
      <c r="H346" s="20"/>
      <c r="I346" s="21">
        <f t="shared" si="26"/>
        <v>496</v>
      </c>
      <c r="J346" s="21">
        <f>BAJIO16643561!D348</f>
        <v>3596</v>
      </c>
      <c r="K346" s="21">
        <f t="shared" si="27"/>
        <v>0</v>
      </c>
      <c r="L346" s="20"/>
      <c r="M346" s="21">
        <f t="shared" si="28"/>
        <v>0</v>
      </c>
      <c r="N346" s="21">
        <f>BAJIO16643561!C348</f>
        <v>0</v>
      </c>
      <c r="O346" s="128">
        <f t="shared" si="29"/>
        <v>196603.85999999975</v>
      </c>
      <c r="P346" s="22"/>
    </row>
    <row r="347" spans="1:16" hidden="1" x14ac:dyDescent="0.25">
      <c r="A347" s="19">
        <f>BAJIO16643561!A349</f>
        <v>44448</v>
      </c>
      <c r="B347" s="20"/>
      <c r="C347" s="20" t="str">
        <f>BAJIO16643561!B349</f>
        <v>OPERADORA MERCO SAPI DE CV</v>
      </c>
      <c r="D347" s="106"/>
      <c r="E347" s="101" t="str">
        <f>BAJIO16643561!I349</f>
        <v>F2606</v>
      </c>
      <c r="F347" s="20">
        <f>BAJIO16643561!H349</f>
        <v>1299</v>
      </c>
      <c r="G347" s="21">
        <f t="shared" ref="G347:G410" si="30">J347/1.16</f>
        <v>10250</v>
      </c>
      <c r="H347" s="20"/>
      <c r="I347" s="21">
        <f t="shared" ref="I347:I410" si="31">G347*0.16</f>
        <v>1640</v>
      </c>
      <c r="J347" s="21">
        <f>BAJIO16643561!D349</f>
        <v>11890</v>
      </c>
      <c r="K347" s="21">
        <f t="shared" ref="K347:K410" si="32">N347/1.16</f>
        <v>0</v>
      </c>
      <c r="L347" s="20"/>
      <c r="M347" s="21">
        <f t="shared" ref="M347:M410" si="33">K347*0.16</f>
        <v>0</v>
      </c>
      <c r="N347" s="21">
        <f>BAJIO16643561!C349</f>
        <v>0</v>
      </c>
      <c r="O347" s="128">
        <f t="shared" si="29"/>
        <v>208493.85999999975</v>
      </c>
      <c r="P347" s="22"/>
    </row>
    <row r="348" spans="1:16" hidden="1" x14ac:dyDescent="0.25">
      <c r="A348" s="19">
        <f>BAJIO16643561!A350</f>
        <v>44448</v>
      </c>
      <c r="B348" s="20"/>
      <c r="C348" s="20" t="str">
        <f>BAJIO16643561!B350</f>
        <v xml:space="preserve">ATRIO PLANOS Y PROYECTOS SA CV LIQUIDACION DE FACTURA </v>
      </c>
      <c r="D348" s="106"/>
      <c r="E348" s="101" t="str">
        <f>BAJIO16643561!I350</f>
        <v>LIQ FACTURA</v>
      </c>
      <c r="F348" s="20">
        <f>BAJIO16643561!H350</f>
        <v>0</v>
      </c>
      <c r="G348" s="21">
        <f t="shared" si="30"/>
        <v>0</v>
      </c>
      <c r="H348" s="20"/>
      <c r="I348" s="21">
        <f t="shared" si="31"/>
        <v>0</v>
      </c>
      <c r="J348" s="21">
        <f>BAJIO16643561!D350</f>
        <v>0</v>
      </c>
      <c r="K348" s="21">
        <f t="shared" si="32"/>
        <v>34482.758620689659</v>
      </c>
      <c r="L348" s="20"/>
      <c r="M348" s="21">
        <f t="shared" si="33"/>
        <v>5517.241379310346</v>
      </c>
      <c r="N348" s="21">
        <f>BAJIO16643561!C350</f>
        <v>40000</v>
      </c>
      <c r="O348" s="128">
        <f t="shared" si="29"/>
        <v>168493.85999999975</v>
      </c>
      <c r="P348" s="22"/>
    </row>
    <row r="349" spans="1:16" hidden="1" x14ac:dyDescent="0.25">
      <c r="A349" s="19">
        <f>BAJIO16643561!A351</f>
        <v>44449</v>
      </c>
      <c r="B349" s="20"/>
      <c r="C349" s="20" t="str">
        <f>BAJIO16643561!B351</f>
        <v>LM TRANSPORTACIONES SA DE C</v>
      </c>
      <c r="D349" s="106"/>
      <c r="E349" s="101" t="str">
        <f>BAJIO16643561!I351</f>
        <v>F2474, F2499</v>
      </c>
      <c r="F349" s="20">
        <f>BAJIO16643561!H351</f>
        <v>1294</v>
      </c>
      <c r="G349" s="21">
        <f t="shared" si="30"/>
        <v>13200</v>
      </c>
      <c r="H349" s="20"/>
      <c r="I349" s="21">
        <f t="shared" si="31"/>
        <v>2112</v>
      </c>
      <c r="J349" s="21">
        <f>BAJIO16643561!D351</f>
        <v>15312</v>
      </c>
      <c r="K349" s="21">
        <f t="shared" si="32"/>
        <v>0</v>
      </c>
      <c r="L349" s="20"/>
      <c r="M349" s="21">
        <f t="shared" si="33"/>
        <v>0</v>
      </c>
      <c r="N349" s="21">
        <f>BAJIO16643561!C351</f>
        <v>0</v>
      </c>
      <c r="O349" s="128">
        <f t="shared" si="29"/>
        <v>183805.85999999975</v>
      </c>
      <c r="P349" s="22"/>
    </row>
    <row r="350" spans="1:16" hidden="1" x14ac:dyDescent="0.25">
      <c r="A350" s="19">
        <f>BAJIO16643561!A352</f>
        <v>44449</v>
      </c>
      <c r="B350" s="20"/>
      <c r="C350" s="20" t="str">
        <f>BAJIO16643561!B352</f>
        <v>ZONE COMPRA S DE R L DE C V</v>
      </c>
      <c r="D350" s="106"/>
      <c r="E350" s="101" t="str">
        <f>BAJIO16643561!I352</f>
        <v>F2466, F2467</v>
      </c>
      <c r="F350" s="20">
        <f>BAJIO16643561!H352</f>
        <v>1295</v>
      </c>
      <c r="G350" s="21">
        <f t="shared" si="30"/>
        <v>27000.000000000004</v>
      </c>
      <c r="H350" s="20"/>
      <c r="I350" s="21">
        <f t="shared" si="31"/>
        <v>4320.0000000000009</v>
      </c>
      <c r="J350" s="21">
        <f>BAJIO16643561!D352</f>
        <v>31320</v>
      </c>
      <c r="K350" s="21">
        <f t="shared" si="32"/>
        <v>0</v>
      </c>
      <c r="L350" s="20"/>
      <c r="M350" s="21">
        <f t="shared" si="33"/>
        <v>0</v>
      </c>
      <c r="N350" s="21">
        <f>BAJIO16643561!C352</f>
        <v>0</v>
      </c>
      <c r="O350" s="128">
        <f t="shared" si="29"/>
        <v>215125.85999999975</v>
      </c>
      <c r="P350" s="22"/>
    </row>
    <row r="351" spans="1:16" hidden="1" x14ac:dyDescent="0.25">
      <c r="A351" s="19">
        <f>BAJIO16643561!A353</f>
        <v>44449</v>
      </c>
      <c r="B351" s="20"/>
      <c r="C351" s="20" t="str">
        <f>BAJIO16643561!B353</f>
        <v>APYMSA VER 2PP  09sep2021 RFC APM 8805092U9 Tarjeta</v>
      </c>
      <c r="D351" s="106"/>
      <c r="E351" s="101" t="str">
        <f>BAJIO16643561!I353</f>
        <v>TARJETA</v>
      </c>
      <c r="F351" s="20">
        <f>BAJIO16643561!H353</f>
        <v>0</v>
      </c>
      <c r="G351" s="21">
        <f t="shared" si="30"/>
        <v>0</v>
      </c>
      <c r="H351" s="20"/>
      <c r="I351" s="21">
        <f t="shared" si="31"/>
        <v>0</v>
      </c>
      <c r="J351" s="21">
        <f>BAJIO16643561!D353</f>
        <v>0</v>
      </c>
      <c r="K351" s="21">
        <f t="shared" si="32"/>
        <v>377.36206896551727</v>
      </c>
      <c r="L351" s="20"/>
      <c r="M351" s="21">
        <f t="shared" si="33"/>
        <v>60.377931034482764</v>
      </c>
      <c r="N351" s="21">
        <f>BAJIO16643561!C353</f>
        <v>437.74</v>
      </c>
      <c r="O351" s="128">
        <f t="shared" si="29"/>
        <v>214688.11999999976</v>
      </c>
      <c r="P351" s="22"/>
    </row>
    <row r="352" spans="1:16" hidden="1" x14ac:dyDescent="0.25">
      <c r="A352" s="19">
        <f>BAJIO16643561!A354</f>
        <v>44449</v>
      </c>
      <c r="B352" s="20"/>
      <c r="C352" s="20" t="str">
        <f>BAJIO16643561!B354</f>
        <v>VALVULAS DE CALIDAD DE MONTERREY SA DE C PAGO FACTURA INV 2536</v>
      </c>
      <c r="D352" s="106"/>
      <c r="E352" s="101" t="str">
        <f>BAJIO16643561!I354</f>
        <v>F2536</v>
      </c>
      <c r="F352" s="20">
        <f>BAJIO16643561!H354</f>
        <v>1296</v>
      </c>
      <c r="G352" s="21">
        <f t="shared" si="30"/>
        <v>2850</v>
      </c>
      <c r="H352" s="20"/>
      <c r="I352" s="21">
        <f t="shared" si="31"/>
        <v>456</v>
      </c>
      <c r="J352" s="21">
        <f>BAJIO16643561!D354</f>
        <v>3306</v>
      </c>
      <c r="K352" s="21">
        <f t="shared" si="32"/>
        <v>0</v>
      </c>
      <c r="L352" s="20"/>
      <c r="M352" s="21">
        <f t="shared" si="33"/>
        <v>0</v>
      </c>
      <c r="N352" s="21">
        <f>BAJIO16643561!C354</f>
        <v>0</v>
      </c>
      <c r="O352" s="128">
        <f t="shared" si="29"/>
        <v>217994.11999999976</v>
      </c>
      <c r="P352" s="22"/>
    </row>
    <row r="353" spans="1:16" hidden="1" x14ac:dyDescent="0.25">
      <c r="A353" s="19">
        <f>BAJIO16643561!A355</f>
        <v>44449</v>
      </c>
      <c r="B353" s="20"/>
      <c r="C353" s="20" t="str">
        <f>BAJIO16643561!B355</f>
        <v>PACCAR FINANCIAL MEXICO SA DE</v>
      </c>
      <c r="D353" s="106"/>
      <c r="E353" s="101" t="str">
        <f>BAJIO16643561!I355</f>
        <v>FACTURA</v>
      </c>
      <c r="F353" s="20">
        <f>BAJIO16643561!H355</f>
        <v>0</v>
      </c>
      <c r="G353" s="21">
        <f t="shared" si="30"/>
        <v>0</v>
      </c>
      <c r="H353" s="20"/>
      <c r="I353" s="21">
        <f t="shared" si="31"/>
        <v>0</v>
      </c>
      <c r="J353" s="21">
        <f>BAJIO16643561!D355</f>
        <v>0</v>
      </c>
      <c r="K353" s="21">
        <f t="shared" si="32"/>
        <v>78820.318965517246</v>
      </c>
      <c r="L353" s="20"/>
      <c r="M353" s="21">
        <f t="shared" si="33"/>
        <v>12611.251034482761</v>
      </c>
      <c r="N353" s="21">
        <f>BAJIO16643561!C355</f>
        <v>91431.57</v>
      </c>
      <c r="O353" s="128">
        <f t="shared" si="29"/>
        <v>126562.54999999976</v>
      </c>
      <c r="P353" s="22"/>
    </row>
    <row r="354" spans="1:16" hidden="1" x14ac:dyDescent="0.25">
      <c r="A354" s="19">
        <f>BAJIO16643561!A356</f>
        <v>44449</v>
      </c>
      <c r="B354" s="20"/>
      <c r="C354" s="20" t="str">
        <f>BAJIO16643561!B356</f>
        <v>Tupy Mexico Saltillo SA de CV FACT PAGADAS:641 REF:INV2561;INV2560;INV</v>
      </c>
      <c r="D354" s="106"/>
      <c r="E354" s="101" t="str">
        <f>BAJIO16643561!I356</f>
        <v>VARIAS</v>
      </c>
      <c r="F354" s="20">
        <f>BAJIO16643561!H356</f>
        <v>1297</v>
      </c>
      <c r="G354" s="21">
        <f t="shared" si="30"/>
        <v>434389.6551724138</v>
      </c>
      <c r="H354" s="20"/>
      <c r="I354" s="21">
        <f t="shared" si="31"/>
        <v>69502.344827586203</v>
      </c>
      <c r="J354" s="21">
        <f>BAJIO16643561!D356</f>
        <v>503892</v>
      </c>
      <c r="K354" s="21">
        <f t="shared" si="32"/>
        <v>0</v>
      </c>
      <c r="L354" s="20"/>
      <c r="M354" s="21">
        <f t="shared" si="33"/>
        <v>0</v>
      </c>
      <c r="N354" s="21">
        <f>BAJIO16643561!C356</f>
        <v>0</v>
      </c>
      <c r="O354" s="128">
        <f t="shared" si="29"/>
        <v>630454.54999999981</v>
      </c>
      <c r="P354" s="22"/>
    </row>
    <row r="355" spans="1:16" hidden="1" x14ac:dyDescent="0.25">
      <c r="A355" s="19">
        <f>BAJIO16643561!A357</f>
        <v>44449</v>
      </c>
      <c r="B355" s="20"/>
      <c r="C355" s="20" t="str">
        <f>BAJIO16643561!B357</f>
        <v>ATRIO PLANOS Y PROYECTOS SA CV  LIQUIDACION DE FACTURA</v>
      </c>
      <c r="D355" s="106"/>
      <c r="E355" s="101" t="str">
        <f>BAJIO16643561!I357</f>
        <v>LIQ FACTURA</v>
      </c>
      <c r="F355" s="20">
        <f>BAJIO16643561!H357</f>
        <v>0</v>
      </c>
      <c r="G355" s="21">
        <f t="shared" si="30"/>
        <v>0</v>
      </c>
      <c r="H355" s="20"/>
      <c r="I355" s="21">
        <f t="shared" si="31"/>
        <v>0</v>
      </c>
      <c r="J355" s="21">
        <f>BAJIO16643561!D357</f>
        <v>0</v>
      </c>
      <c r="K355" s="21">
        <f t="shared" si="32"/>
        <v>62500.000000000007</v>
      </c>
      <c r="L355" s="20"/>
      <c r="M355" s="21">
        <f t="shared" si="33"/>
        <v>10000.000000000002</v>
      </c>
      <c r="N355" s="21">
        <f>BAJIO16643561!C357</f>
        <v>72500</v>
      </c>
      <c r="O355" s="128">
        <f t="shared" si="29"/>
        <v>557954.54999999981</v>
      </c>
      <c r="P355" s="22"/>
    </row>
    <row r="356" spans="1:16" hidden="1" x14ac:dyDescent="0.25">
      <c r="A356" s="19">
        <f>BAJIO16643561!A358</f>
        <v>44451</v>
      </c>
      <c r="B356" s="20"/>
      <c r="C356" s="20" t="str">
        <f>BAJIO16643561!B358</f>
        <v>FERRETERIA EL TIBURON  10sep2021 RFC FTI 1603167F5 Tarjeta</v>
      </c>
      <c r="D356" s="106"/>
      <c r="E356" s="101" t="str">
        <f>BAJIO16643561!I358</f>
        <v>TARJETA</v>
      </c>
      <c r="F356" s="20">
        <f>BAJIO16643561!H358</f>
        <v>0</v>
      </c>
      <c r="G356" s="21">
        <f t="shared" si="30"/>
        <v>0</v>
      </c>
      <c r="H356" s="20"/>
      <c r="I356" s="21">
        <f t="shared" si="31"/>
        <v>0</v>
      </c>
      <c r="J356" s="21">
        <f>BAJIO16643561!D358</f>
        <v>0</v>
      </c>
      <c r="K356" s="21">
        <f t="shared" si="32"/>
        <v>44.827586206896555</v>
      </c>
      <c r="L356" s="20"/>
      <c r="M356" s="21">
        <f t="shared" si="33"/>
        <v>7.1724137931034493</v>
      </c>
      <c r="N356" s="21">
        <f>BAJIO16643561!C358</f>
        <v>52</v>
      </c>
      <c r="O356" s="128">
        <f t="shared" si="29"/>
        <v>557902.54999999981</v>
      </c>
      <c r="P356" s="22"/>
    </row>
    <row r="357" spans="1:16" hidden="1" x14ac:dyDescent="0.25">
      <c r="A357" s="19">
        <f>BAJIO16643561!A359</f>
        <v>44451</v>
      </c>
      <c r="B357" s="20"/>
      <c r="C357" s="20" t="str">
        <f>BAJIO16643561!B359</f>
        <v>AUTO BIEN  10sep2021 RFC APB 1008114Q4 Tarjeta.</v>
      </c>
      <c r="D357" s="106"/>
      <c r="E357" s="101" t="str">
        <f>BAJIO16643561!I359</f>
        <v>TARJETA</v>
      </c>
      <c r="F357" s="20">
        <f>BAJIO16643561!H359</f>
        <v>0</v>
      </c>
      <c r="G357" s="21">
        <f t="shared" si="30"/>
        <v>0</v>
      </c>
      <c r="H357" s="20"/>
      <c r="I357" s="21">
        <f t="shared" si="31"/>
        <v>0</v>
      </c>
      <c r="J357" s="21">
        <f>BAJIO16643561!D359</f>
        <v>0</v>
      </c>
      <c r="K357" s="21">
        <f t="shared" si="32"/>
        <v>293.10344827586209</v>
      </c>
      <c r="L357" s="20"/>
      <c r="M357" s="21">
        <f t="shared" si="33"/>
        <v>46.896551724137936</v>
      </c>
      <c r="N357" s="21">
        <f>BAJIO16643561!C359</f>
        <v>340</v>
      </c>
      <c r="O357" s="128">
        <f t="shared" si="29"/>
        <v>557562.54999999981</v>
      </c>
      <c r="P357" s="22"/>
    </row>
    <row r="358" spans="1:16" hidden="1" x14ac:dyDescent="0.25">
      <c r="A358" s="19">
        <f>BAJIO16643561!A360</f>
        <v>44451</v>
      </c>
      <c r="B358" s="20"/>
      <c r="C358" s="20" t="str">
        <f>BAJIO16643561!B360</f>
        <v>POSTVENTA MIGUEL ALEMA  10sep2021 RFC SRE 0602021Q6 Tarjeta</v>
      </c>
      <c r="D358" s="106"/>
      <c r="E358" s="101" t="str">
        <f>BAJIO16643561!I360</f>
        <v>TARJETA</v>
      </c>
      <c r="F358" s="20">
        <f>BAJIO16643561!H360</f>
        <v>0</v>
      </c>
      <c r="G358" s="21">
        <f t="shared" si="30"/>
        <v>0</v>
      </c>
      <c r="H358" s="20"/>
      <c r="I358" s="21">
        <f t="shared" si="31"/>
        <v>0</v>
      </c>
      <c r="J358" s="21">
        <f>BAJIO16643561!D360</f>
        <v>0</v>
      </c>
      <c r="K358" s="21">
        <f t="shared" si="32"/>
        <v>3900.0000000000005</v>
      </c>
      <c r="L358" s="20"/>
      <c r="M358" s="21">
        <f t="shared" si="33"/>
        <v>624.00000000000011</v>
      </c>
      <c r="N358" s="21">
        <f>BAJIO16643561!C360</f>
        <v>4524</v>
      </c>
      <c r="O358" s="128">
        <f t="shared" si="29"/>
        <v>553038.54999999981</v>
      </c>
      <c r="P358" s="22"/>
    </row>
    <row r="359" spans="1:16" hidden="1" x14ac:dyDescent="0.25">
      <c r="A359" s="19">
        <f>BAJIO16643561!A361</f>
        <v>44451</v>
      </c>
      <c r="B359" s="20"/>
      <c r="C359" s="20" t="str">
        <f>BAJIO16643561!B361</f>
        <v>MUELLES Y TRACTOPARTES  10sep2021 RFC MTG 990517NV0 Tarjeta</v>
      </c>
      <c r="D359" s="106"/>
      <c r="E359" s="101" t="str">
        <f>BAJIO16643561!I361</f>
        <v>TARJETA</v>
      </c>
      <c r="F359" s="20">
        <f>BAJIO16643561!H361</f>
        <v>0</v>
      </c>
      <c r="G359" s="21">
        <f t="shared" si="30"/>
        <v>0</v>
      </c>
      <c r="H359" s="20"/>
      <c r="I359" s="21">
        <f t="shared" si="31"/>
        <v>0</v>
      </c>
      <c r="J359" s="21">
        <f>BAJIO16643561!D361</f>
        <v>0</v>
      </c>
      <c r="K359" s="21">
        <f t="shared" si="32"/>
        <v>6048.0258620689656</v>
      </c>
      <c r="L359" s="20"/>
      <c r="M359" s="21">
        <f t="shared" si="33"/>
        <v>967.68413793103446</v>
      </c>
      <c r="N359" s="21">
        <f>BAJIO16643561!C361</f>
        <v>7015.71</v>
      </c>
      <c r="O359" s="128">
        <f t="shared" si="29"/>
        <v>546022.83999999985</v>
      </c>
      <c r="P359" s="22"/>
    </row>
    <row r="360" spans="1:16" hidden="1" x14ac:dyDescent="0.25">
      <c r="A360" s="19">
        <f>BAJIO16643561!A362</f>
        <v>44451</v>
      </c>
      <c r="B360" s="20"/>
      <c r="C360" s="20" t="str">
        <f>BAJIO16643561!B362</f>
        <v>J G FERRETERA  11sep2021 RFC JFE 1410016R4 Tarjeta</v>
      </c>
      <c r="D360" s="106"/>
      <c r="E360" s="101" t="str">
        <f>BAJIO16643561!I362</f>
        <v>TARJETA</v>
      </c>
      <c r="F360" s="20">
        <f>BAJIO16643561!H362</f>
        <v>0</v>
      </c>
      <c r="G360" s="21">
        <f t="shared" si="30"/>
        <v>0</v>
      </c>
      <c r="H360" s="20"/>
      <c r="I360" s="21">
        <f t="shared" si="31"/>
        <v>0</v>
      </c>
      <c r="J360" s="21">
        <f>BAJIO16643561!D362</f>
        <v>0</v>
      </c>
      <c r="K360" s="21">
        <f t="shared" si="32"/>
        <v>285.60344827586209</v>
      </c>
      <c r="L360" s="20"/>
      <c r="M360" s="21">
        <f t="shared" si="33"/>
        <v>45.696551724137933</v>
      </c>
      <c r="N360" s="21">
        <f>BAJIO16643561!C362</f>
        <v>331.3</v>
      </c>
      <c r="O360" s="128">
        <f t="shared" si="29"/>
        <v>545691.5399999998</v>
      </c>
      <c r="P360" s="22"/>
    </row>
    <row r="361" spans="1:16" hidden="1" x14ac:dyDescent="0.25">
      <c r="A361" s="19">
        <f>BAJIO16643561!A363</f>
        <v>44451</v>
      </c>
      <c r="B361" s="20"/>
      <c r="C361" s="20" t="str">
        <f>BAJIO16643561!B363</f>
        <v>LA CUCHILLA  11sep2021 RFC FMC 110617FCA Tarjeta</v>
      </c>
      <c r="D361" s="106"/>
      <c r="E361" s="101" t="str">
        <f>BAJIO16643561!I363</f>
        <v>TARJETA</v>
      </c>
      <c r="F361" s="20">
        <f>BAJIO16643561!H363</f>
        <v>0</v>
      </c>
      <c r="G361" s="21">
        <f t="shared" si="30"/>
        <v>0</v>
      </c>
      <c r="H361" s="20"/>
      <c r="I361" s="21">
        <f t="shared" si="31"/>
        <v>0</v>
      </c>
      <c r="J361" s="21">
        <f>BAJIO16643561!D363</f>
        <v>0</v>
      </c>
      <c r="K361" s="21">
        <f t="shared" si="32"/>
        <v>2011.2068965517242</v>
      </c>
      <c r="L361" s="20"/>
      <c r="M361" s="21">
        <f t="shared" si="33"/>
        <v>321.79310344827587</v>
      </c>
      <c r="N361" s="21">
        <f>BAJIO16643561!C363</f>
        <v>2333</v>
      </c>
      <c r="O361" s="128">
        <f t="shared" si="29"/>
        <v>543358.5399999998</v>
      </c>
      <c r="P361" s="22"/>
    </row>
    <row r="362" spans="1:16" hidden="1" x14ac:dyDescent="0.25">
      <c r="A362" s="19">
        <f>BAJIO16643561!A364</f>
        <v>44451</v>
      </c>
      <c r="B362" s="20"/>
      <c r="C362" s="20" t="str">
        <f>BAJIO16643561!B364</f>
        <v>M Y TRIPLAY CUAUHTEMOC  11sep2021 RFC MTC 8612165M8 Tarjeta</v>
      </c>
      <c r="D362" s="106"/>
      <c r="E362" s="101" t="str">
        <f>BAJIO16643561!I364</f>
        <v>TARJETA</v>
      </c>
      <c r="F362" s="20">
        <f>BAJIO16643561!H364</f>
        <v>0</v>
      </c>
      <c r="G362" s="21">
        <f t="shared" si="30"/>
        <v>0</v>
      </c>
      <c r="H362" s="20"/>
      <c r="I362" s="21">
        <f t="shared" si="31"/>
        <v>0</v>
      </c>
      <c r="J362" s="21">
        <f>BAJIO16643561!D364</f>
        <v>0</v>
      </c>
      <c r="K362" s="21">
        <f t="shared" si="32"/>
        <v>862.68103448275872</v>
      </c>
      <c r="L362" s="20"/>
      <c r="M362" s="21">
        <f t="shared" si="33"/>
        <v>138.0289655172414</v>
      </c>
      <c r="N362" s="21">
        <f>BAJIO16643561!C364</f>
        <v>1000.71</v>
      </c>
      <c r="O362" s="128">
        <f t="shared" si="29"/>
        <v>542357.82999999984</v>
      </c>
      <c r="P362" s="22"/>
    </row>
    <row r="363" spans="1:16" hidden="1" x14ac:dyDescent="0.25">
      <c r="A363" s="19">
        <f>BAJIO16643561!A365</f>
        <v>44452</v>
      </c>
      <c r="B363" s="20"/>
      <c r="C363" s="20" t="str">
        <f>BAJIO16643561!B365</f>
        <v>OSRAM DE MEXICO SA DE CV</v>
      </c>
      <c r="D363" s="106"/>
      <c r="E363" s="101" t="str">
        <f>BAJIO16643561!I365</f>
        <v>F2099</v>
      </c>
      <c r="F363" s="20">
        <f>BAJIO16643561!H365</f>
        <v>1301</v>
      </c>
      <c r="G363" s="21">
        <f t="shared" si="30"/>
        <v>4500</v>
      </c>
      <c r="H363" s="20"/>
      <c r="I363" s="21">
        <f t="shared" si="31"/>
        <v>720</v>
      </c>
      <c r="J363" s="21">
        <f>BAJIO16643561!D365</f>
        <v>5220</v>
      </c>
      <c r="K363" s="21">
        <f t="shared" si="32"/>
        <v>0</v>
      </c>
      <c r="L363" s="20"/>
      <c r="M363" s="21">
        <f t="shared" si="33"/>
        <v>0</v>
      </c>
      <c r="N363" s="21">
        <f>BAJIO16643561!C365</f>
        <v>0</v>
      </c>
      <c r="O363" s="128">
        <f t="shared" si="29"/>
        <v>547577.82999999984</v>
      </c>
      <c r="P363" s="22"/>
    </row>
    <row r="364" spans="1:16" hidden="1" x14ac:dyDescent="0.25">
      <c r="A364" s="19">
        <f>BAJIO16643561!A366</f>
        <v>44452</v>
      </c>
      <c r="B364" s="20"/>
      <c r="C364" s="20" t="str">
        <f>BAJIO16643561!B366</f>
        <v xml:space="preserve"> GASOLINERA LAS PALMAS SA DE CV LIQUIDACION DE FACTURA</v>
      </c>
      <c r="D364" s="106"/>
      <c r="E364" s="101" t="str">
        <f>BAJIO16643561!I366</f>
        <v>TARJETA</v>
      </c>
      <c r="F364" s="20">
        <f>BAJIO16643561!H366</f>
        <v>0</v>
      </c>
      <c r="G364" s="21">
        <f t="shared" si="30"/>
        <v>0</v>
      </c>
      <c r="H364" s="20"/>
      <c r="I364" s="21">
        <f t="shared" si="31"/>
        <v>0</v>
      </c>
      <c r="J364" s="21">
        <f>BAJIO16643561!D366</f>
        <v>0</v>
      </c>
      <c r="K364" s="21">
        <f t="shared" si="32"/>
        <v>6034.4827586206902</v>
      </c>
      <c r="L364" s="20"/>
      <c r="M364" s="21">
        <f t="shared" si="33"/>
        <v>965.51724137931046</v>
      </c>
      <c r="N364" s="21">
        <f>BAJIO16643561!C366</f>
        <v>7000</v>
      </c>
      <c r="O364" s="128">
        <f t="shared" si="29"/>
        <v>540577.82999999984</v>
      </c>
      <c r="P364" s="22"/>
    </row>
    <row r="365" spans="1:16" hidden="1" x14ac:dyDescent="0.25">
      <c r="A365" s="19">
        <f>BAJIO16643561!A367</f>
        <v>44452</v>
      </c>
      <c r="B365" s="20"/>
      <c r="C365" s="20" t="str">
        <f>BAJIO16643561!B367</f>
        <v>SIPARE</v>
      </c>
      <c r="D365" s="106"/>
      <c r="E365" s="101" t="str">
        <f>BAJIO16643561!I367</f>
        <v>GASOLINA</v>
      </c>
      <c r="F365" s="20">
        <f>BAJIO16643561!H367</f>
        <v>0</v>
      </c>
      <c r="G365" s="21">
        <f t="shared" si="30"/>
        <v>0</v>
      </c>
      <c r="H365" s="20"/>
      <c r="I365" s="21">
        <f t="shared" si="31"/>
        <v>0</v>
      </c>
      <c r="J365" s="21">
        <f>BAJIO16643561!D367</f>
        <v>0</v>
      </c>
      <c r="K365" s="21">
        <f t="shared" si="32"/>
        <v>125606.3275862069</v>
      </c>
      <c r="L365" s="20"/>
      <c r="M365" s="21">
        <f t="shared" si="33"/>
        <v>20097.012413793105</v>
      </c>
      <c r="N365" s="21">
        <f>BAJIO16643561!C367</f>
        <v>145703.34</v>
      </c>
      <c r="O365" s="128">
        <f t="shared" si="29"/>
        <v>394874.48999999987</v>
      </c>
      <c r="P365" s="22"/>
    </row>
    <row r="366" spans="1:16" hidden="1" x14ac:dyDescent="0.25">
      <c r="A366" s="19">
        <f>BAJIO16643561!A368</f>
        <v>44452</v>
      </c>
      <c r="B366" s="20"/>
      <c r="C366" s="20" t="str">
        <f>BAJIO16643561!B368</f>
        <v>INFRA SA DE CV</v>
      </c>
      <c r="D366" s="106"/>
      <c r="E366" s="101" t="str">
        <f>BAJIO16643561!I368</f>
        <v>F2060</v>
      </c>
      <c r="F366" s="20">
        <f>BAJIO16643561!H368</f>
        <v>1302</v>
      </c>
      <c r="G366" s="21">
        <f t="shared" si="30"/>
        <v>22400</v>
      </c>
      <c r="H366" s="20"/>
      <c r="I366" s="21">
        <f t="shared" si="31"/>
        <v>3584</v>
      </c>
      <c r="J366" s="21">
        <f>BAJIO16643561!D368</f>
        <v>25984</v>
      </c>
      <c r="K366" s="21">
        <f t="shared" si="32"/>
        <v>0</v>
      </c>
      <c r="L366" s="20"/>
      <c r="M366" s="21">
        <f t="shared" si="33"/>
        <v>0</v>
      </c>
      <c r="N366" s="21">
        <f>BAJIO16643561!C368</f>
        <v>0</v>
      </c>
      <c r="O366" s="128">
        <f t="shared" si="29"/>
        <v>420858.48999999987</v>
      </c>
      <c r="P366" s="22"/>
    </row>
    <row r="367" spans="1:16" hidden="1" x14ac:dyDescent="0.25">
      <c r="A367" s="19">
        <f>BAJIO16643561!A369</f>
        <v>44453</v>
      </c>
      <c r="B367" s="20"/>
      <c r="C367" s="20" t="str">
        <f>BAJIO16643561!B369</f>
        <v>fact 2628 SOLUCIONES EN DISTRI BUCION</v>
      </c>
      <c r="D367" s="106"/>
      <c r="E367" s="101" t="str">
        <f>BAJIO16643561!I369</f>
        <v>F2628</v>
      </c>
      <c r="F367" s="20" t="str">
        <f>BAJIO16643561!H369</f>
        <v>1304SAT/1510-4</v>
      </c>
      <c r="G367" s="21">
        <f t="shared" si="30"/>
        <v>3200</v>
      </c>
      <c r="H367" s="20"/>
      <c r="I367" s="21">
        <f t="shared" si="31"/>
        <v>512</v>
      </c>
      <c r="J367" s="21">
        <f>BAJIO16643561!D369</f>
        <v>3712</v>
      </c>
      <c r="K367" s="21">
        <f t="shared" si="32"/>
        <v>0</v>
      </c>
      <c r="L367" s="20"/>
      <c r="M367" s="21">
        <f t="shared" si="33"/>
        <v>0</v>
      </c>
      <c r="N367" s="21">
        <f>BAJIO16643561!C369</f>
        <v>0</v>
      </c>
      <c r="O367" s="128">
        <f t="shared" si="29"/>
        <v>424570.48999999987</v>
      </c>
      <c r="P367" s="22"/>
    </row>
    <row r="368" spans="1:16" hidden="1" x14ac:dyDescent="0.25">
      <c r="A368" s="19">
        <f>BAJIO16643561!A370</f>
        <v>44453</v>
      </c>
      <c r="B368" s="20"/>
      <c r="C368" s="20" t="str">
        <f>BAJIO16643561!B370</f>
        <v>KANDELIUM MEXICO S D E RL D</v>
      </c>
      <c r="D368" s="106"/>
      <c r="E368" s="101" t="str">
        <f>BAJIO16643561!I370</f>
        <v>F2381</v>
      </c>
      <c r="F368" s="20">
        <f>BAJIO16643561!H370</f>
        <v>1303</v>
      </c>
      <c r="G368" s="21">
        <f t="shared" si="30"/>
        <v>2800</v>
      </c>
      <c r="H368" s="20"/>
      <c r="I368" s="21">
        <f t="shared" si="31"/>
        <v>448</v>
      </c>
      <c r="J368" s="21">
        <f>BAJIO16643561!D370</f>
        <v>3248</v>
      </c>
      <c r="K368" s="21">
        <f t="shared" si="32"/>
        <v>0</v>
      </c>
      <c r="L368" s="20"/>
      <c r="M368" s="21">
        <f t="shared" si="33"/>
        <v>0</v>
      </c>
      <c r="N368" s="21">
        <f>BAJIO16643561!C370</f>
        <v>0</v>
      </c>
      <c r="O368" s="128">
        <f t="shared" si="29"/>
        <v>427818.48999999987</v>
      </c>
      <c r="P368" s="22"/>
    </row>
    <row r="369" spans="1:16" hidden="1" x14ac:dyDescent="0.25">
      <c r="A369" s="19">
        <f>BAJIO16643561!A371</f>
        <v>44453</v>
      </c>
      <c r="B369" s="20"/>
      <c r="C369" s="20" t="str">
        <f>BAJIO16643561!B371</f>
        <v xml:space="preserve"> G FERRETERA  13sep2021 RFC JFE 1410016R4 Tarjeta</v>
      </c>
      <c r="D369" s="106"/>
      <c r="E369" s="101" t="str">
        <f>BAJIO16643561!I371</f>
        <v>TARJETA</v>
      </c>
      <c r="F369" s="20">
        <f>BAJIO16643561!H371</f>
        <v>0</v>
      </c>
      <c r="G369" s="21">
        <f t="shared" si="30"/>
        <v>0</v>
      </c>
      <c r="H369" s="20"/>
      <c r="I369" s="21">
        <f t="shared" si="31"/>
        <v>0</v>
      </c>
      <c r="J369" s="21">
        <f>BAJIO16643561!D371</f>
        <v>0</v>
      </c>
      <c r="K369" s="21">
        <f t="shared" si="32"/>
        <v>447.72413793103453</v>
      </c>
      <c r="L369" s="20"/>
      <c r="M369" s="21">
        <f t="shared" si="33"/>
        <v>71.635862068965523</v>
      </c>
      <c r="N369" s="21">
        <f>BAJIO16643561!C371</f>
        <v>519.36</v>
      </c>
      <c r="O369" s="128">
        <f t="shared" si="29"/>
        <v>427299.12999999989</v>
      </c>
      <c r="P369" s="22"/>
    </row>
    <row r="370" spans="1:16" hidden="1" x14ac:dyDescent="0.25">
      <c r="A370" s="19">
        <f>BAJIO16643561!A372</f>
        <v>44453</v>
      </c>
      <c r="B370" s="20"/>
      <c r="C370" s="20" t="str">
        <f>BAJIO16643561!B372</f>
        <v>MUELLES Y SUSP FABIAN  13sep2021 RFC MSF 9601293Y0 Tarjeta</v>
      </c>
      <c r="D370" s="106"/>
      <c r="E370" s="101" t="str">
        <f>BAJIO16643561!I372</f>
        <v>TARJETA</v>
      </c>
      <c r="F370" s="20">
        <f>BAJIO16643561!H372</f>
        <v>0</v>
      </c>
      <c r="G370" s="21">
        <f t="shared" si="30"/>
        <v>0</v>
      </c>
      <c r="H370" s="20"/>
      <c r="I370" s="21">
        <f t="shared" si="31"/>
        <v>0</v>
      </c>
      <c r="J370" s="21">
        <f>BAJIO16643561!D372</f>
        <v>0</v>
      </c>
      <c r="K370" s="21">
        <f t="shared" si="32"/>
        <v>2395.9224137931037</v>
      </c>
      <c r="L370" s="20"/>
      <c r="M370" s="21">
        <f t="shared" si="33"/>
        <v>383.34758620689661</v>
      </c>
      <c r="N370" s="21">
        <f>BAJIO16643561!C372</f>
        <v>2779.27</v>
      </c>
      <c r="O370" s="128">
        <f t="shared" si="29"/>
        <v>424519.85999999987</v>
      </c>
      <c r="P370" s="22"/>
    </row>
    <row r="371" spans="1:16" hidden="1" x14ac:dyDescent="0.25">
      <c r="A371" s="19">
        <f>BAJIO16643561!A373</f>
        <v>44453</v>
      </c>
      <c r="B371" s="20"/>
      <c r="C371" s="20" t="str">
        <f>BAJIO16643561!B373</f>
        <v>NACIONAL DE ALIMENTOS Y HELADOS SA DE CV</v>
      </c>
      <c r="D371" s="106"/>
      <c r="E371" s="101" t="str">
        <f>BAJIO16643561!I373</f>
        <v>F2442</v>
      </c>
      <c r="F371" s="20">
        <f>BAJIO16643561!H373</f>
        <v>1304</v>
      </c>
      <c r="G371" s="21">
        <f t="shared" si="30"/>
        <v>24500</v>
      </c>
      <c r="H371" s="20"/>
      <c r="I371" s="21">
        <f t="shared" si="31"/>
        <v>3920</v>
      </c>
      <c r="J371" s="21">
        <f>BAJIO16643561!D373</f>
        <v>28420</v>
      </c>
      <c r="K371" s="21">
        <f t="shared" si="32"/>
        <v>0</v>
      </c>
      <c r="L371" s="20"/>
      <c r="M371" s="21">
        <f t="shared" si="33"/>
        <v>0</v>
      </c>
      <c r="N371" s="21">
        <f>BAJIO16643561!C373</f>
        <v>0</v>
      </c>
      <c r="O371" s="128">
        <f t="shared" si="29"/>
        <v>452939.85999999987</v>
      </c>
      <c r="P371" s="22"/>
    </row>
    <row r="372" spans="1:16" hidden="1" x14ac:dyDescent="0.25">
      <c r="A372" s="19">
        <f>BAJIO16643561!A374</f>
        <v>44453</v>
      </c>
      <c r="B372" s="20"/>
      <c r="C372" s="20" t="str">
        <f>BAJIO16643561!B374</f>
        <v>ZAMUDIO CELIS ALBERTO PRESTAMO GENERAL</v>
      </c>
      <c r="D372" s="106"/>
      <c r="E372" s="101" t="str">
        <f>BAJIO16643561!I374</f>
        <v>PRESTAMO</v>
      </c>
      <c r="F372" s="20">
        <f>BAJIO16643561!H374</f>
        <v>0</v>
      </c>
      <c r="G372" s="21">
        <f t="shared" si="30"/>
        <v>0</v>
      </c>
      <c r="H372" s="20"/>
      <c r="I372" s="21">
        <f t="shared" si="31"/>
        <v>0</v>
      </c>
      <c r="J372" s="21">
        <f>BAJIO16643561!D374</f>
        <v>0</v>
      </c>
      <c r="K372" s="21">
        <f t="shared" si="32"/>
        <v>4343.9655172413795</v>
      </c>
      <c r="L372" s="20"/>
      <c r="M372" s="21">
        <f t="shared" si="33"/>
        <v>695.0344827586207</v>
      </c>
      <c r="N372" s="21">
        <f>BAJIO16643561!C374</f>
        <v>5039</v>
      </c>
      <c r="O372" s="128">
        <f t="shared" si="29"/>
        <v>447900.85999999987</v>
      </c>
      <c r="P372" s="22"/>
    </row>
    <row r="373" spans="1:16" hidden="1" x14ac:dyDescent="0.25">
      <c r="A373" s="19">
        <f>BAJIO16643561!A375</f>
        <v>44453</v>
      </c>
      <c r="B373" s="20"/>
      <c r="C373" s="20" t="str">
        <f>BAJIO16643561!B375</f>
        <v>PALACIOS USCANGA ALFREDO Nomina 15 SEPT</v>
      </c>
      <c r="D373" s="106"/>
      <c r="E373" s="101" t="str">
        <f>BAJIO16643561!I375</f>
        <v>NOMINA</v>
      </c>
      <c r="F373" s="20">
        <f>BAJIO16643561!H375</f>
        <v>0</v>
      </c>
      <c r="G373" s="21">
        <f t="shared" si="30"/>
        <v>0</v>
      </c>
      <c r="H373" s="20"/>
      <c r="I373" s="21">
        <f t="shared" si="31"/>
        <v>0</v>
      </c>
      <c r="J373" s="21">
        <f>BAJIO16643561!D375</f>
        <v>0</v>
      </c>
      <c r="K373" s="21">
        <f t="shared" si="32"/>
        <v>1979.137931034483</v>
      </c>
      <c r="L373" s="20"/>
      <c r="M373" s="21">
        <f t="shared" si="33"/>
        <v>316.66206896551728</v>
      </c>
      <c r="N373" s="21">
        <f>BAJIO16643561!C375</f>
        <v>2295.8000000000002</v>
      </c>
      <c r="O373" s="128">
        <f t="shared" si="29"/>
        <v>445605.05999999988</v>
      </c>
      <c r="P373" s="22"/>
    </row>
    <row r="374" spans="1:16" hidden="1" x14ac:dyDescent="0.25">
      <c r="A374" s="19">
        <f>BAJIO16643561!A376</f>
        <v>44453</v>
      </c>
      <c r="B374" s="20"/>
      <c r="C374" s="20" t="str">
        <f>BAJIO16643561!B376</f>
        <v xml:space="preserve"> PALACIOS USCANGA ALFREDO PRESTAMO GENERAL</v>
      </c>
      <c r="D374" s="106"/>
      <c r="E374" s="101" t="str">
        <f>BAJIO16643561!I376</f>
        <v>PRESTAMO</v>
      </c>
      <c r="F374" s="20">
        <f>BAJIO16643561!H376</f>
        <v>0</v>
      </c>
      <c r="G374" s="21">
        <f t="shared" si="30"/>
        <v>0</v>
      </c>
      <c r="H374" s="20"/>
      <c r="I374" s="21">
        <f t="shared" si="31"/>
        <v>0</v>
      </c>
      <c r="J374" s="21">
        <f>BAJIO16643561!D376</f>
        <v>0</v>
      </c>
      <c r="K374" s="21">
        <f t="shared" si="32"/>
        <v>1813.793103448276</v>
      </c>
      <c r="L374" s="20"/>
      <c r="M374" s="21">
        <f t="shared" si="33"/>
        <v>290.20689655172418</v>
      </c>
      <c r="N374" s="21">
        <f>BAJIO16643561!C376</f>
        <v>2104</v>
      </c>
      <c r="O374" s="128">
        <f t="shared" si="29"/>
        <v>443501.05999999988</v>
      </c>
      <c r="P374" s="22"/>
    </row>
    <row r="375" spans="1:16" hidden="1" x14ac:dyDescent="0.25">
      <c r="A375" s="19">
        <f>BAJIO16643561!A377</f>
        <v>44453</v>
      </c>
      <c r="B375" s="20"/>
      <c r="C375" s="20" t="str">
        <f>BAJIO16643561!B377</f>
        <v>MARIA GUADALUPE CRUZ USCANGA PRESTAMO GENERAL</v>
      </c>
      <c r="D375" s="106"/>
      <c r="E375" s="101" t="str">
        <f>BAJIO16643561!I377</f>
        <v>PRESTAMO</v>
      </c>
      <c r="F375" s="20">
        <f>BAJIO16643561!H377</f>
        <v>0</v>
      </c>
      <c r="G375" s="21">
        <f t="shared" si="30"/>
        <v>0</v>
      </c>
      <c r="H375" s="20"/>
      <c r="I375" s="21">
        <f t="shared" si="31"/>
        <v>0</v>
      </c>
      <c r="J375" s="21">
        <f>BAJIO16643561!D377</f>
        <v>0</v>
      </c>
      <c r="K375" s="21">
        <f t="shared" si="32"/>
        <v>1515.6896551724139</v>
      </c>
      <c r="L375" s="20"/>
      <c r="M375" s="21">
        <f t="shared" si="33"/>
        <v>242.51034482758624</v>
      </c>
      <c r="N375" s="21">
        <f>BAJIO16643561!C377</f>
        <v>1758.2</v>
      </c>
      <c r="O375" s="128">
        <f t="shared" si="29"/>
        <v>441742.85999999987</v>
      </c>
      <c r="P375" s="22"/>
    </row>
    <row r="376" spans="1:16" hidden="1" x14ac:dyDescent="0.25">
      <c r="A376" s="19">
        <f>BAJIO16643561!A378</f>
        <v>44453</v>
      </c>
      <c r="B376" s="20"/>
      <c r="C376" s="20" t="str">
        <f>BAJIO16643561!B378</f>
        <v>MARIA GUADALUPE CRUZ USCANGA PRESTAMO GENERAL</v>
      </c>
      <c r="D376" s="106"/>
      <c r="E376" s="101" t="str">
        <f>BAJIO16643561!I378</f>
        <v>PRESTAMO</v>
      </c>
      <c r="F376" s="20">
        <f>BAJIO16643561!H378</f>
        <v>0</v>
      </c>
      <c r="G376" s="21">
        <f t="shared" si="30"/>
        <v>0</v>
      </c>
      <c r="H376" s="20"/>
      <c r="I376" s="21">
        <f t="shared" si="31"/>
        <v>0</v>
      </c>
      <c r="J376" s="21">
        <f>BAJIO16643561!D378</f>
        <v>0</v>
      </c>
      <c r="K376" s="21">
        <f t="shared" si="32"/>
        <v>3837.0689655172418</v>
      </c>
      <c r="L376" s="20"/>
      <c r="M376" s="21">
        <f t="shared" si="33"/>
        <v>613.93103448275872</v>
      </c>
      <c r="N376" s="21">
        <f>BAJIO16643561!C378</f>
        <v>4451</v>
      </c>
      <c r="O376" s="128">
        <f t="shared" si="29"/>
        <v>437291.85999999987</v>
      </c>
      <c r="P376" s="22"/>
    </row>
    <row r="377" spans="1:16" hidden="1" x14ac:dyDescent="0.25">
      <c r="A377" s="19">
        <f>BAJIO16643561!A379</f>
        <v>44453</v>
      </c>
      <c r="B377" s="20"/>
      <c r="C377" s="20" t="str">
        <f>BAJIO16643561!B379</f>
        <v>ZAMUDIO CELIS ALBERTO PRESTAMO GENERAL</v>
      </c>
      <c r="D377" s="106"/>
      <c r="E377" s="101" t="str">
        <f>BAJIO16643561!I379</f>
        <v>PRESTAMO</v>
      </c>
      <c r="F377" s="20">
        <f>BAJIO16643561!H379</f>
        <v>0</v>
      </c>
      <c r="G377" s="21">
        <f t="shared" si="30"/>
        <v>0</v>
      </c>
      <c r="H377" s="20"/>
      <c r="I377" s="21">
        <f t="shared" si="31"/>
        <v>0</v>
      </c>
      <c r="J377" s="21">
        <f>BAJIO16643561!D379</f>
        <v>0</v>
      </c>
      <c r="K377" s="21">
        <f t="shared" si="32"/>
        <v>3837.0689655172418</v>
      </c>
      <c r="L377" s="20"/>
      <c r="M377" s="21">
        <f t="shared" si="33"/>
        <v>613.93103448275872</v>
      </c>
      <c r="N377" s="21">
        <f>BAJIO16643561!C379</f>
        <v>4451</v>
      </c>
      <c r="O377" s="128">
        <f t="shared" si="29"/>
        <v>432840.85999999987</v>
      </c>
      <c r="P377" s="22"/>
    </row>
    <row r="378" spans="1:16" hidden="1" x14ac:dyDescent="0.25">
      <c r="A378" s="19">
        <f>BAJIO16643561!A380</f>
        <v>44453</v>
      </c>
      <c r="B378" s="20"/>
      <c r="C378" s="20" t="str">
        <f>BAJIO16643561!B380</f>
        <v>BALLADO AGUILAR CHRISTIAN Nomina AL 15 DE SEPT</v>
      </c>
      <c r="D378" s="106"/>
      <c r="E378" s="101" t="str">
        <f>BAJIO16643561!I380</f>
        <v>NOMINA</v>
      </c>
      <c r="F378" s="20">
        <f>BAJIO16643561!H380</f>
        <v>0</v>
      </c>
      <c r="G378" s="21">
        <f t="shared" si="30"/>
        <v>0</v>
      </c>
      <c r="H378" s="20"/>
      <c r="I378" s="21">
        <f t="shared" si="31"/>
        <v>0</v>
      </c>
      <c r="J378" s="21">
        <f>BAJIO16643561!D380</f>
        <v>0</v>
      </c>
      <c r="K378" s="21">
        <f t="shared" si="32"/>
        <v>1862.2413793103449</v>
      </c>
      <c r="L378" s="20"/>
      <c r="M378" s="21">
        <f t="shared" si="33"/>
        <v>297.95862068965516</v>
      </c>
      <c r="N378" s="21">
        <f>BAJIO16643561!C380</f>
        <v>2160.1999999999998</v>
      </c>
      <c r="O378" s="128">
        <f t="shared" si="29"/>
        <v>430680.65999999986</v>
      </c>
      <c r="P378" s="22"/>
    </row>
    <row r="379" spans="1:16" hidden="1" x14ac:dyDescent="0.25">
      <c r="A379" s="19">
        <f>BAJIO16643561!A381</f>
        <v>44453</v>
      </c>
      <c r="B379" s="20"/>
      <c r="C379" s="20" t="str">
        <f>BAJIO16643561!B381</f>
        <v>FUENTES SAGAZ JUAN FERNANDO Nomina 15 SEPT</v>
      </c>
      <c r="D379" s="106"/>
      <c r="E379" s="101" t="str">
        <f>BAJIO16643561!I381</f>
        <v>NOMINA</v>
      </c>
      <c r="F379" s="20">
        <f>BAJIO16643561!H381</f>
        <v>0</v>
      </c>
      <c r="G379" s="21">
        <f t="shared" si="30"/>
        <v>0</v>
      </c>
      <c r="H379" s="20"/>
      <c r="I379" s="21">
        <f t="shared" si="31"/>
        <v>0</v>
      </c>
      <c r="J379" s="21">
        <f>BAJIO16643561!D381</f>
        <v>0</v>
      </c>
      <c r="K379" s="21">
        <f t="shared" si="32"/>
        <v>1859.655172413793</v>
      </c>
      <c r="L379" s="20"/>
      <c r="M379" s="21">
        <f t="shared" si="33"/>
        <v>297.54482758620691</v>
      </c>
      <c r="N379" s="21">
        <f>BAJIO16643561!C381</f>
        <v>2157.1999999999998</v>
      </c>
      <c r="O379" s="128">
        <f t="shared" si="29"/>
        <v>428523.45999999985</v>
      </c>
      <c r="P379" s="22"/>
    </row>
    <row r="380" spans="1:16" hidden="1" x14ac:dyDescent="0.25">
      <c r="A380" s="19">
        <f>BAJIO16643561!A382</f>
        <v>44453</v>
      </c>
      <c r="B380" s="20"/>
      <c r="C380" s="20" t="str">
        <f>BAJIO16643561!B382</f>
        <v>ALANIS MARTINEZ GERARDO Nomina 15 SEPT</v>
      </c>
      <c r="D380" s="106"/>
      <c r="E380" s="101" t="str">
        <f>BAJIO16643561!I382</f>
        <v>NOMINA</v>
      </c>
      <c r="F380" s="20">
        <f>BAJIO16643561!H382</f>
        <v>0</v>
      </c>
      <c r="G380" s="21">
        <f t="shared" si="30"/>
        <v>0</v>
      </c>
      <c r="H380" s="20"/>
      <c r="I380" s="21">
        <f t="shared" si="31"/>
        <v>0</v>
      </c>
      <c r="J380" s="21">
        <f>BAJIO16643561!D382</f>
        <v>0</v>
      </c>
      <c r="K380" s="21">
        <f t="shared" si="32"/>
        <v>1171.2068965517242</v>
      </c>
      <c r="L380" s="20"/>
      <c r="M380" s="21">
        <f t="shared" si="33"/>
        <v>187.39310344827587</v>
      </c>
      <c r="N380" s="21">
        <f>BAJIO16643561!C382</f>
        <v>1358.6</v>
      </c>
      <c r="O380" s="128">
        <f t="shared" si="29"/>
        <v>427164.85999999987</v>
      </c>
      <c r="P380" s="22"/>
    </row>
    <row r="381" spans="1:16" hidden="1" x14ac:dyDescent="0.25">
      <c r="A381" s="19">
        <f>BAJIO16643561!A383</f>
        <v>44453</v>
      </c>
      <c r="B381" s="20"/>
      <c r="C381" s="20" t="str">
        <f>BAJIO16643561!B383</f>
        <v>ATRIO PLANOS Y PROYECTOS SA CV LIQUIDACION DE FACTURA</v>
      </c>
      <c r="D381" s="106"/>
      <c r="E381" s="101" t="str">
        <f>BAJIO16643561!I383</f>
        <v>LIQ FACTURA</v>
      </c>
      <c r="F381" s="20">
        <f>BAJIO16643561!H383</f>
        <v>0</v>
      </c>
      <c r="G381" s="21">
        <f t="shared" si="30"/>
        <v>0</v>
      </c>
      <c r="H381" s="20"/>
      <c r="I381" s="21">
        <f t="shared" si="31"/>
        <v>0</v>
      </c>
      <c r="J381" s="21">
        <f>BAJIO16643561!D383</f>
        <v>0</v>
      </c>
      <c r="K381" s="21">
        <f t="shared" si="32"/>
        <v>70689.655172413797</v>
      </c>
      <c r="L381" s="20"/>
      <c r="M381" s="21">
        <f t="shared" si="33"/>
        <v>11310.344827586208</v>
      </c>
      <c r="N381" s="21">
        <f>BAJIO16643561!C383</f>
        <v>82000</v>
      </c>
      <c r="O381" s="128">
        <f t="shared" si="29"/>
        <v>345164.85999999987</v>
      </c>
      <c r="P381" s="22"/>
    </row>
    <row r="382" spans="1:16" hidden="1" x14ac:dyDescent="0.25">
      <c r="A382" s="19">
        <f>BAJIO16643561!A384</f>
        <v>44453</v>
      </c>
      <c r="B382" s="20"/>
      <c r="C382" s="20" t="str">
        <f>BAJIO16643561!B384</f>
        <v>SECRETARIA DE FIANZAS Y TESORE</v>
      </c>
      <c r="D382" s="106"/>
      <c r="E382" s="101" t="str">
        <f>BAJIO16643561!I384</f>
        <v>SAT</v>
      </c>
      <c r="F382" s="20">
        <f>BAJIO16643561!H384</f>
        <v>0</v>
      </c>
      <c r="G382" s="21">
        <f t="shared" si="30"/>
        <v>0</v>
      </c>
      <c r="H382" s="20"/>
      <c r="I382" s="21">
        <f t="shared" si="31"/>
        <v>0</v>
      </c>
      <c r="J382" s="21">
        <f>BAJIO16643561!D384</f>
        <v>0</v>
      </c>
      <c r="K382" s="21">
        <f t="shared" si="32"/>
        <v>4732.7586206896558</v>
      </c>
      <c r="L382" s="20"/>
      <c r="M382" s="21">
        <f t="shared" si="33"/>
        <v>757.241379310345</v>
      </c>
      <c r="N382" s="21">
        <f>BAJIO16643561!C384</f>
        <v>5490</v>
      </c>
      <c r="O382" s="128">
        <f t="shared" si="29"/>
        <v>339674.85999999987</v>
      </c>
      <c r="P382" s="22"/>
    </row>
    <row r="383" spans="1:16" hidden="1" x14ac:dyDescent="0.25">
      <c r="A383" s="19">
        <f>BAJIO16643561!A385</f>
        <v>44454</v>
      </c>
      <c r="B383" s="20"/>
      <c r="C383" s="20" t="str">
        <f>BAJIO16643561!B385</f>
        <v>BIOENERGIA DE NUEVO LEON SA DE CV BENLESA F 2434</v>
      </c>
      <c r="D383" s="106"/>
      <c r="E383" s="101" t="str">
        <f>BAJIO16643561!I385</f>
        <v>F2434</v>
      </c>
      <c r="F383" s="20">
        <f>BAJIO16643561!H385</f>
        <v>1305</v>
      </c>
      <c r="G383" s="21">
        <f t="shared" si="30"/>
        <v>3100</v>
      </c>
      <c r="H383" s="20"/>
      <c r="I383" s="21">
        <f t="shared" si="31"/>
        <v>496</v>
      </c>
      <c r="J383" s="21">
        <f>BAJIO16643561!D385</f>
        <v>3596</v>
      </c>
      <c r="K383" s="21">
        <f t="shared" si="32"/>
        <v>0</v>
      </c>
      <c r="L383" s="20"/>
      <c r="M383" s="21">
        <f t="shared" si="33"/>
        <v>0</v>
      </c>
      <c r="N383" s="21">
        <f>BAJIO16643561!C385</f>
        <v>0</v>
      </c>
      <c r="O383" s="128">
        <f t="shared" si="29"/>
        <v>343270.85999999987</v>
      </c>
      <c r="P383" s="22"/>
    </row>
    <row r="384" spans="1:16" hidden="1" x14ac:dyDescent="0.25">
      <c r="A384" s="19">
        <f>BAJIO16643561!A386</f>
        <v>44454</v>
      </c>
      <c r="B384" s="20"/>
      <c r="C384" s="20" t="str">
        <f>BAJIO16643561!B386</f>
        <v>CLEBER TE MUEVE SA DE CV 2358</v>
      </c>
      <c r="D384" s="106"/>
      <c r="E384" s="101" t="str">
        <f>BAJIO16643561!I386</f>
        <v>F2220, F2358</v>
      </c>
      <c r="F384" s="20">
        <f>BAJIO16643561!H386</f>
        <v>1306</v>
      </c>
      <c r="G384" s="21">
        <f t="shared" si="30"/>
        <v>43400</v>
      </c>
      <c r="H384" s="20"/>
      <c r="I384" s="21">
        <f t="shared" si="31"/>
        <v>6944</v>
      </c>
      <c r="J384" s="21">
        <f>BAJIO16643561!D386</f>
        <v>50344</v>
      </c>
      <c r="K384" s="21">
        <f t="shared" si="32"/>
        <v>0</v>
      </c>
      <c r="L384" s="20"/>
      <c r="M384" s="21">
        <f t="shared" si="33"/>
        <v>0</v>
      </c>
      <c r="N384" s="21">
        <f>BAJIO16643561!C386</f>
        <v>0</v>
      </c>
      <c r="O384" s="128">
        <f t="shared" si="29"/>
        <v>393614.85999999987</v>
      </c>
      <c r="P384" s="22"/>
    </row>
    <row r="385" spans="1:16" hidden="1" x14ac:dyDescent="0.25">
      <c r="A385" s="19">
        <f>BAJIO16643561!A387</f>
        <v>44454</v>
      </c>
      <c r="B385" s="20"/>
      <c r="C385" s="20" t="str">
        <f>BAJIO16643561!B387</f>
        <v>AUTOELECTRICA FIRO  14sep2021 RFC AFI 921214PM5 Tarjeta</v>
      </c>
      <c r="D385" s="106"/>
      <c r="E385" s="101" t="str">
        <f>BAJIO16643561!I387</f>
        <v>TARJETA</v>
      </c>
      <c r="F385" s="20">
        <f>BAJIO16643561!H387</f>
        <v>0</v>
      </c>
      <c r="G385" s="21">
        <f t="shared" si="30"/>
        <v>0</v>
      </c>
      <c r="H385" s="20"/>
      <c r="I385" s="21">
        <f t="shared" si="31"/>
        <v>0</v>
      </c>
      <c r="J385" s="21">
        <f>BAJIO16643561!D387</f>
        <v>0</v>
      </c>
      <c r="K385" s="21">
        <f t="shared" si="32"/>
        <v>2181.9396551724139</v>
      </c>
      <c r="L385" s="20"/>
      <c r="M385" s="21">
        <f t="shared" si="33"/>
        <v>349.11034482758623</v>
      </c>
      <c r="N385" s="21">
        <f>BAJIO16643561!C387</f>
        <v>2531.0500000000002</v>
      </c>
      <c r="O385" s="128">
        <f t="shared" si="29"/>
        <v>391083.80999999988</v>
      </c>
      <c r="P385" s="22"/>
    </row>
    <row r="386" spans="1:16" hidden="1" x14ac:dyDescent="0.25">
      <c r="A386" s="19">
        <f>BAJIO16643561!A388</f>
        <v>44454</v>
      </c>
      <c r="B386" s="20"/>
      <c r="C386" s="20" t="str">
        <f>BAJIO16643561!B388</f>
        <v>TAMPICO IDEALEASE SA DE CV  RefB[255211]</v>
      </c>
      <c r="D386" s="106"/>
      <c r="E386" s="101" t="str">
        <f>BAJIO16643561!I388</f>
        <v>FACTURA</v>
      </c>
      <c r="F386" s="20">
        <f>BAJIO16643561!H388</f>
        <v>0</v>
      </c>
      <c r="G386" s="21">
        <f t="shared" si="30"/>
        <v>0</v>
      </c>
      <c r="H386" s="20"/>
      <c r="I386" s="21">
        <f t="shared" si="31"/>
        <v>0</v>
      </c>
      <c r="J386" s="21">
        <f>BAJIO16643561!D388</f>
        <v>0</v>
      </c>
      <c r="K386" s="21">
        <f t="shared" si="32"/>
        <v>27200.000000000004</v>
      </c>
      <c r="L386" s="20"/>
      <c r="M386" s="21">
        <f t="shared" si="33"/>
        <v>4352.0000000000009</v>
      </c>
      <c r="N386" s="21">
        <f>BAJIO16643561!C388</f>
        <v>31552</v>
      </c>
      <c r="O386" s="128">
        <f t="shared" si="29"/>
        <v>359531.80999999988</v>
      </c>
      <c r="P386" s="22"/>
    </row>
    <row r="387" spans="1:16" hidden="1" x14ac:dyDescent="0.25">
      <c r="A387" s="19">
        <f>BAJIO16643561!A389</f>
        <v>44454</v>
      </c>
      <c r="B387" s="20"/>
      <c r="C387" s="20" t="str">
        <f>BAJIO16643561!B389</f>
        <v>SAFETY MAX  14sep2021 RFC SMA 151016EI8 Tarjeta</v>
      </c>
      <c r="D387" s="106"/>
      <c r="E387" s="101" t="str">
        <f>BAJIO16643561!I389</f>
        <v>TARJETA</v>
      </c>
      <c r="F387" s="20">
        <f>BAJIO16643561!H389</f>
        <v>0</v>
      </c>
      <c r="G387" s="21">
        <f t="shared" si="30"/>
        <v>0</v>
      </c>
      <c r="H387" s="20"/>
      <c r="I387" s="21">
        <f t="shared" si="31"/>
        <v>0</v>
      </c>
      <c r="J387" s="21">
        <f>BAJIO16643561!D389</f>
        <v>0</v>
      </c>
      <c r="K387" s="21">
        <f t="shared" si="32"/>
        <v>2258.5603448275861</v>
      </c>
      <c r="L387" s="20"/>
      <c r="M387" s="21">
        <f t="shared" si="33"/>
        <v>361.36965517241379</v>
      </c>
      <c r="N387" s="21">
        <f>BAJIO16643561!C389</f>
        <v>2619.9299999999998</v>
      </c>
      <c r="O387" s="128">
        <f t="shared" si="29"/>
        <v>356911.87999999989</v>
      </c>
      <c r="P387" s="22"/>
    </row>
    <row r="388" spans="1:16" hidden="1" x14ac:dyDescent="0.25">
      <c r="A388" s="19">
        <f>BAJIO16643561!A390</f>
        <v>44455</v>
      </c>
      <c r="B388" s="20"/>
      <c r="C388" s="20" t="str">
        <f>BAJIO16643561!B390</f>
        <v xml:space="preserve"> Recibo # 174617003885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v>
      </c>
      <c r="D388" s="106"/>
      <c r="E388" s="101" t="str">
        <f>BAJIO16643561!I390</f>
        <v>RECIBO</v>
      </c>
      <c r="F388" s="20">
        <f>BAJIO16643561!H390</f>
        <v>0</v>
      </c>
      <c r="G388" s="21">
        <f t="shared" si="30"/>
        <v>0</v>
      </c>
      <c r="H388" s="20"/>
      <c r="I388" s="21">
        <f t="shared" si="31"/>
        <v>0</v>
      </c>
      <c r="J388" s="21">
        <f>BAJIO16643561!D390</f>
        <v>0</v>
      </c>
      <c r="K388" s="21">
        <f t="shared" si="32"/>
        <v>2758.6206896551726</v>
      </c>
      <c r="L388" s="20"/>
      <c r="M388" s="21">
        <f t="shared" si="33"/>
        <v>441.37931034482762</v>
      </c>
      <c r="N388" s="21">
        <f>BAJIO16643561!C390</f>
        <v>3200</v>
      </c>
      <c r="O388" s="128">
        <f t="shared" si="29"/>
        <v>353711.87999999989</v>
      </c>
      <c r="P388" s="22"/>
    </row>
    <row r="389" spans="1:16" hidden="1" x14ac:dyDescent="0.25">
      <c r="A389" s="19">
        <f>BAJIO16643561!A391</f>
        <v>44455</v>
      </c>
      <c r="B389" s="20"/>
      <c r="C389" s="20" t="str">
        <f>BAJIO16643561!B391</f>
        <v xml:space="preserve"> Recibo # 186417003982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v>
      </c>
      <c r="D389" s="106"/>
      <c r="E389" s="101" t="str">
        <f>BAJIO16643561!I391</f>
        <v>RECIBO</v>
      </c>
      <c r="F389" s="20">
        <f>BAJIO16643561!H391</f>
        <v>0</v>
      </c>
      <c r="G389" s="21">
        <f t="shared" si="30"/>
        <v>0</v>
      </c>
      <c r="H389" s="20"/>
      <c r="I389" s="21">
        <f t="shared" si="31"/>
        <v>0</v>
      </c>
      <c r="J389" s="21">
        <f>BAJIO16643561!D391</f>
        <v>0</v>
      </c>
      <c r="K389" s="21">
        <f t="shared" si="32"/>
        <v>5603.4482758620697</v>
      </c>
      <c r="L389" s="20"/>
      <c r="M389" s="21">
        <f t="shared" si="33"/>
        <v>896.55172413793116</v>
      </c>
      <c r="N389" s="21">
        <f>BAJIO16643561!C391</f>
        <v>6500</v>
      </c>
      <c r="O389" s="128">
        <f t="shared" si="29"/>
        <v>347211.87999999989</v>
      </c>
      <c r="P389" s="22"/>
    </row>
    <row r="390" spans="1:16" hidden="1" x14ac:dyDescent="0.25">
      <c r="A390" s="19">
        <f>BAJIO16643561!A392</f>
        <v>44455</v>
      </c>
      <c r="B390" s="20"/>
      <c r="C390" s="20" t="str">
        <f>BAJIO16643561!B392</f>
        <v>COFERMEX  15sep2021 RFC CARL900111P19 Tarjeta</v>
      </c>
      <c r="D390" s="106"/>
      <c r="E390" s="101" t="str">
        <f>BAJIO16643561!I392</f>
        <v>TARJETA</v>
      </c>
      <c r="F390" s="20">
        <f>BAJIO16643561!H392</f>
        <v>0</v>
      </c>
      <c r="G390" s="21">
        <f t="shared" si="30"/>
        <v>0</v>
      </c>
      <c r="H390" s="20"/>
      <c r="I390" s="21">
        <f t="shared" si="31"/>
        <v>0</v>
      </c>
      <c r="J390" s="21">
        <f>BAJIO16643561!D392</f>
        <v>0</v>
      </c>
      <c r="K390" s="21">
        <f t="shared" si="32"/>
        <v>610.34482758620697</v>
      </c>
      <c r="L390" s="20"/>
      <c r="M390" s="21">
        <f t="shared" si="33"/>
        <v>97.655172413793125</v>
      </c>
      <c r="N390" s="21">
        <f>BAJIO16643561!C392</f>
        <v>708</v>
      </c>
      <c r="O390" s="128">
        <f t="shared" ref="O390:O453" si="34">O389+J390-N390</f>
        <v>346503.87999999989</v>
      </c>
      <c r="P390" s="22"/>
    </row>
    <row r="391" spans="1:16" hidden="1" x14ac:dyDescent="0.25">
      <c r="A391" s="19">
        <f>BAJIO16643561!A393</f>
        <v>44455</v>
      </c>
      <c r="B391" s="20"/>
      <c r="C391" s="20" t="str">
        <f>BAJIO16643561!B393</f>
        <v>J G FERRETERA  15sep2021 RFC JFE 1410016R4 Tarjeta</v>
      </c>
      <c r="D391" s="106"/>
      <c r="E391" s="101" t="str">
        <f>BAJIO16643561!I393</f>
        <v>TARJETA</v>
      </c>
      <c r="F391" s="20">
        <f>BAJIO16643561!H393</f>
        <v>0</v>
      </c>
      <c r="G391" s="21">
        <f t="shared" si="30"/>
        <v>0</v>
      </c>
      <c r="H391" s="20"/>
      <c r="I391" s="21">
        <f t="shared" si="31"/>
        <v>0</v>
      </c>
      <c r="J391" s="21">
        <f>BAJIO16643561!D393</f>
        <v>0</v>
      </c>
      <c r="K391" s="21">
        <f t="shared" si="32"/>
        <v>538.79310344827593</v>
      </c>
      <c r="L391" s="20"/>
      <c r="M391" s="21">
        <f t="shared" si="33"/>
        <v>86.206896551724157</v>
      </c>
      <c r="N391" s="21">
        <f>BAJIO16643561!C393</f>
        <v>625</v>
      </c>
      <c r="O391" s="128">
        <f t="shared" si="34"/>
        <v>345878.87999999989</v>
      </c>
      <c r="P391" s="22"/>
    </row>
    <row r="392" spans="1:16" hidden="1" x14ac:dyDescent="0.25">
      <c r="A392" s="19">
        <f>BAJIO16643561!A394</f>
        <v>44455</v>
      </c>
      <c r="B392" s="20"/>
      <c r="C392" s="20" t="str">
        <f>BAJIO16643561!B394</f>
        <v>REFACC CADECO APODA CP  15sep2021 RFC CAD 850514L17 Tarjeta</v>
      </c>
      <c r="D392" s="106"/>
      <c r="E392" s="101" t="str">
        <f>BAJIO16643561!I394</f>
        <v>TARJETA</v>
      </c>
      <c r="F392" s="20">
        <f>BAJIO16643561!H394</f>
        <v>0</v>
      </c>
      <c r="G392" s="21">
        <f t="shared" si="30"/>
        <v>0</v>
      </c>
      <c r="H392" s="20"/>
      <c r="I392" s="21">
        <f t="shared" si="31"/>
        <v>0</v>
      </c>
      <c r="J392" s="21">
        <f>BAJIO16643561!D394</f>
        <v>0</v>
      </c>
      <c r="K392" s="21">
        <f t="shared" si="32"/>
        <v>800.39655172413802</v>
      </c>
      <c r="L392" s="20"/>
      <c r="M392" s="21">
        <f t="shared" si="33"/>
        <v>128.06344827586207</v>
      </c>
      <c r="N392" s="21">
        <f>BAJIO16643561!C394</f>
        <v>928.46</v>
      </c>
      <c r="O392" s="128">
        <f t="shared" si="34"/>
        <v>344950.41999999987</v>
      </c>
      <c r="P392" s="22"/>
    </row>
    <row r="393" spans="1:16" hidden="1" x14ac:dyDescent="0.25">
      <c r="A393" s="19">
        <f>BAJIO16643561!A395</f>
        <v>44456</v>
      </c>
      <c r="B393" s="20"/>
      <c r="C393" s="20" t="str">
        <f>BAJIO16643561!B395</f>
        <v>ZONE COMPRA S DE R L DE C V</v>
      </c>
      <c r="D393" s="106"/>
      <c r="E393" s="101" t="str">
        <f>BAJIO16643561!I395</f>
        <v>F2488</v>
      </c>
      <c r="F393" s="20">
        <f>BAJIO16643561!H395</f>
        <v>1309</v>
      </c>
      <c r="G393" s="21">
        <f t="shared" si="30"/>
        <v>13500.000000000002</v>
      </c>
      <c r="H393" s="20"/>
      <c r="I393" s="21">
        <f t="shared" si="31"/>
        <v>2160.0000000000005</v>
      </c>
      <c r="J393" s="21">
        <f>BAJIO16643561!D395</f>
        <v>15660</v>
      </c>
      <c r="K393" s="21">
        <f t="shared" si="32"/>
        <v>0</v>
      </c>
      <c r="L393" s="20"/>
      <c r="M393" s="21">
        <f t="shared" si="33"/>
        <v>0</v>
      </c>
      <c r="N393" s="21">
        <f>BAJIO16643561!C395</f>
        <v>0</v>
      </c>
      <c r="O393" s="128">
        <f t="shared" si="34"/>
        <v>360610.41999999987</v>
      </c>
      <c r="P393" s="22"/>
    </row>
    <row r="394" spans="1:16" hidden="1" x14ac:dyDescent="0.25">
      <c r="A394" s="19">
        <f>BAJIO16643561!A396</f>
        <v>44456</v>
      </c>
      <c r="B394" s="20"/>
      <c r="C394" s="20" t="str">
        <f>BAJIO16643561!B396</f>
        <v>VALVULAS DE CALIDAD DE MONTERREY SA DE C PAGO FACTURAS 2577 2605</v>
      </c>
      <c r="D394" s="106"/>
      <c r="E394" s="101" t="str">
        <f>BAJIO16643561!I396</f>
        <v>F2577, F2605</v>
      </c>
      <c r="F394" s="20">
        <f>BAJIO16643561!H396</f>
        <v>1310</v>
      </c>
      <c r="G394" s="21">
        <f t="shared" si="30"/>
        <v>5700</v>
      </c>
      <c r="H394" s="20"/>
      <c r="I394" s="21">
        <f t="shared" si="31"/>
        <v>912</v>
      </c>
      <c r="J394" s="21">
        <f>BAJIO16643561!D396</f>
        <v>6612</v>
      </c>
      <c r="K394" s="21">
        <f t="shared" si="32"/>
        <v>0</v>
      </c>
      <c r="L394" s="20"/>
      <c r="M394" s="21">
        <f t="shared" si="33"/>
        <v>0</v>
      </c>
      <c r="N394" s="21">
        <f>BAJIO16643561!C396</f>
        <v>0</v>
      </c>
      <c r="O394" s="128">
        <f t="shared" si="34"/>
        <v>367222.41999999987</v>
      </c>
      <c r="P394" s="22"/>
    </row>
    <row r="395" spans="1:16" hidden="1" x14ac:dyDescent="0.25">
      <c r="A395" s="19">
        <f>BAJIO16643561!A397</f>
        <v>44456</v>
      </c>
      <c r="B395" s="20"/>
      <c r="C395" s="20" t="str">
        <f>BAJIO16643561!B397</f>
        <v xml:space="preserve">TAMPICO IDEALEASE SA DE CV </v>
      </c>
      <c r="D395" s="106"/>
      <c r="E395" s="101" t="str">
        <f>BAJIO16643561!I397</f>
        <v>FACTURA</v>
      </c>
      <c r="F395" s="20">
        <f>BAJIO16643561!H397</f>
        <v>0</v>
      </c>
      <c r="G395" s="21">
        <f t="shared" si="30"/>
        <v>0</v>
      </c>
      <c r="H395" s="20"/>
      <c r="I395" s="21">
        <f t="shared" si="31"/>
        <v>0</v>
      </c>
      <c r="J395" s="21">
        <f>BAJIO16643561!D397</f>
        <v>0</v>
      </c>
      <c r="K395" s="21">
        <f t="shared" si="32"/>
        <v>3500.0000000000005</v>
      </c>
      <c r="L395" s="20"/>
      <c r="M395" s="21">
        <f t="shared" si="33"/>
        <v>560.00000000000011</v>
      </c>
      <c r="N395" s="21">
        <f>BAJIO16643561!C397</f>
        <v>4060</v>
      </c>
      <c r="O395" s="128">
        <f t="shared" si="34"/>
        <v>363162.41999999987</v>
      </c>
      <c r="P395" s="22"/>
    </row>
    <row r="396" spans="1:16" hidden="1" x14ac:dyDescent="0.25">
      <c r="A396" s="19">
        <f>BAJIO16643561!A398</f>
        <v>44456</v>
      </c>
      <c r="B396" s="20"/>
      <c r="C396" s="20" t="str">
        <f>BAJIO16643561!B398</f>
        <v>TAMPICO IDEALEASE SA DE CV</v>
      </c>
      <c r="D396" s="106"/>
      <c r="E396" s="101" t="str">
        <f>BAJIO16643561!I398</f>
        <v>FACTURA</v>
      </c>
      <c r="F396" s="20">
        <f>BAJIO16643561!H398</f>
        <v>0</v>
      </c>
      <c r="G396" s="21">
        <f t="shared" si="30"/>
        <v>0</v>
      </c>
      <c r="H396" s="20"/>
      <c r="I396" s="21">
        <f t="shared" si="31"/>
        <v>0</v>
      </c>
      <c r="J396" s="21">
        <f>BAJIO16643561!D398</f>
        <v>0</v>
      </c>
      <c r="K396" s="21">
        <f t="shared" si="32"/>
        <v>3992.4913793103451</v>
      </c>
      <c r="L396" s="20"/>
      <c r="M396" s="21">
        <f t="shared" si="33"/>
        <v>638.79862068965519</v>
      </c>
      <c r="N396" s="21">
        <f>BAJIO16643561!C398</f>
        <v>4631.29</v>
      </c>
      <c r="O396" s="128">
        <f t="shared" si="34"/>
        <v>358531.12999999989</v>
      </c>
      <c r="P396" s="22"/>
    </row>
    <row r="397" spans="1:16" hidden="1" x14ac:dyDescent="0.25">
      <c r="A397" s="19">
        <f>BAJIO16643561!A399</f>
        <v>44457</v>
      </c>
      <c r="B397" s="20"/>
      <c r="C397" s="20" t="str">
        <f>BAJIO16643561!B399</f>
        <v>AUTOZONE 7160  16sep2021 RFC AME 970109GW0 Tarjeta</v>
      </c>
      <c r="D397" s="106"/>
      <c r="E397" s="101">
        <f>BAJIO16643561!I399</f>
        <v>0</v>
      </c>
      <c r="F397" s="20">
        <f>BAJIO16643561!H399</f>
        <v>0</v>
      </c>
      <c r="G397" s="21">
        <f t="shared" si="30"/>
        <v>0</v>
      </c>
      <c r="H397" s="20"/>
      <c r="I397" s="21">
        <f t="shared" si="31"/>
        <v>0</v>
      </c>
      <c r="J397" s="21">
        <f>BAJIO16643561!D399</f>
        <v>0</v>
      </c>
      <c r="K397" s="21">
        <f t="shared" si="32"/>
        <v>275.43103448275866</v>
      </c>
      <c r="L397" s="20"/>
      <c r="M397" s="21">
        <f t="shared" si="33"/>
        <v>44.068965517241388</v>
      </c>
      <c r="N397" s="21">
        <f>BAJIO16643561!C399</f>
        <v>319.5</v>
      </c>
      <c r="O397" s="128">
        <f t="shared" si="34"/>
        <v>358211.62999999989</v>
      </c>
      <c r="P397" s="22"/>
    </row>
    <row r="398" spans="1:16" ht="30" hidden="1" x14ac:dyDescent="0.25">
      <c r="A398" s="19">
        <f>BAJIO16643561!A400</f>
        <v>44459</v>
      </c>
      <c r="B398" s="20"/>
      <c r="C398" s="20" t="str">
        <f>BAJIO16643561!B400</f>
        <v>MEGA ALIMENTOS SA DE  CV</v>
      </c>
      <c r="D398" s="106"/>
      <c r="E398" s="101" t="str">
        <f>BAJIO16643561!I400</f>
        <v>F2456, F2472, F2487</v>
      </c>
      <c r="F398" s="20">
        <f>BAJIO16643561!H400</f>
        <v>1312</v>
      </c>
      <c r="G398" s="21">
        <f t="shared" si="30"/>
        <v>31360</v>
      </c>
      <c r="H398" s="20"/>
      <c r="I398" s="21">
        <f t="shared" si="31"/>
        <v>5017.6000000000004</v>
      </c>
      <c r="J398" s="21">
        <f>BAJIO16643561!D400</f>
        <v>36377.599999999999</v>
      </c>
      <c r="K398" s="21">
        <f t="shared" si="32"/>
        <v>0</v>
      </c>
      <c r="L398" s="20"/>
      <c r="M398" s="21">
        <f t="shared" si="33"/>
        <v>0</v>
      </c>
      <c r="N398" s="21">
        <f>BAJIO16643561!C400</f>
        <v>0</v>
      </c>
      <c r="O398" s="128">
        <f t="shared" si="34"/>
        <v>394589.22999999986</v>
      </c>
      <c r="P398" s="22"/>
    </row>
    <row r="399" spans="1:16" hidden="1" x14ac:dyDescent="0.25">
      <c r="A399" s="19">
        <f>BAJIO16643561!A401</f>
        <v>44459</v>
      </c>
      <c r="B399" s="20"/>
      <c r="C399" s="20" t="str">
        <f>BAJIO16643561!B401</f>
        <v xml:space="preserve"> Recibo # 167582008316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v>
      </c>
      <c r="D399" s="106"/>
      <c r="E399" s="101">
        <f>BAJIO16643561!I401</f>
        <v>0</v>
      </c>
      <c r="F399" s="20">
        <f>BAJIO16643561!H401</f>
        <v>0</v>
      </c>
      <c r="G399" s="21">
        <f t="shared" si="30"/>
        <v>0</v>
      </c>
      <c r="H399" s="20"/>
      <c r="I399" s="21">
        <f t="shared" si="31"/>
        <v>0</v>
      </c>
      <c r="J399" s="21">
        <f>BAJIO16643561!D401</f>
        <v>0</v>
      </c>
      <c r="K399" s="21">
        <f t="shared" si="32"/>
        <v>5090.5689655172418</v>
      </c>
      <c r="L399" s="20"/>
      <c r="M399" s="21">
        <f t="shared" si="33"/>
        <v>814.49103448275866</v>
      </c>
      <c r="N399" s="21">
        <f>BAJIO16643561!C401</f>
        <v>5905.06</v>
      </c>
      <c r="O399" s="128">
        <f t="shared" si="34"/>
        <v>388684.16999999987</v>
      </c>
      <c r="P399" s="22"/>
    </row>
    <row r="400" spans="1:16" hidden="1" x14ac:dyDescent="0.25">
      <c r="A400" s="19">
        <f>BAJIO16643561!A402</f>
        <v>44459</v>
      </c>
      <c r="B400" s="20"/>
      <c r="C400" s="20" t="str">
        <f>BAJIO16643561!B402</f>
        <v>TRASPASO</v>
      </c>
      <c r="D400" s="106"/>
      <c r="E400" s="101">
        <f>BAJIO16643561!I402</f>
        <v>0</v>
      </c>
      <c r="F400" s="20">
        <f>BAJIO16643561!H402</f>
        <v>0</v>
      </c>
      <c r="G400" s="21">
        <f t="shared" si="30"/>
        <v>0</v>
      </c>
      <c r="H400" s="20"/>
      <c r="I400" s="21">
        <f t="shared" si="31"/>
        <v>0</v>
      </c>
      <c r="J400" s="21">
        <f>BAJIO16643561!D402</f>
        <v>0</v>
      </c>
      <c r="K400" s="21">
        <f t="shared" si="32"/>
        <v>8620.6896551724149</v>
      </c>
      <c r="L400" s="20"/>
      <c r="M400" s="21">
        <f t="shared" si="33"/>
        <v>1379.3103448275865</v>
      </c>
      <c r="N400" s="21">
        <f>BAJIO16643561!C402</f>
        <v>10000</v>
      </c>
      <c r="O400" s="128">
        <f t="shared" si="34"/>
        <v>378684.16999999987</v>
      </c>
      <c r="P400" s="22"/>
    </row>
    <row r="401" spans="1:16" hidden="1" x14ac:dyDescent="0.25">
      <c r="A401" s="19">
        <f>BAJIO16643561!A403</f>
        <v>44459</v>
      </c>
      <c r="B401" s="20"/>
      <c r="C401" s="20" t="str">
        <f>BAJIO16643561!B403</f>
        <v>ARTIGRAF SA DE CV</v>
      </c>
      <c r="D401" s="106"/>
      <c r="E401" s="101" t="str">
        <f>BAJIO16643561!I403</f>
        <v>F2427</v>
      </c>
      <c r="F401" s="20">
        <f>BAJIO16643561!H403</f>
        <v>1313</v>
      </c>
      <c r="G401" s="21">
        <f t="shared" si="30"/>
        <v>2560.344827586207</v>
      </c>
      <c r="H401" s="20"/>
      <c r="I401" s="21">
        <f t="shared" si="31"/>
        <v>409.65517241379314</v>
      </c>
      <c r="J401" s="21">
        <f>BAJIO16643561!D403</f>
        <v>2970</v>
      </c>
      <c r="K401" s="21">
        <f t="shared" si="32"/>
        <v>0</v>
      </c>
      <c r="L401" s="20"/>
      <c r="M401" s="21">
        <f t="shared" si="33"/>
        <v>0</v>
      </c>
      <c r="N401" s="21">
        <f>BAJIO16643561!C403</f>
        <v>0</v>
      </c>
      <c r="O401" s="128">
        <f t="shared" si="34"/>
        <v>381654.16999999987</v>
      </c>
      <c r="P401" s="22"/>
    </row>
    <row r="402" spans="1:16" hidden="1" x14ac:dyDescent="0.25">
      <c r="A402" s="19">
        <f>BAJIO16643561!A404</f>
        <v>44459</v>
      </c>
      <c r="B402" s="20"/>
      <c r="C402" s="20" t="str">
        <f>BAJIO16643561!B404</f>
        <v xml:space="preserve"> Recibo # 173126005175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v>
      </c>
      <c r="D402" s="106"/>
      <c r="E402" s="101">
        <f>BAJIO16643561!I404</f>
        <v>0</v>
      </c>
      <c r="F402" s="20">
        <f>BAJIO16643561!H404</f>
        <v>0</v>
      </c>
      <c r="G402" s="21">
        <f t="shared" si="30"/>
        <v>0</v>
      </c>
      <c r="H402" s="20"/>
      <c r="I402" s="21">
        <f t="shared" si="31"/>
        <v>0</v>
      </c>
      <c r="J402" s="21">
        <f>BAJIO16643561!D404</f>
        <v>0</v>
      </c>
      <c r="K402" s="21">
        <f t="shared" si="32"/>
        <v>32873.448275862065</v>
      </c>
      <c r="L402" s="20"/>
      <c r="M402" s="21">
        <f t="shared" si="33"/>
        <v>5259.751724137931</v>
      </c>
      <c r="N402" s="21">
        <f>BAJIO16643561!C404</f>
        <v>38133.199999999997</v>
      </c>
      <c r="O402" s="128">
        <f t="shared" si="34"/>
        <v>343520.96999999986</v>
      </c>
      <c r="P402" s="22"/>
    </row>
    <row r="403" spans="1:16" hidden="1" x14ac:dyDescent="0.25">
      <c r="A403" s="19">
        <f>BAJIO16643561!A405</f>
        <v>44459</v>
      </c>
      <c r="B403" s="20"/>
      <c r="C403" s="20" t="str">
        <f>BAJIO16643561!B405</f>
        <v xml:space="preserve"> Recibo # 193475003877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v>
      </c>
      <c r="D403" s="106"/>
      <c r="E403" s="101">
        <f>BAJIO16643561!I405</f>
        <v>0</v>
      </c>
      <c r="F403" s="20">
        <f>BAJIO16643561!H405</f>
        <v>0</v>
      </c>
      <c r="G403" s="21">
        <f t="shared" si="30"/>
        <v>0</v>
      </c>
      <c r="H403" s="20"/>
      <c r="I403" s="21">
        <f t="shared" si="31"/>
        <v>0</v>
      </c>
      <c r="J403" s="21">
        <f>BAJIO16643561!D405</f>
        <v>0</v>
      </c>
      <c r="K403" s="21">
        <f t="shared" si="32"/>
        <v>301.72413793103448</v>
      </c>
      <c r="L403" s="20"/>
      <c r="M403" s="21">
        <f t="shared" si="33"/>
        <v>48.275862068965516</v>
      </c>
      <c r="N403" s="21">
        <f>BAJIO16643561!C405</f>
        <v>350</v>
      </c>
      <c r="O403" s="128">
        <f t="shared" si="34"/>
        <v>343170.96999999986</v>
      </c>
      <c r="P403" s="22"/>
    </row>
    <row r="404" spans="1:16" hidden="1" x14ac:dyDescent="0.25">
      <c r="A404" s="19">
        <f>BAJIO16643561!A406</f>
        <v>44459</v>
      </c>
      <c r="B404" s="20"/>
      <c r="C404" s="20" t="str">
        <f>BAJIO16643561!B406</f>
        <v xml:space="preserve"> Recibo # 175431002316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v>
      </c>
      <c r="D404" s="106"/>
      <c r="E404" s="101">
        <f>BAJIO16643561!I406</f>
        <v>0</v>
      </c>
      <c r="F404" s="20">
        <f>BAJIO16643561!H406</f>
        <v>0</v>
      </c>
      <c r="G404" s="21">
        <f t="shared" si="30"/>
        <v>0</v>
      </c>
      <c r="H404" s="20"/>
      <c r="I404" s="21">
        <f t="shared" si="31"/>
        <v>0</v>
      </c>
      <c r="J404" s="21">
        <f>BAJIO16643561!D406</f>
        <v>0</v>
      </c>
      <c r="K404" s="21">
        <f t="shared" si="32"/>
        <v>3589.8965517241381</v>
      </c>
      <c r="L404" s="20"/>
      <c r="M404" s="21">
        <f t="shared" si="33"/>
        <v>574.38344827586207</v>
      </c>
      <c r="N404" s="21">
        <f>BAJIO16643561!C406</f>
        <v>4164.28</v>
      </c>
      <c r="O404" s="128">
        <f t="shared" si="34"/>
        <v>339006.68999999983</v>
      </c>
      <c r="P404" s="22"/>
    </row>
    <row r="405" spans="1:16" hidden="1" x14ac:dyDescent="0.25">
      <c r="A405" s="19">
        <f>BAJIO16643561!A407</f>
        <v>44459</v>
      </c>
      <c r="B405" s="20"/>
      <c r="C405" s="20" t="str">
        <f>BAJIO16643561!B407</f>
        <v xml:space="preserve">Deposito en Efectivo  Recibo # 17567025551                                                                                                                                                                                                                                                                   </v>
      </c>
      <c r="D405" s="106"/>
      <c r="E405" s="101" t="str">
        <f>BAJIO16643561!I407</f>
        <v>F2715</v>
      </c>
      <c r="F405" s="20">
        <f>BAJIO16643561!H407</f>
        <v>0</v>
      </c>
      <c r="G405" s="21">
        <f t="shared" si="30"/>
        <v>2695.6896551724139</v>
      </c>
      <c r="H405" s="20"/>
      <c r="I405" s="21">
        <f t="shared" si="31"/>
        <v>431.31034482758622</v>
      </c>
      <c r="J405" s="21">
        <f>BAJIO16643561!D407</f>
        <v>3127</v>
      </c>
      <c r="K405" s="21">
        <f t="shared" si="32"/>
        <v>0</v>
      </c>
      <c r="L405" s="20"/>
      <c r="M405" s="21">
        <f t="shared" si="33"/>
        <v>0</v>
      </c>
      <c r="N405" s="21">
        <f>BAJIO16643561!C407</f>
        <v>0</v>
      </c>
      <c r="O405" s="128">
        <f t="shared" si="34"/>
        <v>342133.68999999983</v>
      </c>
      <c r="P405" s="22"/>
    </row>
    <row r="406" spans="1:16" hidden="1" x14ac:dyDescent="0.25">
      <c r="A406" s="19">
        <f>BAJIO16643561!A408</f>
        <v>44459</v>
      </c>
      <c r="B406" s="20"/>
      <c r="C406" s="20" t="str">
        <f>BAJIO16643561!B408</f>
        <v xml:space="preserve">Deposito en Efectivo  Recibo # 17568025551                                                                                                                                                                                                                                                                   </v>
      </c>
      <c r="D406" s="106"/>
      <c r="E406" s="101" t="str">
        <f>BAJIO16643561!I408</f>
        <v>F2715</v>
      </c>
      <c r="F406" s="20">
        <f>BAJIO16643561!H408</f>
        <v>0</v>
      </c>
      <c r="G406" s="21">
        <f t="shared" si="30"/>
        <v>407.75862068965517</v>
      </c>
      <c r="H406" s="20"/>
      <c r="I406" s="21">
        <f t="shared" si="31"/>
        <v>65.241379310344826</v>
      </c>
      <c r="J406" s="21">
        <f>BAJIO16643561!D408</f>
        <v>473</v>
      </c>
      <c r="K406" s="21">
        <f t="shared" si="32"/>
        <v>0</v>
      </c>
      <c r="L406" s="20"/>
      <c r="M406" s="21">
        <f t="shared" si="33"/>
        <v>0</v>
      </c>
      <c r="N406" s="21">
        <f>BAJIO16643561!C408</f>
        <v>0</v>
      </c>
      <c r="O406" s="128">
        <f t="shared" si="34"/>
        <v>342606.68999999983</v>
      </c>
      <c r="P406" s="22"/>
    </row>
    <row r="407" spans="1:16" ht="75" hidden="1" x14ac:dyDescent="0.25">
      <c r="A407" s="19">
        <f>BAJIO16643561!A409</f>
        <v>44459</v>
      </c>
      <c r="B407" s="20"/>
      <c r="C407" s="20" t="str">
        <f>BAJIO16643561!B409</f>
        <v>OES ENCLOSURES MANUFACTURING MEXIC 2522 TO 2615</v>
      </c>
      <c r="D407" s="106"/>
      <c r="E407" s="101" t="str">
        <f>BAJIO16643561!I409</f>
        <v>F2522, F2544, F2545, F2566, F2567, F2568, F2582, F2599, F2615</v>
      </c>
      <c r="F407" s="20">
        <f>BAJIO16643561!H409</f>
        <v>1314</v>
      </c>
      <c r="G407" s="21">
        <f t="shared" si="30"/>
        <v>25762.068965517243</v>
      </c>
      <c r="H407" s="20"/>
      <c r="I407" s="21">
        <f t="shared" si="31"/>
        <v>4121.9310344827591</v>
      </c>
      <c r="J407" s="21">
        <f>BAJIO16643561!D409</f>
        <v>29884</v>
      </c>
      <c r="K407" s="21">
        <f t="shared" si="32"/>
        <v>0</v>
      </c>
      <c r="L407" s="20"/>
      <c r="M407" s="21">
        <f t="shared" si="33"/>
        <v>0</v>
      </c>
      <c r="N407" s="21">
        <f>BAJIO16643561!C409</f>
        <v>0</v>
      </c>
      <c r="O407" s="128">
        <f t="shared" si="34"/>
        <v>372490.68999999983</v>
      </c>
      <c r="P407" s="22"/>
    </row>
    <row r="408" spans="1:16" hidden="1" x14ac:dyDescent="0.25">
      <c r="A408" s="19">
        <f>BAJIO16643561!A410</f>
        <v>44459</v>
      </c>
      <c r="B408" s="20"/>
      <c r="C408" s="20" t="str">
        <f>BAJIO16643561!B410</f>
        <v xml:space="preserve">OPERADORA DE RELLENOS SANITARI LIQUIDAC </v>
      </c>
      <c r="D408" s="106"/>
      <c r="E408" s="101" t="str">
        <f>BAJIO16643561!I410</f>
        <v>LIQ FACTURA</v>
      </c>
      <c r="F408" s="20">
        <f>BAJIO16643561!H410</f>
        <v>0</v>
      </c>
      <c r="G408" s="21">
        <f t="shared" si="30"/>
        <v>0</v>
      </c>
      <c r="H408" s="20"/>
      <c r="I408" s="21">
        <f t="shared" si="31"/>
        <v>0</v>
      </c>
      <c r="J408" s="21">
        <f>BAJIO16643561!D410</f>
        <v>0</v>
      </c>
      <c r="K408" s="21">
        <f t="shared" si="32"/>
        <v>6013.75</v>
      </c>
      <c r="L408" s="20"/>
      <c r="M408" s="21">
        <f t="shared" si="33"/>
        <v>962.2</v>
      </c>
      <c r="N408" s="21">
        <f>BAJIO16643561!C410</f>
        <v>6975.95</v>
      </c>
      <c r="O408" s="128">
        <f t="shared" si="34"/>
        <v>365514.73999999982</v>
      </c>
      <c r="P408" s="22"/>
    </row>
    <row r="409" spans="1:16" hidden="1" x14ac:dyDescent="0.25">
      <c r="A409" s="19">
        <f>BAJIO16643561!A411</f>
        <v>44459</v>
      </c>
      <c r="B409" s="20"/>
      <c r="C409" s="20" t="str">
        <f>BAJIO16643561!B411</f>
        <v>ZAMUDIO CELIS ALBERTO comprobacion de gastos</v>
      </c>
      <c r="D409" s="106"/>
      <c r="E409" s="101" t="str">
        <f>BAJIO16643561!I411</f>
        <v>COMP GTOS</v>
      </c>
      <c r="F409" s="20">
        <f>BAJIO16643561!H411</f>
        <v>0</v>
      </c>
      <c r="G409" s="21">
        <f t="shared" si="30"/>
        <v>0</v>
      </c>
      <c r="H409" s="20"/>
      <c r="I409" s="21">
        <f t="shared" si="31"/>
        <v>0</v>
      </c>
      <c r="J409" s="21">
        <f>BAJIO16643561!D411</f>
        <v>0</v>
      </c>
      <c r="K409" s="21">
        <f t="shared" si="32"/>
        <v>1255.1724137931035</v>
      </c>
      <c r="L409" s="20"/>
      <c r="M409" s="21">
        <f t="shared" si="33"/>
        <v>200.82758620689657</v>
      </c>
      <c r="N409" s="21">
        <f>BAJIO16643561!C411</f>
        <v>1456</v>
      </c>
      <c r="O409" s="128">
        <f t="shared" si="34"/>
        <v>364058.73999999982</v>
      </c>
      <c r="P409" s="22"/>
    </row>
    <row r="410" spans="1:16" hidden="1" x14ac:dyDescent="0.25">
      <c r="A410" s="19">
        <f>BAJIO16643561!A412</f>
        <v>44460</v>
      </c>
      <c r="B410" s="20"/>
      <c r="C410" s="20" t="str">
        <f>BAJIO16643561!B412</f>
        <v>NACIONAL DE ALIMENTOS Y HELADOS SA DE CV</v>
      </c>
      <c r="D410" s="106"/>
      <c r="E410" s="101" t="str">
        <f>BAJIO16643561!I412</f>
        <v>F2500, F2501</v>
      </c>
      <c r="F410" s="20">
        <f>BAJIO16643561!H412</f>
        <v>1315</v>
      </c>
      <c r="G410" s="21">
        <f t="shared" si="30"/>
        <v>28650.000000000004</v>
      </c>
      <c r="H410" s="20"/>
      <c r="I410" s="21">
        <f t="shared" si="31"/>
        <v>4584.0000000000009</v>
      </c>
      <c r="J410" s="21">
        <f>BAJIO16643561!D412</f>
        <v>33234</v>
      </c>
      <c r="K410" s="21">
        <f t="shared" si="32"/>
        <v>0</v>
      </c>
      <c r="L410" s="20"/>
      <c r="M410" s="21">
        <f t="shared" si="33"/>
        <v>0</v>
      </c>
      <c r="N410" s="21">
        <f>BAJIO16643561!C412</f>
        <v>0</v>
      </c>
      <c r="O410" s="128">
        <f t="shared" si="34"/>
        <v>397292.73999999982</v>
      </c>
      <c r="P410" s="22"/>
    </row>
    <row r="411" spans="1:16" hidden="1" x14ac:dyDescent="0.25">
      <c r="A411" s="19">
        <f>BAJIO16643561!A413</f>
        <v>44460</v>
      </c>
      <c r="B411" s="20"/>
      <c r="C411" s="20" t="str">
        <f>BAJIO16643561!B413</f>
        <v>TRASPASO ENTRE CUENTAS  CONSTRUCTORA INVERMEX SA DE CV</v>
      </c>
      <c r="D411" s="106"/>
      <c r="E411" s="101" t="str">
        <f>BAJIO16643561!I413</f>
        <v>TRASPASO</v>
      </c>
      <c r="F411" s="20">
        <f>BAJIO16643561!H413</f>
        <v>0</v>
      </c>
      <c r="G411" s="21">
        <f t="shared" ref="G411:G474" si="35">J411/1.16</f>
        <v>0</v>
      </c>
      <c r="H411" s="20"/>
      <c r="I411" s="21">
        <f t="shared" ref="I411:I474" si="36">G411*0.16</f>
        <v>0</v>
      </c>
      <c r="J411" s="21">
        <f>BAJIO16643561!D413</f>
        <v>0</v>
      </c>
      <c r="K411" s="21">
        <f t="shared" ref="K411:K474" si="37">N411/1.16</f>
        <v>2586.2068965517242</v>
      </c>
      <c r="L411" s="20"/>
      <c r="M411" s="21">
        <f t="shared" ref="M411:M474" si="38">K411*0.16</f>
        <v>413.79310344827587</v>
      </c>
      <c r="N411" s="21">
        <f>BAJIO16643561!C413</f>
        <v>3000</v>
      </c>
      <c r="O411" s="128">
        <f t="shared" si="34"/>
        <v>394292.73999999982</v>
      </c>
      <c r="P411" s="22"/>
    </row>
    <row r="412" spans="1:16" hidden="1" x14ac:dyDescent="0.25">
      <c r="A412" s="19">
        <f>BAJIO16643561!A414</f>
        <v>44460</v>
      </c>
      <c r="B412" s="20"/>
      <c r="C412" s="20" t="str">
        <f>BAJIO16643561!B414</f>
        <v>QUALITAS CIA DE SEGURO POLIZA 705003597</v>
      </c>
      <c r="D412" s="106"/>
      <c r="E412" s="101" t="str">
        <f>BAJIO16643561!I414</f>
        <v>POLIZA SEGURO</v>
      </c>
      <c r="F412" s="20">
        <f>BAJIO16643561!H414</f>
        <v>0</v>
      </c>
      <c r="G412" s="21">
        <f t="shared" si="35"/>
        <v>0</v>
      </c>
      <c r="H412" s="20"/>
      <c r="I412" s="21">
        <f t="shared" si="36"/>
        <v>0</v>
      </c>
      <c r="J412" s="21">
        <f>BAJIO16643561!D414</f>
        <v>0</v>
      </c>
      <c r="K412" s="21">
        <f t="shared" si="37"/>
        <v>1826.543103448276</v>
      </c>
      <c r="L412" s="20"/>
      <c r="M412" s="21">
        <f t="shared" si="38"/>
        <v>292.24689655172415</v>
      </c>
      <c r="N412" s="21">
        <f>BAJIO16643561!C414</f>
        <v>2118.79</v>
      </c>
      <c r="O412" s="128">
        <f t="shared" si="34"/>
        <v>392173.94999999984</v>
      </c>
      <c r="P412" s="22"/>
    </row>
    <row r="413" spans="1:16" hidden="1" x14ac:dyDescent="0.25">
      <c r="A413" s="19">
        <f>BAJIO16643561!A415</f>
        <v>44460</v>
      </c>
      <c r="B413" s="20"/>
      <c r="C413" s="20" t="str">
        <f>BAJIO16643561!B415</f>
        <v>QUALITAS CIA DE SEGURO POLIZA 7050035396</v>
      </c>
      <c r="D413" s="106"/>
      <c r="E413" s="101" t="str">
        <f>BAJIO16643561!I415</f>
        <v>POLIZA SEGURO</v>
      </c>
      <c r="F413" s="20">
        <f>BAJIO16643561!H415</f>
        <v>0</v>
      </c>
      <c r="G413" s="21">
        <f t="shared" si="35"/>
        <v>0</v>
      </c>
      <c r="H413" s="20"/>
      <c r="I413" s="21">
        <f t="shared" si="36"/>
        <v>0</v>
      </c>
      <c r="J413" s="21">
        <f>BAJIO16643561!D415</f>
        <v>0</v>
      </c>
      <c r="K413" s="21">
        <f t="shared" si="37"/>
        <v>2461.3620689655172</v>
      </c>
      <c r="L413" s="20"/>
      <c r="M413" s="21">
        <f t="shared" si="38"/>
        <v>393.81793103448274</v>
      </c>
      <c r="N413" s="21">
        <f>BAJIO16643561!C415</f>
        <v>2855.18</v>
      </c>
      <c r="O413" s="128">
        <f t="shared" si="34"/>
        <v>389318.76999999984</v>
      </c>
      <c r="P413" s="22"/>
    </row>
    <row r="414" spans="1:16" hidden="1" x14ac:dyDescent="0.25">
      <c r="A414" s="19">
        <f>BAJIO16643561!A416</f>
        <v>44460</v>
      </c>
      <c r="B414" s="20"/>
      <c r="C414" s="20" t="str">
        <f>BAJIO16643561!B416</f>
        <v xml:space="preserve"> Pago de impuestos TESOFE INGRESOS FEDERALES RECAUDADOS</v>
      </c>
      <c r="D414" s="106"/>
      <c r="E414" s="101" t="str">
        <f>BAJIO16643561!I416</f>
        <v>IMPUESTOS</v>
      </c>
      <c r="F414" s="20">
        <f>BAJIO16643561!H416</f>
        <v>0</v>
      </c>
      <c r="G414" s="21">
        <f t="shared" si="35"/>
        <v>0</v>
      </c>
      <c r="H414" s="20"/>
      <c r="I414" s="21">
        <f t="shared" si="36"/>
        <v>0</v>
      </c>
      <c r="J414" s="21">
        <f>BAJIO16643561!D416</f>
        <v>0</v>
      </c>
      <c r="K414" s="21">
        <f t="shared" si="37"/>
        <v>33818.965517241384</v>
      </c>
      <c r="L414" s="20"/>
      <c r="M414" s="21">
        <f t="shared" si="38"/>
        <v>5411.0344827586214</v>
      </c>
      <c r="N414" s="21">
        <f>BAJIO16643561!C416</f>
        <v>39230</v>
      </c>
      <c r="O414" s="128">
        <f t="shared" si="34"/>
        <v>350088.76999999984</v>
      </c>
      <c r="P414" s="22"/>
    </row>
    <row r="415" spans="1:16" hidden="1" x14ac:dyDescent="0.25">
      <c r="A415" s="19">
        <f>BAJIO16643561!A417</f>
        <v>44461</v>
      </c>
      <c r="B415" s="20"/>
      <c r="C415" s="20" t="str">
        <f>BAJIO16643561!B417</f>
        <v>LIVERPOOL MTRREY LA FE  21sep2021 RFC DLI 931201MI9 Tarjeta</v>
      </c>
      <c r="D415" s="106"/>
      <c r="E415" s="101" t="str">
        <f>BAJIO16643561!I417</f>
        <v>TARJETA</v>
      </c>
      <c r="F415" s="20">
        <f>BAJIO16643561!H417</f>
        <v>0</v>
      </c>
      <c r="G415" s="21">
        <f t="shared" si="35"/>
        <v>0</v>
      </c>
      <c r="H415" s="20"/>
      <c r="I415" s="21">
        <f t="shared" si="36"/>
        <v>0</v>
      </c>
      <c r="J415" s="21">
        <f>BAJIO16643561!D417</f>
        <v>0</v>
      </c>
      <c r="K415" s="21">
        <f t="shared" si="37"/>
        <v>2586.2068965517242</v>
      </c>
      <c r="L415" s="20"/>
      <c r="M415" s="21">
        <f t="shared" si="38"/>
        <v>413.79310344827587</v>
      </c>
      <c r="N415" s="21">
        <f>BAJIO16643561!C417</f>
        <v>3000</v>
      </c>
      <c r="O415" s="128">
        <f t="shared" si="34"/>
        <v>347088.76999999984</v>
      </c>
      <c r="P415" s="22"/>
    </row>
    <row r="416" spans="1:16" hidden="1" x14ac:dyDescent="0.25">
      <c r="A416" s="19">
        <f>BAJIO16643561!A418</f>
        <v>44461</v>
      </c>
      <c r="B416" s="20"/>
      <c r="C416" s="20" t="str">
        <f>BAJIO16643561!B418</f>
        <v>CF SAN JUAN LA FE  21sep2021 RFC CFS 051213DG5 Tarjeta</v>
      </c>
      <c r="D416" s="106"/>
      <c r="E416" s="101" t="str">
        <f>BAJIO16643561!I418</f>
        <v>TARJETA</v>
      </c>
      <c r="F416" s="20">
        <f>BAJIO16643561!H418</f>
        <v>0</v>
      </c>
      <c r="G416" s="21">
        <f t="shared" si="35"/>
        <v>0</v>
      </c>
      <c r="H416" s="20"/>
      <c r="I416" s="21">
        <f t="shared" si="36"/>
        <v>0</v>
      </c>
      <c r="J416" s="21">
        <f>BAJIO16643561!D418</f>
        <v>0</v>
      </c>
      <c r="K416" s="21">
        <f t="shared" si="37"/>
        <v>784.41379310344826</v>
      </c>
      <c r="L416" s="20"/>
      <c r="M416" s="21">
        <f t="shared" si="38"/>
        <v>125.50620689655172</v>
      </c>
      <c r="N416" s="21">
        <f>BAJIO16643561!C418</f>
        <v>909.92</v>
      </c>
      <c r="O416" s="128">
        <f t="shared" si="34"/>
        <v>346178.84999999986</v>
      </c>
      <c r="P416" s="22"/>
    </row>
    <row r="417" spans="1:16" hidden="1" x14ac:dyDescent="0.25">
      <c r="A417" s="19">
        <f>BAJIO16643561!A419</f>
        <v>44461</v>
      </c>
      <c r="B417" s="20"/>
      <c r="C417" s="20" t="str">
        <f>BAJIO16643561!B419</f>
        <v>GEMTRON DE MEXICO SA DE CV</v>
      </c>
      <c r="D417" s="106"/>
      <c r="E417" s="101" t="str">
        <f>BAJIO16643561!I419</f>
        <v>F2502</v>
      </c>
      <c r="F417" s="20">
        <f>BAJIO16643561!H419</f>
        <v>1317</v>
      </c>
      <c r="G417" s="21">
        <f t="shared" si="35"/>
        <v>14749.250000000002</v>
      </c>
      <c r="H417" s="20"/>
      <c r="I417" s="21">
        <f t="shared" si="36"/>
        <v>2359.8800000000006</v>
      </c>
      <c r="J417" s="21">
        <f>BAJIO16643561!D419</f>
        <v>17109.13</v>
      </c>
      <c r="K417" s="21">
        <f t="shared" si="37"/>
        <v>0</v>
      </c>
      <c r="L417" s="20"/>
      <c r="M417" s="21">
        <f t="shared" si="38"/>
        <v>0</v>
      </c>
      <c r="N417" s="21">
        <f>BAJIO16643561!C419</f>
        <v>0</v>
      </c>
      <c r="O417" s="128">
        <f t="shared" si="34"/>
        <v>363287.97999999986</v>
      </c>
      <c r="P417" s="22"/>
    </row>
    <row r="418" spans="1:16" hidden="1" x14ac:dyDescent="0.25">
      <c r="A418" s="19">
        <f>BAJIO16643561!A420</f>
        <v>44461</v>
      </c>
      <c r="B418" s="20"/>
      <c r="C418" s="20" t="str">
        <f>BAJIO16643561!B420</f>
        <v xml:space="preserve"> Recibo # 173184007865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v>
      </c>
      <c r="D418" s="106"/>
      <c r="E418" s="101" t="str">
        <f>BAJIO16643561!I420</f>
        <v>RECIBO</v>
      </c>
      <c r="F418" s="20">
        <f>BAJIO16643561!H420</f>
        <v>0</v>
      </c>
      <c r="G418" s="21">
        <f t="shared" si="35"/>
        <v>0</v>
      </c>
      <c r="H418" s="20"/>
      <c r="I418" s="21">
        <f t="shared" si="36"/>
        <v>0</v>
      </c>
      <c r="J418" s="21">
        <f>BAJIO16643561!D420</f>
        <v>0</v>
      </c>
      <c r="K418" s="21">
        <f t="shared" si="37"/>
        <v>1300</v>
      </c>
      <c r="L418" s="20"/>
      <c r="M418" s="21">
        <f t="shared" si="38"/>
        <v>208</v>
      </c>
      <c r="N418" s="21">
        <f>BAJIO16643561!C420</f>
        <v>1508</v>
      </c>
      <c r="O418" s="128">
        <f t="shared" si="34"/>
        <v>361779.97999999986</v>
      </c>
      <c r="P418" s="22"/>
    </row>
    <row r="419" spans="1:16" hidden="1" x14ac:dyDescent="0.25">
      <c r="A419" s="19">
        <f>BAJIO16643561!A421</f>
        <v>44461</v>
      </c>
      <c r="B419" s="20"/>
      <c r="C419" s="20" t="str">
        <f>BAJIO16643561!B421</f>
        <v>HELADOS SULTANA DE MONTERRE</v>
      </c>
      <c r="D419" s="106"/>
      <c r="E419" s="101" t="str">
        <f>BAJIO16643561!I421</f>
        <v>F2517</v>
      </c>
      <c r="F419" s="20" t="str">
        <f>BAJIO16643561!H421</f>
        <v>1318SAT/ 1510-5</v>
      </c>
      <c r="G419" s="21">
        <f t="shared" si="35"/>
        <v>5700</v>
      </c>
      <c r="H419" s="20"/>
      <c r="I419" s="21">
        <f t="shared" si="36"/>
        <v>912</v>
      </c>
      <c r="J419" s="21">
        <f>BAJIO16643561!D421</f>
        <v>6612</v>
      </c>
      <c r="K419" s="21">
        <f t="shared" si="37"/>
        <v>0</v>
      </c>
      <c r="L419" s="20"/>
      <c r="M419" s="21">
        <f t="shared" si="38"/>
        <v>0</v>
      </c>
      <c r="N419" s="21">
        <f>BAJIO16643561!C421</f>
        <v>0</v>
      </c>
      <c r="O419" s="128">
        <f t="shared" si="34"/>
        <v>368391.97999999986</v>
      </c>
      <c r="P419" s="22"/>
    </row>
    <row r="420" spans="1:16" hidden="1" x14ac:dyDescent="0.25">
      <c r="A420" s="19">
        <f>BAJIO16643561!A422</f>
        <v>44461</v>
      </c>
      <c r="B420" s="20"/>
      <c r="C420" s="20" t="str">
        <f>BAJIO16643561!B422</f>
        <v>KANDELIUM MEXICO S D E RL D</v>
      </c>
      <c r="D420" s="106"/>
      <c r="E420" s="101" t="str">
        <f>BAJIO16643561!I422</f>
        <v>F2394</v>
      </c>
      <c r="F420" s="20">
        <f>BAJIO16643561!H422</f>
        <v>1318</v>
      </c>
      <c r="G420" s="21">
        <f t="shared" si="35"/>
        <v>2800</v>
      </c>
      <c r="H420" s="20"/>
      <c r="I420" s="21">
        <f t="shared" si="36"/>
        <v>448</v>
      </c>
      <c r="J420" s="21">
        <f>BAJIO16643561!D422</f>
        <v>3248</v>
      </c>
      <c r="K420" s="21">
        <f t="shared" si="37"/>
        <v>0</v>
      </c>
      <c r="L420" s="20"/>
      <c r="M420" s="21">
        <f t="shared" si="38"/>
        <v>0</v>
      </c>
      <c r="N420" s="21">
        <f>BAJIO16643561!C422</f>
        <v>0</v>
      </c>
      <c r="O420" s="128">
        <f t="shared" si="34"/>
        <v>371639.97999999986</v>
      </c>
      <c r="P420" s="22"/>
    </row>
    <row r="421" spans="1:16" hidden="1" x14ac:dyDescent="0.25">
      <c r="A421" s="19">
        <f>BAJIO16643561!A423</f>
        <v>44461</v>
      </c>
      <c r="B421" s="20"/>
      <c r="C421" s="20" t="str">
        <f>BAJIO16643561!B423</f>
        <v xml:space="preserve">BALDEMAR GARCIA TRUJILLO FACT DE SEPRI </v>
      </c>
      <c r="D421" s="106"/>
      <c r="E421" s="101" t="str">
        <f>BAJIO16643561!I423</f>
        <v>FACT SEPRI</v>
      </c>
      <c r="F421" s="20">
        <f>BAJIO16643561!H423</f>
        <v>0</v>
      </c>
      <c r="G421" s="21">
        <f t="shared" si="35"/>
        <v>0</v>
      </c>
      <c r="H421" s="20"/>
      <c r="I421" s="21">
        <f t="shared" si="36"/>
        <v>0</v>
      </c>
      <c r="J421" s="21">
        <f>BAJIO16643561!D423</f>
        <v>0</v>
      </c>
      <c r="K421" s="21">
        <f t="shared" si="37"/>
        <v>1750.0000000000002</v>
      </c>
      <c r="L421" s="20"/>
      <c r="M421" s="21">
        <f t="shared" si="38"/>
        <v>280.00000000000006</v>
      </c>
      <c r="N421" s="21">
        <f>BAJIO16643561!C423</f>
        <v>2030</v>
      </c>
      <c r="O421" s="128">
        <f t="shared" si="34"/>
        <v>369609.97999999986</v>
      </c>
      <c r="P421" s="22"/>
    </row>
    <row r="422" spans="1:16" hidden="1" x14ac:dyDescent="0.25">
      <c r="A422" s="19">
        <f>BAJIO16643561!A424</f>
        <v>44461</v>
      </c>
      <c r="B422" s="20"/>
      <c r="C422" s="20" t="str">
        <f>BAJIO16643561!B424</f>
        <v xml:space="preserve">SERVIPROF DIGITAL S.A DE C.V. FACT 83 </v>
      </c>
      <c r="D422" s="106"/>
      <c r="E422" s="101" t="str">
        <f>BAJIO16643561!I424</f>
        <v>FACT 83</v>
      </c>
      <c r="F422" s="20">
        <f>BAJIO16643561!H424</f>
        <v>0</v>
      </c>
      <c r="G422" s="21">
        <f t="shared" si="35"/>
        <v>0</v>
      </c>
      <c r="H422" s="20"/>
      <c r="I422" s="21">
        <f t="shared" si="36"/>
        <v>0</v>
      </c>
      <c r="J422" s="21">
        <f>BAJIO16643561!D424</f>
        <v>0</v>
      </c>
      <c r="K422" s="21">
        <f t="shared" si="37"/>
        <v>2296.0775862068967</v>
      </c>
      <c r="L422" s="20"/>
      <c r="M422" s="21">
        <f t="shared" si="38"/>
        <v>367.37241379310348</v>
      </c>
      <c r="N422" s="21">
        <f>BAJIO16643561!C424</f>
        <v>2663.45</v>
      </c>
      <c r="O422" s="128">
        <f t="shared" si="34"/>
        <v>366946.52999999985</v>
      </c>
      <c r="P422" s="22"/>
    </row>
    <row r="423" spans="1:16" hidden="1" x14ac:dyDescent="0.25">
      <c r="A423" s="19">
        <f>BAJIO16643561!A425</f>
        <v>44461</v>
      </c>
      <c r="B423" s="20"/>
      <c r="C423" s="20" t="str">
        <f>BAJIO16643561!B425</f>
        <v>SERV GASOLINEROS DE MEXICO SA</v>
      </c>
      <c r="D423" s="106"/>
      <c r="E423" s="101" t="str">
        <f>BAJIO16643561!I425</f>
        <v>GASOLINA</v>
      </c>
      <c r="F423" s="20">
        <f>BAJIO16643561!H425</f>
        <v>0</v>
      </c>
      <c r="G423" s="21">
        <f t="shared" si="35"/>
        <v>0</v>
      </c>
      <c r="H423" s="20"/>
      <c r="I423" s="21">
        <f t="shared" si="36"/>
        <v>0</v>
      </c>
      <c r="J423" s="21">
        <f>BAJIO16643561!D425</f>
        <v>0</v>
      </c>
      <c r="K423" s="21">
        <f t="shared" si="37"/>
        <v>12229.275862068966</v>
      </c>
      <c r="L423" s="20"/>
      <c r="M423" s="21">
        <f t="shared" si="38"/>
        <v>1956.6841379310345</v>
      </c>
      <c r="N423" s="21">
        <f>BAJIO16643561!C425</f>
        <v>14185.96</v>
      </c>
      <c r="O423" s="128">
        <f t="shared" si="34"/>
        <v>352760.56999999983</v>
      </c>
      <c r="P423" s="22"/>
    </row>
    <row r="424" spans="1:16" hidden="1" x14ac:dyDescent="0.25">
      <c r="A424" s="19">
        <f>BAJIO16643561!A426</f>
        <v>44461</v>
      </c>
      <c r="B424" s="20"/>
      <c r="C424" s="20" t="str">
        <f>BAJIO16643561!B426</f>
        <v>SERV GASOLINEROS DE MEXICO SA 59114</v>
      </c>
      <c r="D424" s="106"/>
      <c r="E424" s="101" t="str">
        <f>BAJIO16643561!I426</f>
        <v>GASOLINA</v>
      </c>
      <c r="F424" s="20">
        <f>BAJIO16643561!H426</f>
        <v>0</v>
      </c>
      <c r="G424" s="21">
        <f t="shared" si="35"/>
        <v>0</v>
      </c>
      <c r="H424" s="20"/>
      <c r="I424" s="21">
        <f t="shared" si="36"/>
        <v>0</v>
      </c>
      <c r="J424" s="21">
        <f>BAJIO16643561!D426</f>
        <v>0</v>
      </c>
      <c r="K424" s="21">
        <f t="shared" si="37"/>
        <v>33761.336206896558</v>
      </c>
      <c r="L424" s="20"/>
      <c r="M424" s="21">
        <f t="shared" si="38"/>
        <v>5401.8137931034498</v>
      </c>
      <c r="N424" s="21">
        <f>BAJIO16643561!C426</f>
        <v>39163.15</v>
      </c>
      <c r="O424" s="128">
        <f t="shared" si="34"/>
        <v>313597.41999999981</v>
      </c>
      <c r="P424" s="22"/>
    </row>
    <row r="425" spans="1:16" hidden="1" x14ac:dyDescent="0.25">
      <c r="A425" s="19">
        <f>BAJIO16643561!A427</f>
        <v>44461</v>
      </c>
      <c r="B425" s="20"/>
      <c r="C425" s="20" t="str">
        <f>BAJIO16643561!B427</f>
        <v>TAMPICO IDEALEASE SA DE CV</v>
      </c>
      <c r="D425" s="106"/>
      <c r="E425" s="101" t="str">
        <f>BAJIO16643561!I427</f>
        <v>FACTURA</v>
      </c>
      <c r="F425" s="20">
        <f>BAJIO16643561!H427</f>
        <v>0</v>
      </c>
      <c r="G425" s="21">
        <f t="shared" si="35"/>
        <v>0</v>
      </c>
      <c r="H425" s="20"/>
      <c r="I425" s="21">
        <f t="shared" si="36"/>
        <v>0</v>
      </c>
      <c r="J425" s="21">
        <f>BAJIO16643561!D427</f>
        <v>0</v>
      </c>
      <c r="K425" s="21">
        <f t="shared" si="37"/>
        <v>7322.8965517241377</v>
      </c>
      <c r="L425" s="20"/>
      <c r="M425" s="21">
        <f t="shared" si="38"/>
        <v>1171.663448275862</v>
      </c>
      <c r="N425" s="21">
        <f>BAJIO16643561!C427</f>
        <v>8494.56</v>
      </c>
      <c r="O425" s="128">
        <f t="shared" si="34"/>
        <v>305102.85999999981</v>
      </c>
      <c r="P425" s="22"/>
    </row>
    <row r="426" spans="1:16" hidden="1" x14ac:dyDescent="0.25">
      <c r="A426" s="19">
        <f>BAJIO16643561!A428</f>
        <v>44462</v>
      </c>
      <c r="B426" s="20"/>
      <c r="C426" s="20" t="str">
        <f>BAJIO16643561!B428</f>
        <v>CHRISTUS MUGUERZA SI STEMAS</v>
      </c>
      <c r="D426" s="106"/>
      <c r="E426" s="101" t="str">
        <f>BAJIO16643561!I428</f>
        <v>F2361</v>
      </c>
      <c r="F426" s="20">
        <f>BAJIO16643561!H428</f>
        <v>1320</v>
      </c>
      <c r="G426" s="21">
        <f t="shared" si="35"/>
        <v>13600.000000000002</v>
      </c>
      <c r="H426" s="20"/>
      <c r="I426" s="21">
        <f t="shared" si="36"/>
        <v>2176.0000000000005</v>
      </c>
      <c r="J426" s="21">
        <f>BAJIO16643561!D428</f>
        <v>15776</v>
      </c>
      <c r="K426" s="21">
        <f t="shared" si="37"/>
        <v>0</v>
      </c>
      <c r="L426" s="20"/>
      <c r="M426" s="21">
        <f t="shared" si="38"/>
        <v>0</v>
      </c>
      <c r="N426" s="21">
        <f>BAJIO16643561!C428</f>
        <v>0</v>
      </c>
      <c r="O426" s="128">
        <f t="shared" si="34"/>
        <v>320878.85999999981</v>
      </c>
      <c r="P426" s="22"/>
    </row>
    <row r="427" spans="1:16" hidden="1" x14ac:dyDescent="0.25">
      <c r="A427" s="19">
        <f>BAJIO16643561!A429</f>
        <v>44462</v>
      </c>
      <c r="B427" s="20"/>
      <c r="C427" s="20" t="str">
        <f>BAJIO16643561!B429</f>
        <v>BACHOCO SA DE CV</v>
      </c>
      <c r="D427" s="106"/>
      <c r="E427" s="101" t="str">
        <f>BAJIO16643561!I429</f>
        <v>F2349</v>
      </c>
      <c r="F427" s="20">
        <f>BAJIO16643561!H429</f>
        <v>1321</v>
      </c>
      <c r="G427" s="21">
        <f t="shared" si="35"/>
        <v>124000.00000000001</v>
      </c>
      <c r="H427" s="20"/>
      <c r="I427" s="21">
        <f t="shared" si="36"/>
        <v>19840.000000000004</v>
      </c>
      <c r="J427" s="21">
        <f>BAJIO16643561!D429</f>
        <v>143840</v>
      </c>
      <c r="K427" s="21">
        <f t="shared" si="37"/>
        <v>0</v>
      </c>
      <c r="L427" s="20"/>
      <c r="M427" s="21">
        <f t="shared" si="38"/>
        <v>0</v>
      </c>
      <c r="N427" s="21">
        <f>BAJIO16643561!C429</f>
        <v>0</v>
      </c>
      <c r="O427" s="128">
        <f t="shared" si="34"/>
        <v>464718.85999999981</v>
      </c>
      <c r="P427" s="22"/>
    </row>
    <row r="428" spans="1:16" hidden="1" x14ac:dyDescent="0.25">
      <c r="A428" s="19">
        <f>BAJIO16643561!A430</f>
        <v>44462</v>
      </c>
      <c r="B428" s="20"/>
      <c r="C428" s="20" t="str">
        <f>BAJIO16643561!B430</f>
        <v>PAPE ADOSA RUIZ C CP  22sep2021 RFC AOF 870529IU7 Tarjeta</v>
      </c>
      <c r="D428" s="106"/>
      <c r="E428" s="101">
        <f>BAJIO16643561!I430</f>
        <v>0</v>
      </c>
      <c r="F428" s="20">
        <f>BAJIO16643561!H430</f>
        <v>0</v>
      </c>
      <c r="G428" s="21">
        <f t="shared" si="35"/>
        <v>0</v>
      </c>
      <c r="H428" s="20"/>
      <c r="I428" s="21">
        <f t="shared" si="36"/>
        <v>0</v>
      </c>
      <c r="J428" s="21">
        <f>BAJIO16643561!D430</f>
        <v>0</v>
      </c>
      <c r="K428" s="21">
        <f t="shared" si="37"/>
        <v>1336.2068965517242</v>
      </c>
      <c r="L428" s="20"/>
      <c r="M428" s="21">
        <f t="shared" si="38"/>
        <v>213.79310344827587</v>
      </c>
      <c r="N428" s="21">
        <f>BAJIO16643561!C430</f>
        <v>1550</v>
      </c>
      <c r="O428" s="128">
        <f t="shared" si="34"/>
        <v>463168.85999999981</v>
      </c>
      <c r="P428" s="22"/>
    </row>
    <row r="429" spans="1:16" hidden="1" x14ac:dyDescent="0.25">
      <c r="A429" s="19">
        <f>BAJIO16643561!A431</f>
        <v>44462</v>
      </c>
      <c r="B429" s="20"/>
      <c r="C429" s="20" t="str">
        <f>BAJIO16643561!B431</f>
        <v xml:space="preserve">Deposito SBC de Cobro Inmediato  Recibo # 25749025075                                                                                                                                                                                                                                                        </v>
      </c>
      <c r="D429" s="106"/>
      <c r="E429" s="101" t="str">
        <f>BAJIO16643561!I431</f>
        <v>PENDIENTE</v>
      </c>
      <c r="F429" s="20">
        <f>BAJIO16643561!H431</f>
        <v>0</v>
      </c>
      <c r="G429" s="21">
        <f t="shared" si="35"/>
        <v>3200</v>
      </c>
      <c r="H429" s="20"/>
      <c r="I429" s="21">
        <f t="shared" si="36"/>
        <v>512</v>
      </c>
      <c r="J429" s="21">
        <f>BAJIO16643561!D431</f>
        <v>3712</v>
      </c>
      <c r="K429" s="21">
        <f t="shared" si="37"/>
        <v>0</v>
      </c>
      <c r="L429" s="20"/>
      <c r="M429" s="21">
        <f t="shared" si="38"/>
        <v>0</v>
      </c>
      <c r="N429" s="21">
        <f>BAJIO16643561!C431</f>
        <v>0</v>
      </c>
      <c r="O429" s="128">
        <f t="shared" si="34"/>
        <v>466880.85999999981</v>
      </c>
      <c r="P429" s="22"/>
    </row>
    <row r="430" spans="1:16" hidden="1" x14ac:dyDescent="0.25">
      <c r="A430" s="19">
        <f>BAJIO16643561!A432</f>
        <v>44462</v>
      </c>
      <c r="B430" s="20"/>
      <c r="C430" s="20" t="str">
        <f>BAJIO16643561!B432</f>
        <v>LIVETT CONSTRUCCIONES Y SUMINI LIQUIDACION DE FACTURA</v>
      </c>
      <c r="D430" s="106"/>
      <c r="E430" s="101">
        <f>BAJIO16643561!I432</f>
        <v>0</v>
      </c>
      <c r="F430" s="20">
        <f>BAJIO16643561!H432</f>
        <v>0</v>
      </c>
      <c r="G430" s="21">
        <f t="shared" si="35"/>
        <v>0</v>
      </c>
      <c r="H430" s="20"/>
      <c r="I430" s="21">
        <f t="shared" si="36"/>
        <v>0</v>
      </c>
      <c r="J430" s="21">
        <f>BAJIO16643561!D432</f>
        <v>0</v>
      </c>
      <c r="K430" s="21">
        <f t="shared" si="37"/>
        <v>47413.793103448283</v>
      </c>
      <c r="L430" s="20"/>
      <c r="M430" s="21">
        <f t="shared" si="38"/>
        <v>7586.2068965517255</v>
      </c>
      <c r="N430" s="21">
        <f>BAJIO16643561!C432</f>
        <v>55000</v>
      </c>
      <c r="O430" s="128">
        <f t="shared" si="34"/>
        <v>411880.85999999981</v>
      </c>
      <c r="P430" s="22"/>
    </row>
    <row r="431" spans="1:16" hidden="1" x14ac:dyDescent="0.25">
      <c r="A431" s="19">
        <f>BAJIO16643561!A433</f>
        <v>44462</v>
      </c>
      <c r="B431" s="20"/>
      <c r="C431" s="20" t="str">
        <f>BAJIO16643561!B433</f>
        <v>INTEGRADORA DE INSUMOS DEL NORESTE S.A.</v>
      </c>
      <c r="D431" s="106"/>
      <c r="E431" s="101" t="str">
        <f>BAJIO16643561!I433</f>
        <v>F2688</v>
      </c>
      <c r="F431" s="20">
        <f>BAJIO16643561!H433</f>
        <v>1322</v>
      </c>
      <c r="G431" s="21">
        <f t="shared" si="35"/>
        <v>3100</v>
      </c>
      <c r="H431" s="20"/>
      <c r="I431" s="21">
        <f t="shared" si="36"/>
        <v>496</v>
      </c>
      <c r="J431" s="21">
        <f>BAJIO16643561!D433</f>
        <v>3596</v>
      </c>
      <c r="K431" s="21">
        <f t="shared" si="37"/>
        <v>0</v>
      </c>
      <c r="L431" s="20"/>
      <c r="M431" s="21">
        <f t="shared" si="38"/>
        <v>0</v>
      </c>
      <c r="N431" s="21">
        <f>BAJIO16643561!C433</f>
        <v>0</v>
      </c>
      <c r="O431" s="128">
        <f t="shared" si="34"/>
        <v>415476.85999999981</v>
      </c>
      <c r="P431" s="22"/>
    </row>
    <row r="432" spans="1:16" hidden="1" x14ac:dyDescent="0.25">
      <c r="A432" s="19">
        <f>BAJIO16643561!A434</f>
        <v>44462</v>
      </c>
      <c r="B432" s="20"/>
      <c r="C432" s="20" t="str">
        <f>BAJIO16643561!B434</f>
        <v xml:space="preserve"> Recibo # 103214013037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v>
      </c>
      <c r="D432" s="106"/>
      <c r="E432" s="101">
        <f>BAJIO16643561!I434</f>
        <v>0</v>
      </c>
      <c r="F432" s="20">
        <f>BAJIO16643561!H434</f>
        <v>0</v>
      </c>
      <c r="G432" s="21">
        <f t="shared" si="35"/>
        <v>0</v>
      </c>
      <c r="H432" s="20"/>
      <c r="I432" s="21">
        <f t="shared" si="36"/>
        <v>0</v>
      </c>
      <c r="J432" s="21">
        <f>BAJIO16643561!D434</f>
        <v>0</v>
      </c>
      <c r="K432" s="21">
        <f t="shared" si="37"/>
        <v>6034.4827586206902</v>
      </c>
      <c r="L432" s="20"/>
      <c r="M432" s="21">
        <f t="shared" si="38"/>
        <v>965.51724137931046</v>
      </c>
      <c r="N432" s="21">
        <f>BAJIO16643561!C434</f>
        <v>7000</v>
      </c>
      <c r="O432" s="128">
        <f t="shared" si="34"/>
        <v>408476.85999999981</v>
      </c>
      <c r="P432" s="22"/>
    </row>
    <row r="433" spans="1:16" ht="60" hidden="1" x14ac:dyDescent="0.25">
      <c r="A433" s="19">
        <f>BAJIO16643561!A435</f>
        <v>44463</v>
      </c>
      <c r="B433" s="20"/>
      <c r="C433" s="20" t="str">
        <f>BAJIO16643561!B435</f>
        <v>LM TRANSPORTACIONES SA DE C</v>
      </c>
      <c r="D433" s="106"/>
      <c r="E433" s="101" t="str">
        <f>BAJIO16643561!I435</f>
        <v>F2523, F2543, F2580, F2604, F2618, F2636, F2653</v>
      </c>
      <c r="F433" s="20">
        <f>BAJIO16643561!H435</f>
        <v>1323</v>
      </c>
      <c r="G433" s="21">
        <f t="shared" si="35"/>
        <v>28000.000000000004</v>
      </c>
      <c r="H433" s="20"/>
      <c r="I433" s="21">
        <f t="shared" si="36"/>
        <v>4480.0000000000009</v>
      </c>
      <c r="J433" s="21">
        <f>BAJIO16643561!D435</f>
        <v>32480</v>
      </c>
      <c r="K433" s="21">
        <f t="shared" si="37"/>
        <v>0</v>
      </c>
      <c r="L433" s="20"/>
      <c r="M433" s="21">
        <f t="shared" si="38"/>
        <v>0</v>
      </c>
      <c r="N433" s="21">
        <f>BAJIO16643561!C435</f>
        <v>0</v>
      </c>
      <c r="O433" s="128">
        <f t="shared" si="34"/>
        <v>440956.85999999981</v>
      </c>
      <c r="P433" s="22"/>
    </row>
    <row r="434" spans="1:16" ht="30" hidden="1" x14ac:dyDescent="0.25">
      <c r="A434" s="19">
        <f>BAJIO16643561!A436</f>
        <v>44463</v>
      </c>
      <c r="B434" s="20"/>
      <c r="C434" s="20" t="str">
        <f>BAJIO16643561!B436</f>
        <v>MEGA ALIMENTOS SA DE  CV</v>
      </c>
      <c r="D434" s="106"/>
      <c r="E434" s="101" t="str">
        <f>BAJIO16643561!I436</f>
        <v>F2525, F2526, F2540</v>
      </c>
      <c r="F434" s="20">
        <f>BAJIO16643561!H436</f>
        <v>1324</v>
      </c>
      <c r="G434" s="21">
        <f t="shared" si="35"/>
        <v>29060</v>
      </c>
      <c r="H434" s="20"/>
      <c r="I434" s="21">
        <f t="shared" si="36"/>
        <v>4649.6000000000004</v>
      </c>
      <c r="J434" s="21">
        <f>BAJIO16643561!D436</f>
        <v>33709.599999999999</v>
      </c>
      <c r="K434" s="21">
        <f t="shared" si="37"/>
        <v>0</v>
      </c>
      <c r="L434" s="20"/>
      <c r="M434" s="21">
        <f t="shared" si="38"/>
        <v>0</v>
      </c>
      <c r="N434" s="21">
        <f>BAJIO16643561!C436</f>
        <v>0</v>
      </c>
      <c r="O434" s="128">
        <f t="shared" si="34"/>
        <v>474666.45999999979</v>
      </c>
      <c r="P434" s="22"/>
    </row>
    <row r="435" spans="1:16" hidden="1" x14ac:dyDescent="0.25">
      <c r="A435" s="19">
        <f>BAJIO16643561!A437</f>
        <v>44463</v>
      </c>
      <c r="B435" s="20"/>
      <c r="C435" s="20" t="str">
        <f>BAJIO16643561!B437</f>
        <v>PENSKE TRUCK ARRENDA DORA DE MEXICO SA D</v>
      </c>
      <c r="D435" s="106"/>
      <c r="E435" s="101" t="str">
        <f>BAJIO16643561!I437</f>
        <v>F2519</v>
      </c>
      <c r="F435" s="20">
        <f>BAJIO16643561!H437</f>
        <v>1325</v>
      </c>
      <c r="G435" s="21">
        <f t="shared" si="35"/>
        <v>5600</v>
      </c>
      <c r="H435" s="20"/>
      <c r="I435" s="21">
        <f t="shared" si="36"/>
        <v>896</v>
      </c>
      <c r="J435" s="21">
        <f>BAJIO16643561!D437</f>
        <v>6496</v>
      </c>
      <c r="K435" s="21">
        <f t="shared" si="37"/>
        <v>0</v>
      </c>
      <c r="L435" s="20"/>
      <c r="M435" s="21">
        <f t="shared" si="38"/>
        <v>0</v>
      </c>
      <c r="N435" s="21">
        <f>BAJIO16643561!C437</f>
        <v>0</v>
      </c>
      <c r="O435" s="128">
        <f t="shared" si="34"/>
        <v>481162.45999999979</v>
      </c>
      <c r="P435" s="22"/>
    </row>
    <row r="436" spans="1:16" hidden="1" x14ac:dyDescent="0.25">
      <c r="A436" s="19">
        <f>BAJIO16643561!A438</f>
        <v>44463</v>
      </c>
      <c r="B436" s="20"/>
      <c r="C436" s="20" t="str">
        <f>BAJIO16643561!B438</f>
        <v>VALVULAS DE CALIDAD DE MONTERREY SA DE C PAGO FACTURA INV2633</v>
      </c>
      <c r="D436" s="106"/>
      <c r="E436" s="101" t="str">
        <f>BAJIO16643561!I438</f>
        <v>F2633</v>
      </c>
      <c r="F436" s="20">
        <f>BAJIO16643561!H438</f>
        <v>1326</v>
      </c>
      <c r="G436" s="21">
        <f t="shared" si="35"/>
        <v>2850</v>
      </c>
      <c r="H436" s="20"/>
      <c r="I436" s="21">
        <f t="shared" si="36"/>
        <v>456</v>
      </c>
      <c r="J436" s="21">
        <f>BAJIO16643561!D438</f>
        <v>3306</v>
      </c>
      <c r="K436" s="21">
        <f t="shared" si="37"/>
        <v>0</v>
      </c>
      <c r="L436" s="20"/>
      <c r="M436" s="21">
        <f t="shared" si="38"/>
        <v>0</v>
      </c>
      <c r="N436" s="21">
        <f>BAJIO16643561!C438</f>
        <v>0</v>
      </c>
      <c r="O436" s="128">
        <f t="shared" si="34"/>
        <v>484468.45999999979</v>
      </c>
      <c r="P436" s="22"/>
    </row>
    <row r="437" spans="1:16" hidden="1" x14ac:dyDescent="0.25">
      <c r="A437" s="19">
        <f>BAJIO16643561!A439</f>
        <v>44463</v>
      </c>
      <c r="B437" s="20"/>
      <c r="C437" s="20" t="str">
        <f>BAJIO16643561!B439</f>
        <v>Ryder Capital S  de R L  de C V</v>
      </c>
      <c r="D437" s="106"/>
      <c r="E437" s="101" t="str">
        <f>BAJIO16643561!I439</f>
        <v>F2506</v>
      </c>
      <c r="F437" s="20">
        <f>BAJIO16643561!H439</f>
        <v>1327</v>
      </c>
      <c r="G437" s="21">
        <f t="shared" si="35"/>
        <v>18900</v>
      </c>
      <c r="H437" s="20"/>
      <c r="I437" s="21">
        <f t="shared" si="36"/>
        <v>3024</v>
      </c>
      <c r="J437" s="21">
        <f>BAJIO16643561!D439</f>
        <v>21924</v>
      </c>
      <c r="K437" s="21">
        <f t="shared" si="37"/>
        <v>0</v>
      </c>
      <c r="L437" s="20"/>
      <c r="M437" s="21">
        <f t="shared" si="38"/>
        <v>0</v>
      </c>
      <c r="N437" s="21">
        <f>BAJIO16643561!C439</f>
        <v>0</v>
      </c>
      <c r="O437" s="128">
        <f t="shared" si="34"/>
        <v>506392.45999999979</v>
      </c>
      <c r="P437" s="22"/>
    </row>
    <row r="438" spans="1:16" hidden="1" x14ac:dyDescent="0.25">
      <c r="A438" s="19">
        <f>BAJIO16643561!A440</f>
        <v>44463</v>
      </c>
      <c r="B438" s="20"/>
      <c r="C438" s="20" t="str">
        <f>BAJIO16643561!B440</f>
        <v>AGUIRRE SILVA ROBERTOARON ANTICIPO A FACTURA</v>
      </c>
      <c r="D438" s="106"/>
      <c r="E438" s="101" t="str">
        <f>BAJIO16643561!I440</f>
        <v>ANT FACTURA</v>
      </c>
      <c r="F438" s="20">
        <f>BAJIO16643561!H440</f>
        <v>0</v>
      </c>
      <c r="G438" s="21">
        <f t="shared" si="35"/>
        <v>0</v>
      </c>
      <c r="H438" s="20"/>
      <c r="I438" s="21">
        <f t="shared" si="36"/>
        <v>0</v>
      </c>
      <c r="J438" s="21">
        <f>BAJIO16643561!D440</f>
        <v>0</v>
      </c>
      <c r="K438" s="21">
        <f t="shared" si="37"/>
        <v>8620.6896551724149</v>
      </c>
      <c r="L438" s="20"/>
      <c r="M438" s="21">
        <f t="shared" si="38"/>
        <v>1379.3103448275865</v>
      </c>
      <c r="N438" s="21">
        <f>BAJIO16643561!C440</f>
        <v>10000</v>
      </c>
      <c r="O438" s="128">
        <f t="shared" si="34"/>
        <v>496392.45999999979</v>
      </c>
      <c r="P438" s="22"/>
    </row>
    <row r="439" spans="1:16" hidden="1" x14ac:dyDescent="0.25">
      <c r="A439" s="19">
        <f>BAJIO16643561!A441</f>
        <v>44463</v>
      </c>
      <c r="B439" s="20"/>
      <c r="C439" s="20" t="str">
        <f>BAJIO16643561!B441</f>
        <v>QUALITAS CIA DE SEGURO POLIZA 7050034058 ENDOSO</v>
      </c>
      <c r="D439" s="106"/>
      <c r="E439" s="101" t="str">
        <f>BAJIO16643561!I441</f>
        <v>POLIZA</v>
      </c>
      <c r="F439" s="20">
        <f>BAJIO16643561!H441</f>
        <v>0</v>
      </c>
      <c r="G439" s="21">
        <f t="shared" si="35"/>
        <v>0</v>
      </c>
      <c r="H439" s="20"/>
      <c r="I439" s="21">
        <f t="shared" si="36"/>
        <v>0</v>
      </c>
      <c r="J439" s="21">
        <f>BAJIO16643561!D441</f>
        <v>0</v>
      </c>
      <c r="K439" s="21">
        <f t="shared" si="37"/>
        <v>900.4655172413793</v>
      </c>
      <c r="L439" s="20"/>
      <c r="M439" s="21">
        <f t="shared" si="38"/>
        <v>144.07448275862069</v>
      </c>
      <c r="N439" s="21">
        <f>BAJIO16643561!C441</f>
        <v>1044.54</v>
      </c>
      <c r="O439" s="128">
        <f t="shared" si="34"/>
        <v>495347.91999999981</v>
      </c>
      <c r="P439" s="22"/>
    </row>
    <row r="440" spans="1:16" hidden="1" x14ac:dyDescent="0.25">
      <c r="A440" s="19">
        <f>BAJIO16643561!A442</f>
        <v>44463</v>
      </c>
      <c r="B440" s="20"/>
      <c r="C440" s="20" t="str">
        <f>BAJIO16643561!B442</f>
        <v>GASOLINERA LAS PALMAS SA DE CV LIQUIDACION DE FACTURA</v>
      </c>
      <c r="D440" s="106"/>
      <c r="E440" s="101" t="str">
        <f>BAJIO16643561!I442</f>
        <v>LIQ FACTURA</v>
      </c>
      <c r="F440" s="20">
        <f>BAJIO16643561!H442</f>
        <v>0</v>
      </c>
      <c r="G440" s="21">
        <f t="shared" si="35"/>
        <v>0</v>
      </c>
      <c r="H440" s="20"/>
      <c r="I440" s="21">
        <f t="shared" si="36"/>
        <v>0</v>
      </c>
      <c r="J440" s="21">
        <f>BAJIO16643561!D442</f>
        <v>0</v>
      </c>
      <c r="K440" s="21">
        <f t="shared" si="37"/>
        <v>6034.4827586206902</v>
      </c>
      <c r="L440" s="20"/>
      <c r="M440" s="21">
        <f t="shared" si="38"/>
        <v>965.51724137931046</v>
      </c>
      <c r="N440" s="21">
        <f>BAJIO16643561!C442</f>
        <v>7000</v>
      </c>
      <c r="O440" s="128">
        <f t="shared" si="34"/>
        <v>488347.91999999981</v>
      </c>
      <c r="P440" s="22"/>
    </row>
    <row r="441" spans="1:16" hidden="1" x14ac:dyDescent="0.25">
      <c r="A441" s="19">
        <f>BAJIO16643561!A443</f>
        <v>44463</v>
      </c>
      <c r="B441" s="20"/>
      <c r="C441" s="20" t="str">
        <f>BAJIO16643561!B443</f>
        <v>ALANIS MARTINEZ GERARDO PRESTAMO GENERAL</v>
      </c>
      <c r="D441" s="106"/>
      <c r="E441" s="101" t="str">
        <f>BAJIO16643561!I443</f>
        <v>PRESTAMO</v>
      </c>
      <c r="F441" s="20">
        <f>BAJIO16643561!H443</f>
        <v>0</v>
      </c>
      <c r="G441" s="21">
        <f t="shared" si="35"/>
        <v>0</v>
      </c>
      <c r="H441" s="20"/>
      <c r="I441" s="21">
        <f t="shared" si="36"/>
        <v>0</v>
      </c>
      <c r="J441" s="21">
        <f>BAJIO16643561!D443</f>
        <v>0</v>
      </c>
      <c r="K441" s="21">
        <f t="shared" si="37"/>
        <v>3536.2068965517242</v>
      </c>
      <c r="L441" s="20"/>
      <c r="M441" s="21">
        <f t="shared" si="38"/>
        <v>565.79310344827593</v>
      </c>
      <c r="N441" s="21">
        <f>BAJIO16643561!C443</f>
        <v>4102</v>
      </c>
      <c r="O441" s="128">
        <f t="shared" si="34"/>
        <v>484245.91999999981</v>
      </c>
      <c r="P441" s="22"/>
    </row>
    <row r="442" spans="1:16" hidden="1" x14ac:dyDescent="0.25">
      <c r="A442" s="19">
        <f>BAJIO16643561!A444</f>
        <v>44464</v>
      </c>
      <c r="B442" s="20"/>
      <c r="C442" s="20" t="str">
        <f>BAJIO16643561!B444</f>
        <v>REFA SUMINISTROS COMAI  24sep2021 RFC STC 161025KH7 Tarjeta</v>
      </c>
      <c r="D442" s="106"/>
      <c r="E442" s="101" t="str">
        <f>BAJIO16643561!I444</f>
        <v>TARJETA</v>
      </c>
      <c r="F442" s="20">
        <f>BAJIO16643561!H444</f>
        <v>0</v>
      </c>
      <c r="G442" s="21">
        <f t="shared" si="35"/>
        <v>0</v>
      </c>
      <c r="H442" s="20"/>
      <c r="I442" s="21">
        <f t="shared" si="36"/>
        <v>0</v>
      </c>
      <c r="J442" s="21">
        <f>BAJIO16643561!D444</f>
        <v>0</v>
      </c>
      <c r="K442" s="21">
        <f t="shared" si="37"/>
        <v>1778.2672413793105</v>
      </c>
      <c r="L442" s="20"/>
      <c r="M442" s="21">
        <f t="shared" si="38"/>
        <v>284.52275862068967</v>
      </c>
      <c r="N442" s="21">
        <f>BAJIO16643561!C444</f>
        <v>2062.79</v>
      </c>
      <c r="O442" s="128">
        <f t="shared" si="34"/>
        <v>482183.12999999983</v>
      </c>
      <c r="P442" s="22"/>
    </row>
    <row r="443" spans="1:16" hidden="1" x14ac:dyDescent="0.25">
      <c r="A443" s="19">
        <f>BAJIO16643561!A445</f>
        <v>44465</v>
      </c>
      <c r="B443" s="20"/>
      <c r="C443" s="20" t="str">
        <f>BAJIO16643561!B445</f>
        <v>TAR AEROLINEAS Tarjeta</v>
      </c>
      <c r="D443" s="106"/>
      <c r="E443" s="101" t="str">
        <f>BAJIO16643561!I445</f>
        <v>TARJETA</v>
      </c>
      <c r="F443" s="20">
        <f>BAJIO16643561!H445</f>
        <v>0</v>
      </c>
      <c r="G443" s="21">
        <f t="shared" si="35"/>
        <v>0</v>
      </c>
      <c r="H443" s="20"/>
      <c r="I443" s="21">
        <f t="shared" si="36"/>
        <v>0</v>
      </c>
      <c r="J443" s="21">
        <f>BAJIO16643561!D445</f>
        <v>0</v>
      </c>
      <c r="K443" s="21">
        <f t="shared" si="37"/>
        <v>1421.5603448275863</v>
      </c>
      <c r="L443" s="20"/>
      <c r="M443" s="21">
        <f t="shared" si="38"/>
        <v>227.4496551724138</v>
      </c>
      <c r="N443" s="21">
        <f>BAJIO16643561!C445</f>
        <v>1649.01</v>
      </c>
      <c r="O443" s="128">
        <f t="shared" si="34"/>
        <v>480534.11999999982</v>
      </c>
      <c r="P443" s="22"/>
    </row>
    <row r="444" spans="1:16" hidden="1" x14ac:dyDescent="0.25">
      <c r="A444" s="19">
        <f>BAJIO16643561!A446</f>
        <v>44465</v>
      </c>
      <c r="B444" s="20"/>
      <c r="C444" s="20" t="str">
        <f>BAJIO16643561!B446</f>
        <v>TAR AEROLINEAS Tarjeta</v>
      </c>
      <c r="D444" s="106"/>
      <c r="E444" s="101" t="str">
        <f>BAJIO16643561!I446</f>
        <v>TARJETA</v>
      </c>
      <c r="F444" s="20">
        <f>BAJIO16643561!H446</f>
        <v>0</v>
      </c>
      <c r="G444" s="21">
        <f t="shared" si="35"/>
        <v>0</v>
      </c>
      <c r="H444" s="20"/>
      <c r="I444" s="21">
        <f t="shared" si="36"/>
        <v>0</v>
      </c>
      <c r="J444" s="21">
        <f>BAJIO16643561!D446</f>
        <v>0</v>
      </c>
      <c r="K444" s="21">
        <f t="shared" si="37"/>
        <v>1292.25</v>
      </c>
      <c r="L444" s="20"/>
      <c r="M444" s="21">
        <f t="shared" si="38"/>
        <v>206.76</v>
      </c>
      <c r="N444" s="21">
        <f>BAJIO16643561!C446</f>
        <v>1499.01</v>
      </c>
      <c r="O444" s="128">
        <f t="shared" si="34"/>
        <v>479035.10999999981</v>
      </c>
      <c r="P444" s="22"/>
    </row>
    <row r="445" spans="1:16" hidden="1" x14ac:dyDescent="0.25">
      <c r="A445" s="19">
        <f>BAJIO16643561!A447</f>
        <v>44466</v>
      </c>
      <c r="B445" s="20"/>
      <c r="C445" s="20" t="str">
        <f>BAJIO16643561!B447</f>
        <v>SAFETY MAX  26sep2021 RFC SMA 151016EI8 Tarjeta</v>
      </c>
      <c r="D445" s="106"/>
      <c r="E445" s="101" t="str">
        <f>BAJIO16643561!I447</f>
        <v>TARJETA</v>
      </c>
      <c r="F445" s="20">
        <f>BAJIO16643561!H447</f>
        <v>0</v>
      </c>
      <c r="G445" s="21">
        <f t="shared" si="35"/>
        <v>0</v>
      </c>
      <c r="H445" s="20"/>
      <c r="I445" s="21">
        <f t="shared" si="36"/>
        <v>0</v>
      </c>
      <c r="J445" s="21">
        <f>BAJIO16643561!D447</f>
        <v>0</v>
      </c>
      <c r="K445" s="21">
        <f t="shared" si="37"/>
        <v>2758.6206896551726</v>
      </c>
      <c r="L445" s="20"/>
      <c r="M445" s="21">
        <f t="shared" si="38"/>
        <v>441.37931034482762</v>
      </c>
      <c r="N445" s="21">
        <f>BAJIO16643561!C447</f>
        <v>3200</v>
      </c>
      <c r="O445" s="128">
        <f t="shared" si="34"/>
        <v>475835.10999999981</v>
      </c>
      <c r="P445" s="22"/>
    </row>
    <row r="446" spans="1:16" hidden="1" x14ac:dyDescent="0.25">
      <c r="A446" s="19">
        <f>BAJIO16643561!A448</f>
        <v>44466</v>
      </c>
      <c r="B446" s="20"/>
      <c r="C446" s="20" t="str">
        <f>BAJIO16643561!B448</f>
        <v>TRACTOCAMIONES KENWORTH DE MONTERREY S.A FOSA SEPTICA TRP CADEREYTA KWM</v>
      </c>
      <c r="D446" s="106"/>
      <c r="E446" s="101">
        <f>BAJIO16643561!I448</f>
        <v>2734</v>
      </c>
      <c r="F446" s="20" t="str">
        <f>BAJIO16643561!H448</f>
        <v>1333SAT/ 1510-6</v>
      </c>
      <c r="G446" s="21">
        <f t="shared" si="35"/>
        <v>3880.0000000000005</v>
      </c>
      <c r="H446" s="20"/>
      <c r="I446" s="21">
        <f t="shared" si="36"/>
        <v>620.80000000000007</v>
      </c>
      <c r="J446" s="21">
        <f>BAJIO16643561!D448</f>
        <v>4500.8</v>
      </c>
      <c r="K446" s="21">
        <f t="shared" si="37"/>
        <v>0</v>
      </c>
      <c r="L446" s="20"/>
      <c r="M446" s="21">
        <f t="shared" si="38"/>
        <v>0</v>
      </c>
      <c r="N446" s="21">
        <f>BAJIO16643561!C448</f>
        <v>0</v>
      </c>
      <c r="O446" s="128">
        <f t="shared" si="34"/>
        <v>480335.9099999998</v>
      </c>
      <c r="P446" s="22"/>
    </row>
    <row r="447" spans="1:16" hidden="1" x14ac:dyDescent="0.25">
      <c r="A447" s="19">
        <f>BAJIO16643561!A449</f>
        <v>44466</v>
      </c>
      <c r="B447" s="20"/>
      <c r="C447" s="20" t="str">
        <f>BAJIO16643561!B449</f>
        <v xml:space="preserve"> Recibo # 166828008108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v>
      </c>
      <c r="D447" s="106"/>
      <c r="E447" s="101" t="str">
        <f>BAJIO16643561!I449</f>
        <v>RECIBO</v>
      </c>
      <c r="F447" s="20">
        <f>BAJIO16643561!H449</f>
        <v>0</v>
      </c>
      <c r="G447" s="21">
        <f t="shared" si="35"/>
        <v>0</v>
      </c>
      <c r="H447" s="20"/>
      <c r="I447" s="21">
        <f t="shared" si="36"/>
        <v>0</v>
      </c>
      <c r="J447" s="21">
        <f>BAJIO16643561!D449</f>
        <v>0</v>
      </c>
      <c r="K447" s="21">
        <f t="shared" si="37"/>
        <v>12000</v>
      </c>
      <c r="L447" s="20"/>
      <c r="M447" s="21">
        <f t="shared" si="38"/>
        <v>1920</v>
      </c>
      <c r="N447" s="21">
        <f>BAJIO16643561!C449</f>
        <v>13920</v>
      </c>
      <c r="O447" s="128">
        <f t="shared" si="34"/>
        <v>466415.9099999998</v>
      </c>
      <c r="P447" s="22"/>
    </row>
    <row r="448" spans="1:16" hidden="1" x14ac:dyDescent="0.25">
      <c r="A448" s="19">
        <f>BAJIO16643561!A450</f>
        <v>44466</v>
      </c>
      <c r="B448" s="20"/>
      <c r="C448" s="20" t="str">
        <f>BAJIO16643561!B450</f>
        <v>SISTEMAS HORMIGA;SA  DE CV PAGO A PROVEEDOR</v>
      </c>
      <c r="D448" s="106"/>
      <c r="E448" s="101" t="str">
        <f>BAJIO16643561!I450</f>
        <v>F2384, F2435</v>
      </c>
      <c r="F448" s="20">
        <f>BAJIO16643561!H450</f>
        <v>1328</v>
      </c>
      <c r="G448" s="21">
        <f t="shared" si="35"/>
        <v>24000</v>
      </c>
      <c r="H448" s="20"/>
      <c r="I448" s="21">
        <f t="shared" si="36"/>
        <v>3840</v>
      </c>
      <c r="J448" s="21">
        <f>BAJIO16643561!D450</f>
        <v>27840</v>
      </c>
      <c r="K448" s="21">
        <f t="shared" si="37"/>
        <v>0</v>
      </c>
      <c r="L448" s="20"/>
      <c r="M448" s="21">
        <f t="shared" si="38"/>
        <v>0</v>
      </c>
      <c r="N448" s="21">
        <f>BAJIO16643561!C450</f>
        <v>0</v>
      </c>
      <c r="O448" s="128">
        <f t="shared" si="34"/>
        <v>494255.9099999998</v>
      </c>
      <c r="P448" s="22"/>
    </row>
    <row r="449" spans="1:16" ht="30" hidden="1" x14ac:dyDescent="0.25">
      <c r="A449" s="19">
        <f>BAJIO16643561!A451</f>
        <v>44467</v>
      </c>
      <c r="B449" s="20"/>
      <c r="C449" s="20" t="str">
        <f>BAJIO16643561!B451</f>
        <v xml:space="preserve">KANDELIUM MEXICO S D E RL D                                                                                                                                                                             </v>
      </c>
      <c r="D449" s="106"/>
      <c r="E449" s="101" t="str">
        <f>BAJIO16643561!I451</f>
        <v>F2405, F2447, F2479</v>
      </c>
      <c r="F449" s="20">
        <f>BAJIO16643561!H451</f>
        <v>1333</v>
      </c>
      <c r="G449" s="21">
        <f t="shared" si="35"/>
        <v>8400</v>
      </c>
      <c r="H449" s="20"/>
      <c r="I449" s="21">
        <f t="shared" si="36"/>
        <v>1344</v>
      </c>
      <c r="J449" s="21">
        <f>BAJIO16643561!D451</f>
        <v>9744</v>
      </c>
      <c r="K449" s="21">
        <f t="shared" si="37"/>
        <v>0</v>
      </c>
      <c r="L449" s="20"/>
      <c r="M449" s="21">
        <f t="shared" si="38"/>
        <v>0</v>
      </c>
      <c r="N449" s="21">
        <f>BAJIO16643561!C451</f>
        <v>0</v>
      </c>
      <c r="O449" s="128">
        <f t="shared" si="34"/>
        <v>503999.9099999998</v>
      </c>
      <c r="P449" s="22"/>
    </row>
    <row r="450" spans="1:16" hidden="1" x14ac:dyDescent="0.25">
      <c r="A450" s="19">
        <f>BAJIO16643561!A452</f>
        <v>44467</v>
      </c>
      <c r="B450" s="20"/>
      <c r="C450" s="20" t="str">
        <f>BAJIO16643561!B452</f>
        <v xml:space="preserve"> J G FERRETERA  27sep2021 RFC JFE 1410016R4 Tarjeta                                                                                                                                                                         </v>
      </c>
      <c r="D450" s="106"/>
      <c r="E450" s="101" t="str">
        <f>BAJIO16643561!I452</f>
        <v>TARJETA</v>
      </c>
      <c r="F450" s="20">
        <f>BAJIO16643561!H452</f>
        <v>0</v>
      </c>
      <c r="G450" s="21">
        <f t="shared" si="35"/>
        <v>0</v>
      </c>
      <c r="H450" s="20"/>
      <c r="I450" s="21">
        <f t="shared" si="36"/>
        <v>0</v>
      </c>
      <c r="J450" s="21">
        <f>BAJIO16643561!D452</f>
        <v>0</v>
      </c>
      <c r="K450" s="21">
        <f t="shared" si="37"/>
        <v>457.10344827586209</v>
      </c>
      <c r="L450" s="20"/>
      <c r="M450" s="21">
        <f t="shared" si="38"/>
        <v>73.136551724137931</v>
      </c>
      <c r="N450" s="21">
        <f>BAJIO16643561!C452</f>
        <v>530.24</v>
      </c>
      <c r="O450" s="128">
        <f t="shared" si="34"/>
        <v>503469.66999999981</v>
      </c>
      <c r="P450" s="22"/>
    </row>
    <row r="451" spans="1:16" hidden="1" x14ac:dyDescent="0.25">
      <c r="A451" s="19">
        <f>BAJIO16643561!A453</f>
        <v>44467</v>
      </c>
      <c r="B451" s="20"/>
      <c r="C451" s="20" t="str">
        <f>BAJIO16643561!B453</f>
        <v>BOTANAS Y DERIVADOS S A  DE C V Leyenda al Abono y Concepto de Pago</v>
      </c>
      <c r="D451" s="106"/>
      <c r="E451" s="101" t="str">
        <f>BAJIO16643561!I453</f>
        <v>F2255</v>
      </c>
      <c r="F451" s="20">
        <f>BAJIO16643561!H453</f>
        <v>1334</v>
      </c>
      <c r="G451" s="21">
        <f t="shared" si="35"/>
        <v>2992.5000000000005</v>
      </c>
      <c r="H451" s="20"/>
      <c r="I451" s="21">
        <f t="shared" si="36"/>
        <v>478.80000000000007</v>
      </c>
      <c r="J451" s="21">
        <f>BAJIO16643561!D453</f>
        <v>3471.3</v>
      </c>
      <c r="K451" s="21">
        <f t="shared" si="37"/>
        <v>0</v>
      </c>
      <c r="L451" s="20"/>
      <c r="M451" s="21">
        <f t="shared" si="38"/>
        <v>0</v>
      </c>
      <c r="N451" s="21">
        <f>BAJIO16643561!C453</f>
        <v>0</v>
      </c>
      <c r="O451" s="128">
        <f t="shared" si="34"/>
        <v>506940.9699999998</v>
      </c>
      <c r="P451" s="22"/>
    </row>
    <row r="452" spans="1:16" hidden="1" x14ac:dyDescent="0.25">
      <c r="A452" s="19">
        <f>BAJIO16643561!A454</f>
        <v>44467</v>
      </c>
      <c r="B452" s="20"/>
      <c r="C452" s="20" t="str">
        <f>BAJIO16643561!B454</f>
        <v>ARTIGRAF SA DE CV PAGO FACT</v>
      </c>
      <c r="D452" s="106"/>
      <c r="E452" s="101" t="str">
        <f>BAJIO16643561!I454</f>
        <v>F2535, F2548</v>
      </c>
      <c r="F452" s="20">
        <f>BAJIO16643561!H454</f>
        <v>1335</v>
      </c>
      <c r="G452" s="21">
        <f t="shared" si="35"/>
        <v>5120.6896551724139</v>
      </c>
      <c r="H452" s="20"/>
      <c r="I452" s="21">
        <f t="shared" si="36"/>
        <v>819.31034482758628</v>
      </c>
      <c r="J452" s="21">
        <f>BAJIO16643561!D454</f>
        <v>5940</v>
      </c>
      <c r="K452" s="21">
        <f t="shared" si="37"/>
        <v>0</v>
      </c>
      <c r="L452" s="20"/>
      <c r="M452" s="21">
        <f t="shared" si="38"/>
        <v>0</v>
      </c>
      <c r="N452" s="21">
        <f>BAJIO16643561!C454</f>
        <v>0</v>
      </c>
      <c r="O452" s="128">
        <f t="shared" si="34"/>
        <v>512880.9699999998</v>
      </c>
      <c r="P452" s="22"/>
    </row>
    <row r="453" spans="1:16" hidden="1" x14ac:dyDescent="0.25">
      <c r="A453" s="19">
        <f>BAJIO16643561!A455</f>
        <v>44467</v>
      </c>
      <c r="B453" s="20"/>
      <c r="C453" s="20" t="str">
        <f>BAJIO16643561!B455</f>
        <v>INFRA SA DE CV</v>
      </c>
      <c r="D453" s="106"/>
      <c r="E453" s="101" t="str">
        <f>BAJIO16643561!I455</f>
        <v>F2136</v>
      </c>
      <c r="F453" s="20">
        <f>BAJIO16643561!H455</f>
        <v>1336</v>
      </c>
      <c r="G453" s="21">
        <f t="shared" si="35"/>
        <v>16800</v>
      </c>
      <c r="H453" s="20"/>
      <c r="I453" s="21">
        <f t="shared" si="36"/>
        <v>2688</v>
      </c>
      <c r="J453" s="21">
        <f>BAJIO16643561!D455</f>
        <v>19488</v>
      </c>
      <c r="K453" s="21">
        <f t="shared" si="37"/>
        <v>0</v>
      </c>
      <c r="L453" s="20"/>
      <c r="M453" s="21">
        <f t="shared" si="38"/>
        <v>0</v>
      </c>
      <c r="N453" s="21">
        <f>BAJIO16643561!C455</f>
        <v>0</v>
      </c>
      <c r="O453" s="128">
        <f t="shared" si="34"/>
        <v>532368.96999999974</v>
      </c>
      <c r="P453" s="22"/>
    </row>
    <row r="454" spans="1:16" hidden="1" x14ac:dyDescent="0.25">
      <c r="A454" s="19">
        <f>BAJIO16643561!A456</f>
        <v>44467</v>
      </c>
      <c r="B454" s="20"/>
      <c r="C454" s="20" t="str">
        <f>BAJIO16643561!B456</f>
        <v>GASOLINERA LAS PALMAS SA DE CV LIQUIDACION DE FACTURA</v>
      </c>
      <c r="D454" s="106"/>
      <c r="E454" s="101" t="str">
        <f>BAJIO16643561!I456</f>
        <v>GASOLINA</v>
      </c>
      <c r="F454" s="20">
        <f>BAJIO16643561!H456</f>
        <v>0</v>
      </c>
      <c r="G454" s="21">
        <f t="shared" si="35"/>
        <v>0</v>
      </c>
      <c r="H454" s="20"/>
      <c r="I454" s="21">
        <f t="shared" si="36"/>
        <v>0</v>
      </c>
      <c r="J454" s="21">
        <f>BAJIO16643561!D456</f>
        <v>0</v>
      </c>
      <c r="K454" s="21">
        <f t="shared" si="37"/>
        <v>6034.4827586206902</v>
      </c>
      <c r="L454" s="20"/>
      <c r="M454" s="21">
        <f t="shared" si="38"/>
        <v>965.51724137931046</v>
      </c>
      <c r="N454" s="21">
        <f>BAJIO16643561!C456</f>
        <v>7000</v>
      </c>
      <c r="O454" s="128">
        <f t="shared" ref="O454:O517" si="39">O453+J454-N454</f>
        <v>525368.96999999974</v>
      </c>
      <c r="P454" s="22"/>
    </row>
    <row r="455" spans="1:16" hidden="1" x14ac:dyDescent="0.25">
      <c r="A455" s="19">
        <f>BAJIO16643561!A457</f>
        <v>44468</v>
      </c>
      <c r="B455" s="20"/>
      <c r="C455" s="20" t="str">
        <f>BAJIO16643561!B457</f>
        <v>SERV GASOLINEROS DE MEXICO SA</v>
      </c>
      <c r="D455" s="106"/>
      <c r="E455" s="101" t="str">
        <f>BAJIO16643561!I457</f>
        <v>GASOLINA</v>
      </c>
      <c r="F455" s="20">
        <f>BAJIO16643561!H457</f>
        <v>0</v>
      </c>
      <c r="G455" s="21">
        <f t="shared" si="35"/>
        <v>0</v>
      </c>
      <c r="H455" s="20"/>
      <c r="I455" s="21">
        <f t="shared" si="36"/>
        <v>0</v>
      </c>
      <c r="J455" s="21">
        <f>BAJIO16643561!D457</f>
        <v>0</v>
      </c>
      <c r="K455" s="21">
        <f t="shared" si="37"/>
        <v>63339.25</v>
      </c>
      <c r="L455" s="20"/>
      <c r="M455" s="21">
        <f t="shared" si="38"/>
        <v>10134.280000000001</v>
      </c>
      <c r="N455" s="21">
        <f>BAJIO16643561!C457</f>
        <v>73473.53</v>
      </c>
      <c r="O455" s="128">
        <f t="shared" si="39"/>
        <v>451895.43999999971</v>
      </c>
      <c r="P455" s="22"/>
    </row>
    <row r="456" spans="1:16" hidden="1" x14ac:dyDescent="0.25">
      <c r="A456" s="19">
        <f>BAJIO16643561!A458</f>
        <v>44468</v>
      </c>
      <c r="B456" s="20"/>
      <c r="C456" s="20" t="str">
        <f>BAJIO16643561!B458</f>
        <v>CPROBISE DE MEXICO S DE RL DE CV</v>
      </c>
      <c r="D456" s="106"/>
      <c r="E456" s="101" t="str">
        <f>BAJIO16643561!I458</f>
        <v>F2758</v>
      </c>
      <c r="F456" s="20" t="str">
        <f>BAJIO16643561!H458</f>
        <v>1337SAT</v>
      </c>
      <c r="G456" s="21">
        <f t="shared" si="35"/>
        <v>3100</v>
      </c>
      <c r="H456" s="20"/>
      <c r="I456" s="21">
        <f t="shared" si="36"/>
        <v>496</v>
      </c>
      <c r="J456" s="21">
        <f>BAJIO16643561!D458</f>
        <v>3596</v>
      </c>
      <c r="K456" s="21">
        <f t="shared" si="37"/>
        <v>0</v>
      </c>
      <c r="L456" s="20"/>
      <c r="M456" s="21">
        <f t="shared" si="38"/>
        <v>0</v>
      </c>
      <c r="N456" s="21">
        <f>BAJIO16643561!C458</f>
        <v>0</v>
      </c>
      <c r="O456" s="128">
        <f t="shared" si="39"/>
        <v>455491.43999999971</v>
      </c>
      <c r="P456" s="22"/>
    </row>
    <row r="457" spans="1:16" hidden="1" x14ac:dyDescent="0.25">
      <c r="A457" s="19">
        <f>BAJIO16643561!A459</f>
        <v>44468</v>
      </c>
      <c r="B457" s="20"/>
      <c r="C457" s="20" t="str">
        <f>BAJIO16643561!B459</f>
        <v>LIVETT CONSTRUCCIONES Y SUMINI LIQUIDACION DE FACTURA</v>
      </c>
      <c r="D457" s="106"/>
      <c r="E457" s="101" t="str">
        <f>BAJIO16643561!I459</f>
        <v>LIQ FACTURA</v>
      </c>
      <c r="F457" s="20">
        <f>BAJIO16643561!H459</f>
        <v>0</v>
      </c>
      <c r="G457" s="21">
        <f t="shared" si="35"/>
        <v>0</v>
      </c>
      <c r="H457" s="20"/>
      <c r="I457" s="21">
        <f t="shared" si="36"/>
        <v>0</v>
      </c>
      <c r="J457" s="21">
        <f>BAJIO16643561!D459</f>
        <v>0</v>
      </c>
      <c r="K457" s="21">
        <f t="shared" si="37"/>
        <v>106034.4827586207</v>
      </c>
      <c r="L457" s="20"/>
      <c r="M457" s="21">
        <f t="shared" si="38"/>
        <v>16965.517241379312</v>
      </c>
      <c r="N457" s="21">
        <f>BAJIO16643561!C459</f>
        <v>123000</v>
      </c>
      <c r="O457" s="128">
        <f t="shared" si="39"/>
        <v>332491.43999999971</v>
      </c>
      <c r="P457" s="22"/>
    </row>
    <row r="458" spans="1:16" hidden="1" x14ac:dyDescent="0.25">
      <c r="A458" s="19">
        <f>BAJIO16643561!A460</f>
        <v>44468</v>
      </c>
      <c r="B458" s="20"/>
      <c r="C458" s="20" t="str">
        <f>BAJIO16643561!B460</f>
        <v>PROMOTORA DE MADERAS MONTERREY; S.A. 2520</v>
      </c>
      <c r="D458" s="106"/>
      <c r="E458" s="101" t="str">
        <f>BAJIO16643561!I460</f>
        <v>F2520</v>
      </c>
      <c r="F458" s="20">
        <f>BAJIO16643561!H460</f>
        <v>1338</v>
      </c>
      <c r="G458" s="21">
        <f t="shared" si="35"/>
        <v>3000</v>
      </c>
      <c r="H458" s="20"/>
      <c r="I458" s="21">
        <f t="shared" si="36"/>
        <v>480</v>
      </c>
      <c r="J458" s="21">
        <f>BAJIO16643561!D460</f>
        <v>3480</v>
      </c>
      <c r="K458" s="21">
        <f t="shared" si="37"/>
        <v>0</v>
      </c>
      <c r="L458" s="20"/>
      <c r="M458" s="21">
        <f t="shared" si="38"/>
        <v>0</v>
      </c>
      <c r="N458" s="21">
        <f>BAJIO16643561!C460</f>
        <v>0</v>
      </c>
      <c r="O458" s="128">
        <f t="shared" si="39"/>
        <v>335971.43999999971</v>
      </c>
      <c r="P458" s="22"/>
    </row>
    <row r="459" spans="1:16" hidden="1" x14ac:dyDescent="0.25">
      <c r="A459" s="19">
        <f>BAJIO16643561!A461</f>
        <v>44468</v>
      </c>
      <c r="B459" s="20"/>
      <c r="C459" s="20" t="str">
        <f>BAJIO16643561!B461</f>
        <v>CENTRO DE RADIODIAGNOSTICO LIN LIQUIDACION DE FACTURA</v>
      </c>
      <c r="D459" s="106"/>
      <c r="E459" s="101" t="str">
        <f>BAJIO16643561!I461</f>
        <v>LIQ FACTURA</v>
      </c>
      <c r="F459" s="20">
        <f>BAJIO16643561!H461</f>
        <v>0</v>
      </c>
      <c r="G459" s="21">
        <f t="shared" si="35"/>
        <v>0</v>
      </c>
      <c r="H459" s="20"/>
      <c r="I459" s="21">
        <f t="shared" si="36"/>
        <v>0</v>
      </c>
      <c r="J459" s="21">
        <f>BAJIO16643561!D461</f>
        <v>0</v>
      </c>
      <c r="K459" s="21">
        <f t="shared" si="37"/>
        <v>3506.8965517241381</v>
      </c>
      <c r="L459" s="20"/>
      <c r="M459" s="21">
        <f t="shared" si="38"/>
        <v>561.10344827586209</v>
      </c>
      <c r="N459" s="21">
        <f>BAJIO16643561!C461</f>
        <v>4068</v>
      </c>
      <c r="O459" s="128">
        <f t="shared" si="39"/>
        <v>331903.43999999971</v>
      </c>
      <c r="P459" s="22"/>
    </row>
    <row r="460" spans="1:16" hidden="1" x14ac:dyDescent="0.25">
      <c r="A460" s="19">
        <f>BAJIO16643561!A462</f>
        <v>44468</v>
      </c>
      <c r="B460" s="20"/>
      <c r="C460" s="20" t="str">
        <f>BAJIO16643561!B462</f>
        <v xml:space="preserve">OPERADORA DE RELLENOS SANITARI FACT 101 </v>
      </c>
      <c r="D460" s="106"/>
      <c r="E460" s="101" t="str">
        <f>BAJIO16643561!I462</f>
        <v>FACTURA</v>
      </c>
      <c r="F460" s="20">
        <f>BAJIO16643561!H462</f>
        <v>0</v>
      </c>
      <c r="G460" s="21">
        <f t="shared" si="35"/>
        <v>0</v>
      </c>
      <c r="H460" s="20"/>
      <c r="I460" s="21">
        <f t="shared" si="36"/>
        <v>0</v>
      </c>
      <c r="J460" s="21">
        <f>BAJIO16643561!D462</f>
        <v>0</v>
      </c>
      <c r="K460" s="21">
        <f t="shared" si="37"/>
        <v>6413.25</v>
      </c>
      <c r="L460" s="20"/>
      <c r="M460" s="21">
        <f t="shared" si="38"/>
        <v>1026.1200000000001</v>
      </c>
      <c r="N460" s="21">
        <f>BAJIO16643561!C462</f>
        <v>7439.37</v>
      </c>
      <c r="O460" s="128">
        <f t="shared" si="39"/>
        <v>324464.06999999972</v>
      </c>
      <c r="P460" s="22"/>
    </row>
    <row r="461" spans="1:16" hidden="1" x14ac:dyDescent="0.25">
      <c r="A461" s="19">
        <f>BAJIO16643561!A463</f>
        <v>44468</v>
      </c>
      <c r="B461" s="20"/>
      <c r="C461" s="20" t="str">
        <f>BAJIO16643561!B463</f>
        <v>VAZQUEZ VILLARREAL SAUL LIQUIDACION DE FACTURA</v>
      </c>
      <c r="D461" s="106"/>
      <c r="E461" s="101" t="str">
        <f>BAJIO16643561!I463</f>
        <v>LIQ FACTURA</v>
      </c>
      <c r="F461" s="20">
        <f>BAJIO16643561!H463</f>
        <v>0</v>
      </c>
      <c r="G461" s="21">
        <f t="shared" si="35"/>
        <v>0</v>
      </c>
      <c r="H461" s="20"/>
      <c r="I461" s="21">
        <f t="shared" si="36"/>
        <v>0</v>
      </c>
      <c r="J461" s="21">
        <f>BAJIO16643561!D463</f>
        <v>0</v>
      </c>
      <c r="K461" s="21">
        <f t="shared" si="37"/>
        <v>1400</v>
      </c>
      <c r="L461" s="20"/>
      <c r="M461" s="21">
        <f t="shared" si="38"/>
        <v>224</v>
      </c>
      <c r="N461" s="21">
        <f>BAJIO16643561!C463</f>
        <v>1624</v>
      </c>
      <c r="O461" s="128">
        <f t="shared" si="39"/>
        <v>322840.06999999972</v>
      </c>
      <c r="P461" s="22"/>
    </row>
    <row r="462" spans="1:16" hidden="1" x14ac:dyDescent="0.25">
      <c r="A462" s="19">
        <f>BAJIO16643561!A464</f>
        <v>44469</v>
      </c>
      <c r="B462" s="20"/>
      <c r="C462" s="20" t="str">
        <f>BAJIO16643561!B464</f>
        <v xml:space="preserve">F-2653-2671 LM TRANSPORTACIONES SA DE C                                                                                                  </v>
      </c>
      <c r="D462" s="106"/>
      <c r="E462" s="101" t="str">
        <f>BAJIO16643561!I464</f>
        <v>F2671, F2681</v>
      </c>
      <c r="F462" s="20">
        <f>BAJIO16643561!H464</f>
        <v>1339</v>
      </c>
      <c r="G462" s="21">
        <f t="shared" si="35"/>
        <v>8000.0000000000009</v>
      </c>
      <c r="H462" s="20"/>
      <c r="I462" s="21">
        <f t="shared" si="36"/>
        <v>1280.0000000000002</v>
      </c>
      <c r="J462" s="21">
        <f>BAJIO16643561!D464</f>
        <v>9280</v>
      </c>
      <c r="K462" s="21">
        <f t="shared" si="37"/>
        <v>0</v>
      </c>
      <c r="L462" s="20"/>
      <c r="M462" s="21">
        <f t="shared" si="38"/>
        <v>0</v>
      </c>
      <c r="N462" s="21">
        <f>BAJIO16643561!C464</f>
        <v>0</v>
      </c>
      <c r="O462" s="128">
        <f t="shared" si="39"/>
        <v>332120.06999999972</v>
      </c>
      <c r="P462" s="22"/>
    </row>
    <row r="463" spans="1:16" hidden="1" x14ac:dyDescent="0.25">
      <c r="A463" s="19">
        <f>BAJIO16643561!A465</f>
        <v>44469</v>
      </c>
      <c r="B463" s="20"/>
      <c r="C463" s="20" t="str">
        <f>BAJIO16643561!B465</f>
        <v xml:space="preserve">2664 HELADOS SULTANA DE MONTERRE                                                                                           </v>
      </c>
      <c r="D463" s="106"/>
      <c r="E463" s="101" t="str">
        <f>BAJIO16643561!I465</f>
        <v>F2664</v>
      </c>
      <c r="F463" s="20" t="str">
        <f>BAJIO16643561!H465</f>
        <v>1340SAT/ 1510-7</v>
      </c>
      <c r="G463" s="21">
        <f t="shared" si="35"/>
        <v>7000.0000000000009</v>
      </c>
      <c r="H463" s="20"/>
      <c r="I463" s="21">
        <f t="shared" si="36"/>
        <v>1120.0000000000002</v>
      </c>
      <c r="J463" s="21">
        <f>BAJIO16643561!D465</f>
        <v>8120</v>
      </c>
      <c r="K463" s="21">
        <f t="shared" si="37"/>
        <v>0</v>
      </c>
      <c r="L463" s="20"/>
      <c r="M463" s="21">
        <f t="shared" si="38"/>
        <v>0</v>
      </c>
      <c r="N463" s="21">
        <f>BAJIO16643561!C465</f>
        <v>0</v>
      </c>
      <c r="O463" s="128">
        <f t="shared" si="39"/>
        <v>340240.06999999972</v>
      </c>
      <c r="P463" s="22"/>
    </row>
    <row r="464" spans="1:16" hidden="1" x14ac:dyDescent="0.25">
      <c r="A464" s="19">
        <f>BAJIO16643561!A466</f>
        <v>44469</v>
      </c>
      <c r="B464" s="20"/>
      <c r="C464" s="20" t="str">
        <f>BAJIO16643561!B466</f>
        <v>VALVULAS DE CALIDAD DE MONTERREY SA DE C PAGO FACTURA INV2468</v>
      </c>
      <c r="D464" s="106"/>
      <c r="E464" s="101" t="str">
        <f>BAJIO16643561!I466</f>
        <v>F2648, F2669</v>
      </c>
      <c r="F464" s="20">
        <f>BAJIO16643561!H466</f>
        <v>1340</v>
      </c>
      <c r="G464" s="21">
        <f t="shared" si="35"/>
        <v>5700</v>
      </c>
      <c r="H464" s="20"/>
      <c r="I464" s="21">
        <f t="shared" si="36"/>
        <v>912</v>
      </c>
      <c r="J464" s="21">
        <f>BAJIO16643561!D466</f>
        <v>6612</v>
      </c>
      <c r="K464" s="21">
        <f t="shared" si="37"/>
        <v>0</v>
      </c>
      <c r="L464" s="20"/>
      <c r="M464" s="21">
        <f t="shared" si="38"/>
        <v>0</v>
      </c>
      <c r="N464" s="21">
        <f>BAJIO16643561!C466</f>
        <v>0</v>
      </c>
      <c r="O464" s="128">
        <f t="shared" si="39"/>
        <v>346852.06999999972</v>
      </c>
      <c r="P464" s="22"/>
    </row>
    <row r="465" spans="1:16" hidden="1" x14ac:dyDescent="0.25">
      <c r="A465" s="19">
        <f>BAJIO16643561!A467</f>
        <v>44469</v>
      </c>
      <c r="B465" s="20"/>
      <c r="C465" s="20" t="str">
        <f>BAJIO16643561!B467</f>
        <v xml:space="preserve">Recibo # 172445007852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v>
      </c>
      <c r="D465" s="106"/>
      <c r="E465" s="101" t="str">
        <f>BAJIO16643561!I467</f>
        <v>RECIBO</v>
      </c>
      <c r="F465" s="20">
        <f>BAJIO16643561!H467</f>
        <v>0</v>
      </c>
      <c r="G465" s="21">
        <f t="shared" si="35"/>
        <v>0</v>
      </c>
      <c r="H465" s="20"/>
      <c r="I465" s="21">
        <f t="shared" si="36"/>
        <v>0</v>
      </c>
      <c r="J465" s="21">
        <f>BAJIO16643561!D467</f>
        <v>0</v>
      </c>
      <c r="K465" s="21">
        <f t="shared" si="37"/>
        <v>1179.8275862068965</v>
      </c>
      <c r="L465" s="20"/>
      <c r="M465" s="21">
        <f t="shared" si="38"/>
        <v>188.77241379310345</v>
      </c>
      <c r="N465" s="21">
        <f>BAJIO16643561!C467</f>
        <v>1368.6</v>
      </c>
      <c r="O465" s="128">
        <f t="shared" si="39"/>
        <v>345483.46999999974</v>
      </c>
      <c r="P465" s="22"/>
    </row>
    <row r="466" spans="1:16" hidden="1" x14ac:dyDescent="0.25">
      <c r="A466" s="19">
        <f>BAJIO16643561!A468</f>
        <v>44469</v>
      </c>
      <c r="B466" s="20"/>
      <c r="C466" s="20" t="str">
        <f>BAJIO16643561!B468</f>
        <v>GPO LOURDES ANABEL  REF. JULIAN GARCIA GONZALEZ JULIAN GARCIA GONZALEZ</v>
      </c>
      <c r="D466" s="106"/>
      <c r="E466" s="101" t="str">
        <f>BAJIO16643561!I468</f>
        <v>PAGO</v>
      </c>
      <c r="F466" s="20">
        <f>BAJIO16643561!H468</f>
        <v>0</v>
      </c>
      <c r="G466" s="21">
        <f t="shared" si="35"/>
        <v>0</v>
      </c>
      <c r="H466" s="20"/>
      <c r="I466" s="21">
        <f t="shared" si="36"/>
        <v>0</v>
      </c>
      <c r="J466" s="21">
        <f>BAJIO16643561!D468</f>
        <v>0</v>
      </c>
      <c r="K466" s="21">
        <f t="shared" si="37"/>
        <v>1883.2758620689656</v>
      </c>
      <c r="L466" s="20"/>
      <c r="M466" s="21">
        <f t="shared" si="38"/>
        <v>301.3241379310345</v>
      </c>
      <c r="N466" s="21">
        <f>BAJIO16643561!C468</f>
        <v>2184.6</v>
      </c>
      <c r="O466" s="128">
        <f t="shared" si="39"/>
        <v>343298.86999999976</v>
      </c>
      <c r="P466" s="22"/>
    </row>
    <row r="467" spans="1:16" hidden="1" x14ac:dyDescent="0.25">
      <c r="A467" s="19">
        <f>BAJIO16643561!A469</f>
        <v>44469</v>
      </c>
      <c r="B467" s="20"/>
      <c r="C467" s="20" t="str">
        <f>BAJIO16643561!B469</f>
        <v>BALLADO AGUILAR CHRISTIAN Nomina AL 30 SEP</v>
      </c>
      <c r="D467" s="106"/>
      <c r="E467" s="101" t="str">
        <f>BAJIO16643561!I469</f>
        <v>RECIBO</v>
      </c>
      <c r="F467" s="20">
        <f>BAJIO16643561!H469</f>
        <v>0</v>
      </c>
      <c r="G467" s="21">
        <f t="shared" si="35"/>
        <v>0</v>
      </c>
      <c r="H467" s="20"/>
      <c r="I467" s="21">
        <f t="shared" si="36"/>
        <v>0</v>
      </c>
      <c r="J467" s="21">
        <f>BAJIO16643561!D469</f>
        <v>0</v>
      </c>
      <c r="K467" s="21">
        <f t="shared" si="37"/>
        <v>1862.0689655172414</v>
      </c>
      <c r="L467" s="20"/>
      <c r="M467" s="21">
        <f t="shared" si="38"/>
        <v>297.93103448275861</v>
      </c>
      <c r="N467" s="21">
        <f>BAJIO16643561!C469</f>
        <v>2160</v>
      </c>
      <c r="O467" s="128">
        <f t="shared" si="39"/>
        <v>341138.86999999976</v>
      </c>
      <c r="P467" s="22"/>
    </row>
    <row r="468" spans="1:16" hidden="1" x14ac:dyDescent="0.25">
      <c r="A468" s="19">
        <f>BAJIO16643561!A470</f>
        <v>44469</v>
      </c>
      <c r="B468" s="20"/>
      <c r="C468" s="20" t="str">
        <f>BAJIO16643561!B470</f>
        <v>PALACIOS USCANGA ALFREDO Nomina AL 30 SEP</v>
      </c>
      <c r="D468" s="106"/>
      <c r="E468" s="101" t="str">
        <f>BAJIO16643561!I470</f>
        <v>RECIBO</v>
      </c>
      <c r="F468" s="20">
        <f>BAJIO16643561!H470</f>
        <v>0</v>
      </c>
      <c r="G468" s="21">
        <f t="shared" si="35"/>
        <v>0</v>
      </c>
      <c r="H468" s="20"/>
      <c r="I468" s="21">
        <f t="shared" si="36"/>
        <v>0</v>
      </c>
      <c r="J468" s="21">
        <f>BAJIO16643561!D470</f>
        <v>0</v>
      </c>
      <c r="K468" s="21">
        <f t="shared" si="37"/>
        <v>1978.9655172413793</v>
      </c>
      <c r="L468" s="20"/>
      <c r="M468" s="21">
        <f t="shared" si="38"/>
        <v>316.63448275862072</v>
      </c>
      <c r="N468" s="21">
        <f>BAJIO16643561!C470</f>
        <v>2295.6</v>
      </c>
      <c r="O468" s="128">
        <f t="shared" si="39"/>
        <v>338843.26999999979</v>
      </c>
      <c r="P468" s="22"/>
    </row>
    <row r="469" spans="1:16" hidden="1" x14ac:dyDescent="0.25">
      <c r="A469" s="19">
        <f>BAJIO16643561!A471</f>
        <v>44469</v>
      </c>
      <c r="B469" s="20"/>
      <c r="C469" s="20" t="str">
        <f>BAJIO16643561!B471</f>
        <v>SERVICIOS DE AGUA Y DRENAJE DE NIS 6059770</v>
      </c>
      <c r="D469" s="106"/>
      <c r="E469" s="101" t="str">
        <f>BAJIO16643561!I471</f>
        <v>RECIBO</v>
      </c>
      <c r="F469" s="20">
        <f>BAJIO16643561!H471</f>
        <v>0</v>
      </c>
      <c r="G469" s="21">
        <f t="shared" si="35"/>
        <v>0</v>
      </c>
      <c r="H469" s="20"/>
      <c r="I469" s="21">
        <f t="shared" si="36"/>
        <v>0</v>
      </c>
      <c r="J469" s="21">
        <f>BAJIO16643561!D471</f>
        <v>0</v>
      </c>
      <c r="K469" s="21">
        <f t="shared" si="37"/>
        <v>86206.896551724145</v>
      </c>
      <c r="L469" s="20"/>
      <c r="M469" s="21">
        <f t="shared" si="38"/>
        <v>13793.103448275864</v>
      </c>
      <c r="N469" s="21">
        <f>BAJIO16643561!C471</f>
        <v>100000</v>
      </c>
      <c r="O469" s="128">
        <f t="shared" si="39"/>
        <v>238843.26999999979</v>
      </c>
      <c r="P469" s="22"/>
    </row>
    <row r="470" spans="1:16" hidden="1" x14ac:dyDescent="0.25">
      <c r="A470" s="19">
        <f>BAJIO16643561!A472</f>
        <v>44469</v>
      </c>
      <c r="B470" s="20"/>
      <c r="C470" s="20" t="str">
        <f>BAJIO16643561!B472</f>
        <v>ZAMUDIO CELIS ALBERTO PRESTAMO GENERAL</v>
      </c>
      <c r="D470" s="106"/>
      <c r="E470" s="101" t="str">
        <f>BAJIO16643561!I472</f>
        <v>RECIBO</v>
      </c>
      <c r="F470" s="20">
        <f>BAJIO16643561!H472</f>
        <v>0</v>
      </c>
      <c r="G470" s="21">
        <f t="shared" si="35"/>
        <v>0</v>
      </c>
      <c r="H470" s="20"/>
      <c r="I470" s="21">
        <f t="shared" si="36"/>
        <v>0</v>
      </c>
      <c r="J470" s="21">
        <f>BAJIO16643561!D472</f>
        <v>0</v>
      </c>
      <c r="K470" s="21">
        <f t="shared" si="37"/>
        <v>4429.9913793103451</v>
      </c>
      <c r="L470" s="20"/>
      <c r="M470" s="21">
        <f t="shared" si="38"/>
        <v>708.79862068965519</v>
      </c>
      <c r="N470" s="21">
        <f>BAJIO16643561!C472</f>
        <v>5138.79</v>
      </c>
      <c r="O470" s="128">
        <f t="shared" si="39"/>
        <v>233704.47999999978</v>
      </c>
      <c r="P470" s="22"/>
    </row>
    <row r="471" spans="1:16" hidden="1" x14ac:dyDescent="0.25">
      <c r="A471" s="19">
        <f>BAJIO16643561!A473</f>
        <v>44469</v>
      </c>
      <c r="B471" s="20"/>
      <c r="C471" s="20" t="str">
        <f>BAJIO16643561!B473</f>
        <v>PALACIOS USCANGA ALFREDO PRESTAMO GENERAL</v>
      </c>
      <c r="D471" s="106"/>
      <c r="E471" s="101" t="str">
        <f>BAJIO16643561!I473</f>
        <v>RECIBO</v>
      </c>
      <c r="F471" s="20">
        <f>BAJIO16643561!H473</f>
        <v>0</v>
      </c>
      <c r="G471" s="21">
        <f t="shared" si="35"/>
        <v>0</v>
      </c>
      <c r="H471" s="20"/>
      <c r="I471" s="21">
        <f t="shared" si="36"/>
        <v>0</v>
      </c>
      <c r="J471" s="21">
        <f>BAJIO16643561!D473</f>
        <v>0</v>
      </c>
      <c r="K471" s="21">
        <f t="shared" si="37"/>
        <v>1814.137931034483</v>
      </c>
      <c r="L471" s="20"/>
      <c r="M471" s="21">
        <f t="shared" si="38"/>
        <v>290.2620689655173</v>
      </c>
      <c r="N471" s="21">
        <f>BAJIO16643561!C473</f>
        <v>2104.4</v>
      </c>
      <c r="O471" s="128">
        <f t="shared" si="39"/>
        <v>231600.07999999978</v>
      </c>
      <c r="P471" s="22"/>
    </row>
    <row r="472" spans="1:16" hidden="1" x14ac:dyDescent="0.25">
      <c r="A472" s="19">
        <f>BAJIO16643561!A474</f>
        <v>44469</v>
      </c>
      <c r="B472" s="20"/>
      <c r="C472" s="20" t="str">
        <f>BAJIO16643561!B474</f>
        <v>MARIA GUADALUPE CRUZ USCANGA PRESTAMO GENERAL</v>
      </c>
      <c r="D472" s="106"/>
      <c r="E472" s="101" t="str">
        <f>BAJIO16643561!I474</f>
        <v>RECIBO</v>
      </c>
      <c r="F472" s="20">
        <f>BAJIO16643561!H474</f>
        <v>0</v>
      </c>
      <c r="G472" s="21">
        <f t="shared" si="35"/>
        <v>0</v>
      </c>
      <c r="H472" s="20"/>
      <c r="I472" s="21">
        <f t="shared" si="36"/>
        <v>0</v>
      </c>
      <c r="J472" s="21">
        <f>BAJIO16643561!D474</f>
        <v>0</v>
      </c>
      <c r="K472" s="21">
        <f t="shared" si="37"/>
        <v>1515.5172413793105</v>
      </c>
      <c r="L472" s="20"/>
      <c r="M472" s="21">
        <f t="shared" si="38"/>
        <v>242.48275862068968</v>
      </c>
      <c r="N472" s="21">
        <f>BAJIO16643561!C474</f>
        <v>1758</v>
      </c>
      <c r="O472" s="128">
        <f t="shared" si="39"/>
        <v>229842.07999999978</v>
      </c>
      <c r="P472" s="22"/>
    </row>
    <row r="473" spans="1:16" hidden="1" x14ac:dyDescent="0.25">
      <c r="A473" s="19">
        <f>BAJIO16643561!A475</f>
        <v>44469</v>
      </c>
      <c r="B473" s="20"/>
      <c r="C473" s="20" t="str">
        <f>BAJIO16643561!B475</f>
        <v>MARIA GUADALUPE CRUZ USCANGA PRESTAMO GENERAL</v>
      </c>
      <c r="D473" s="106"/>
      <c r="E473" s="101" t="str">
        <f>BAJIO16643561!I475</f>
        <v>RECIBO</v>
      </c>
      <c r="F473" s="20">
        <f>BAJIO16643561!H475</f>
        <v>0</v>
      </c>
      <c r="G473" s="21">
        <f t="shared" si="35"/>
        <v>0</v>
      </c>
      <c r="H473" s="20"/>
      <c r="I473" s="21">
        <f t="shared" si="36"/>
        <v>0</v>
      </c>
      <c r="J473" s="21">
        <f>BAJIO16643561!D475</f>
        <v>0</v>
      </c>
      <c r="K473" s="21">
        <f t="shared" si="37"/>
        <v>4801.7241379310344</v>
      </c>
      <c r="L473" s="20"/>
      <c r="M473" s="21">
        <f t="shared" si="38"/>
        <v>768.27586206896558</v>
      </c>
      <c r="N473" s="21">
        <f>BAJIO16643561!C475</f>
        <v>5570</v>
      </c>
      <c r="O473" s="128">
        <f t="shared" si="39"/>
        <v>224272.07999999978</v>
      </c>
      <c r="P473" s="22"/>
    </row>
    <row r="474" spans="1:16" hidden="1" x14ac:dyDescent="0.25">
      <c r="A474" s="19">
        <f>BAJIO16643561!A476</f>
        <v>44469</v>
      </c>
      <c r="B474" s="20"/>
      <c r="C474" s="20" t="str">
        <f>BAJIO16643561!B476</f>
        <v>ZAMUDIO CELIS ALBERTO PRESTAMO GENERAL</v>
      </c>
      <c r="D474" s="106"/>
      <c r="E474" s="101" t="str">
        <f>BAJIO16643561!I476</f>
        <v>RECIBO</v>
      </c>
      <c r="F474" s="20">
        <f>BAJIO16643561!H476</f>
        <v>0</v>
      </c>
      <c r="G474" s="21">
        <f t="shared" si="35"/>
        <v>0</v>
      </c>
      <c r="H474" s="20"/>
      <c r="I474" s="21">
        <f t="shared" si="36"/>
        <v>0</v>
      </c>
      <c r="J474" s="21">
        <f>BAJIO16643561!D476</f>
        <v>0</v>
      </c>
      <c r="K474" s="21">
        <f t="shared" si="37"/>
        <v>4310.3448275862074</v>
      </c>
      <c r="L474" s="20"/>
      <c r="M474" s="21">
        <f t="shared" si="38"/>
        <v>689.65517241379325</v>
      </c>
      <c r="N474" s="21">
        <f>BAJIO16643561!C476</f>
        <v>5000</v>
      </c>
      <c r="O474" s="128">
        <f t="shared" si="39"/>
        <v>219272.07999999978</v>
      </c>
      <c r="P474" s="22"/>
    </row>
    <row r="475" spans="1:16" hidden="1" x14ac:dyDescent="0.25">
      <c r="A475" s="19">
        <f>BAJIO16643561!A477</f>
        <v>44469</v>
      </c>
      <c r="B475" s="20"/>
      <c r="C475" s="20" t="str">
        <f>BAJIO16643561!B477</f>
        <v>BACHOCO SA DE CV</v>
      </c>
      <c r="D475" s="106"/>
      <c r="E475" s="101" t="str">
        <f>BAJIO16643561!I477</f>
        <v>F2329, F2407</v>
      </c>
      <c r="F475" s="20">
        <f>BAJIO16643561!H477</f>
        <v>1341</v>
      </c>
      <c r="G475" s="21">
        <f t="shared" ref="G475:G538" si="40">J475/1.16</f>
        <v>5000</v>
      </c>
      <c r="H475" s="20"/>
      <c r="I475" s="21">
        <f t="shared" ref="I475:I538" si="41">G475*0.16</f>
        <v>800</v>
      </c>
      <c r="J475" s="21">
        <f>BAJIO16643561!D477</f>
        <v>5800</v>
      </c>
      <c r="K475" s="21">
        <f t="shared" ref="K475:K538" si="42">N475/1.16</f>
        <v>0</v>
      </c>
      <c r="L475" s="20"/>
      <c r="M475" s="21">
        <f t="shared" ref="M475:M538" si="43">K475*0.16</f>
        <v>0</v>
      </c>
      <c r="N475" s="21">
        <f>BAJIO16643561!C477</f>
        <v>0</v>
      </c>
      <c r="O475" s="128">
        <f t="shared" si="39"/>
        <v>225072.07999999978</v>
      </c>
      <c r="P475" s="22"/>
    </row>
    <row r="476" spans="1:16" hidden="1" x14ac:dyDescent="0.25">
      <c r="A476" s="19">
        <f>BAJIO16643561!A478</f>
        <v>44469</v>
      </c>
      <c r="B476" s="20"/>
      <c r="C476" s="20" t="str">
        <f>BAJIO16643561!B478</f>
        <v>CARBOGRAF INDUSTRIAL  SA DE CV PAGO F2739</v>
      </c>
      <c r="D476" s="106"/>
      <c r="E476" s="101" t="str">
        <f>BAJIO16643561!I478</f>
        <v>F2739</v>
      </c>
      <c r="F476" s="20">
        <f>BAJIO16643561!H478</f>
        <v>1342</v>
      </c>
      <c r="G476" s="21">
        <f t="shared" si="40"/>
        <v>6400</v>
      </c>
      <c r="H476" s="20"/>
      <c r="I476" s="21">
        <f t="shared" si="41"/>
        <v>1024</v>
      </c>
      <c r="J476" s="21">
        <f>BAJIO16643561!D478</f>
        <v>7424</v>
      </c>
      <c r="K476" s="21">
        <f t="shared" si="42"/>
        <v>0</v>
      </c>
      <c r="L476" s="20"/>
      <c r="M476" s="21">
        <f t="shared" si="43"/>
        <v>0</v>
      </c>
      <c r="N476" s="21">
        <f>BAJIO16643561!C478</f>
        <v>0</v>
      </c>
      <c r="O476" s="128">
        <f t="shared" si="39"/>
        <v>232496.07999999978</v>
      </c>
      <c r="P476" s="22"/>
    </row>
    <row r="477" spans="1:16" hidden="1" x14ac:dyDescent="0.25">
      <c r="A477" s="19">
        <f>BAJIO16643561!A479</f>
        <v>44469</v>
      </c>
      <c r="B477" s="20"/>
      <c r="C477" s="20" t="str">
        <f>BAJIO16643561!B479</f>
        <v>AUTOTRANSPORTES ESPECIALIZADOS ALFA SA D PAGO DE FACTURA INV2495</v>
      </c>
      <c r="D477" s="106"/>
      <c r="E477" s="101" t="str">
        <f>BAJIO16643561!I479</f>
        <v>F2495</v>
      </c>
      <c r="F477" s="20">
        <f>BAJIO16643561!H479</f>
        <v>1343</v>
      </c>
      <c r="G477" s="21">
        <f t="shared" si="40"/>
        <v>5700</v>
      </c>
      <c r="H477" s="20"/>
      <c r="I477" s="21">
        <f t="shared" si="41"/>
        <v>912</v>
      </c>
      <c r="J477" s="21">
        <f>BAJIO16643561!D479</f>
        <v>6612</v>
      </c>
      <c r="K477" s="21">
        <f t="shared" si="42"/>
        <v>0</v>
      </c>
      <c r="L477" s="20"/>
      <c r="M477" s="21">
        <f t="shared" si="43"/>
        <v>0</v>
      </c>
      <c r="N477" s="21">
        <f>BAJIO16643561!C479</f>
        <v>0</v>
      </c>
      <c r="O477" s="128">
        <f t="shared" si="39"/>
        <v>239108.07999999978</v>
      </c>
      <c r="P477" s="22"/>
    </row>
    <row r="478" spans="1:16" hidden="1" x14ac:dyDescent="0.25">
      <c r="A478" s="19">
        <f>BAJIO16643561!A480</f>
        <v>44469</v>
      </c>
      <c r="B478" s="20"/>
      <c r="C478" s="20" t="str">
        <f>BAJIO16643561!B480</f>
        <v xml:space="preserve">PENSKE TRUCK ARRENDA DORA DE MEXICO SA D </v>
      </c>
      <c r="D478" s="106"/>
      <c r="E478" s="101" t="str">
        <f>BAJIO16643561!I480</f>
        <v>F2440, F2449</v>
      </c>
      <c r="F478" s="20">
        <f>BAJIO16643561!H480</f>
        <v>1344</v>
      </c>
      <c r="G478" s="21">
        <f t="shared" si="40"/>
        <v>11200</v>
      </c>
      <c r="H478" s="20"/>
      <c r="I478" s="21">
        <f t="shared" si="41"/>
        <v>1792</v>
      </c>
      <c r="J478" s="21">
        <f>BAJIO16643561!D480</f>
        <v>12992</v>
      </c>
      <c r="K478" s="21">
        <f t="shared" si="42"/>
        <v>0</v>
      </c>
      <c r="L478" s="20"/>
      <c r="M478" s="21">
        <f t="shared" si="43"/>
        <v>0</v>
      </c>
      <c r="N478" s="21">
        <f>BAJIO16643561!C480</f>
        <v>0</v>
      </c>
      <c r="O478" s="128">
        <f t="shared" si="39"/>
        <v>252100.07999999978</v>
      </c>
      <c r="P478" s="22"/>
    </row>
    <row r="479" spans="1:16" hidden="1" x14ac:dyDescent="0.25">
      <c r="A479" s="19">
        <f>BAJIO16643561!A481</f>
        <v>44469</v>
      </c>
      <c r="B479" s="20"/>
      <c r="C479" s="20" t="str">
        <f>BAJIO16643561!B481</f>
        <v>TRASPASO ENTRE CUENTAS  CONSTRUCTORA INVERMEX SA DE CV</v>
      </c>
      <c r="D479" s="106"/>
      <c r="E479" s="101" t="str">
        <f>BAJIO16643561!I481</f>
        <v>TRASPASO</v>
      </c>
      <c r="F479" s="20">
        <f>BAJIO16643561!H481</f>
        <v>0</v>
      </c>
      <c r="G479" s="21">
        <f t="shared" si="40"/>
        <v>0</v>
      </c>
      <c r="H479" s="20"/>
      <c r="I479" s="21">
        <f t="shared" si="41"/>
        <v>0</v>
      </c>
      <c r="J479" s="21">
        <f>BAJIO16643561!D481</f>
        <v>0</v>
      </c>
      <c r="K479" s="21">
        <f t="shared" si="42"/>
        <v>8620.6896551724149</v>
      </c>
      <c r="L479" s="20"/>
      <c r="M479" s="21">
        <f t="shared" si="43"/>
        <v>1379.3103448275865</v>
      </c>
      <c r="N479" s="21">
        <f>BAJIO16643561!C481</f>
        <v>10000</v>
      </c>
      <c r="O479" s="128">
        <f t="shared" si="39"/>
        <v>242100.07999999978</v>
      </c>
      <c r="P479" s="22"/>
    </row>
    <row r="480" spans="1:16" hidden="1" x14ac:dyDescent="0.25">
      <c r="A480" s="19">
        <f>BAJIO16643561!A482</f>
        <v>44469</v>
      </c>
      <c r="B480" s="20"/>
      <c r="C480" s="20" t="str">
        <f>BAJIO16643561!B482</f>
        <v>SERVYGRU ALLROADS S. DE R.L. DE C.V. FACTURA</v>
      </c>
      <c r="D480" s="106"/>
      <c r="E480" s="101" t="str">
        <f>BAJIO16643561!I482</f>
        <v>F2319, F2584</v>
      </c>
      <c r="F480" s="20">
        <f>BAJIO16643561!H482</f>
        <v>1345</v>
      </c>
      <c r="G480" s="21">
        <f t="shared" si="40"/>
        <v>12400</v>
      </c>
      <c r="H480" s="20"/>
      <c r="I480" s="21">
        <f t="shared" si="41"/>
        <v>1984</v>
      </c>
      <c r="J480" s="21">
        <f>BAJIO16643561!D482</f>
        <v>14384</v>
      </c>
      <c r="K480" s="21">
        <f t="shared" si="42"/>
        <v>0</v>
      </c>
      <c r="L480" s="20"/>
      <c r="M480" s="21">
        <f t="shared" si="43"/>
        <v>0</v>
      </c>
      <c r="N480" s="21">
        <f>BAJIO16643561!C482</f>
        <v>0</v>
      </c>
      <c r="O480" s="128">
        <f t="shared" si="39"/>
        <v>256484.07999999978</v>
      </c>
      <c r="P480" s="22"/>
    </row>
    <row r="481" spans="1:16" hidden="1" x14ac:dyDescent="0.25">
      <c r="A481" s="19">
        <f>BAJIO16643561!A483</f>
        <v>44469</v>
      </c>
      <c r="B481" s="20"/>
      <c r="C481" s="20" t="str">
        <f>BAJIO16643561!B483</f>
        <v>HYUNDAI GLOVIS MEXIC O S DE RL DE CV</v>
      </c>
      <c r="D481" s="106"/>
      <c r="E481" s="101" t="str">
        <f>BAJIO16643561!I483</f>
        <v>F2616</v>
      </c>
      <c r="F481" s="20">
        <f>BAJIO16643561!H483</f>
        <v>1346</v>
      </c>
      <c r="G481" s="21">
        <f t="shared" si="40"/>
        <v>27137.500000000004</v>
      </c>
      <c r="H481" s="20"/>
      <c r="I481" s="21">
        <f t="shared" si="41"/>
        <v>4342.0000000000009</v>
      </c>
      <c r="J481" s="21">
        <f>BAJIO16643561!D483</f>
        <v>31479.5</v>
      </c>
      <c r="K481" s="21">
        <f t="shared" si="42"/>
        <v>0</v>
      </c>
      <c r="L481" s="20"/>
      <c r="M481" s="21">
        <f t="shared" si="43"/>
        <v>0</v>
      </c>
      <c r="N481" s="21">
        <f>BAJIO16643561!C483</f>
        <v>0</v>
      </c>
      <c r="O481" s="128">
        <f t="shared" si="39"/>
        <v>287963.57999999978</v>
      </c>
      <c r="P481" s="22"/>
    </row>
    <row r="482" spans="1:16" hidden="1" x14ac:dyDescent="0.25">
      <c r="A482" s="19">
        <f>BAJIO16643561!A484</f>
        <v>44469</v>
      </c>
      <c r="B482" s="20"/>
      <c r="C482" s="20" t="str">
        <f>BAJIO16643561!B484</f>
        <v>TRASPASO ENTRE CUENTAS  CONSTRUCTORA INVERMEX SA DE CV</v>
      </c>
      <c r="D482" s="106"/>
      <c r="E482" s="101" t="str">
        <f>BAJIO16643561!I484</f>
        <v>TRASPASO</v>
      </c>
      <c r="F482" s="20">
        <f>BAJIO16643561!H484</f>
        <v>0</v>
      </c>
      <c r="G482" s="21">
        <f t="shared" si="40"/>
        <v>27586.206896551725</v>
      </c>
      <c r="H482" s="20"/>
      <c r="I482" s="21">
        <f t="shared" si="41"/>
        <v>4413.7931034482763</v>
      </c>
      <c r="J482" s="21">
        <f>BAJIO16643561!D484</f>
        <v>32000</v>
      </c>
      <c r="K482" s="21">
        <f t="shared" si="42"/>
        <v>0</v>
      </c>
      <c r="L482" s="20"/>
      <c r="M482" s="21">
        <f t="shared" si="43"/>
        <v>0</v>
      </c>
      <c r="N482" s="21">
        <f>BAJIO16643561!C484</f>
        <v>0</v>
      </c>
      <c r="O482" s="128">
        <f t="shared" si="39"/>
        <v>319963.57999999978</v>
      </c>
      <c r="P482" s="22"/>
    </row>
    <row r="483" spans="1:16" hidden="1" x14ac:dyDescent="0.25">
      <c r="A483" s="19">
        <f>BAJIO16643561!A485</f>
        <v>44469</v>
      </c>
      <c r="B483" s="20"/>
      <c r="C483" s="20" t="str">
        <f>BAJIO16643561!B485</f>
        <v>LIVETT CONSTRUCCIONES Y SUMINI LIQUIDACION DE FACTURA</v>
      </c>
      <c r="D483" s="106"/>
      <c r="E483" s="101" t="str">
        <f>BAJIO16643561!I485</f>
        <v>LIQ FACTURA</v>
      </c>
      <c r="F483" s="20">
        <f>BAJIO16643561!H485</f>
        <v>0</v>
      </c>
      <c r="G483" s="21">
        <f t="shared" si="40"/>
        <v>0</v>
      </c>
      <c r="H483" s="20"/>
      <c r="I483" s="21">
        <f t="shared" si="41"/>
        <v>0</v>
      </c>
      <c r="J483" s="21">
        <f>BAJIO16643561!D485</f>
        <v>0</v>
      </c>
      <c r="K483" s="21">
        <f t="shared" si="42"/>
        <v>27586.206896551725</v>
      </c>
      <c r="L483" s="20"/>
      <c r="M483" s="21">
        <f t="shared" si="43"/>
        <v>4413.7931034482763</v>
      </c>
      <c r="N483" s="21">
        <f>BAJIO16643561!C485</f>
        <v>32000</v>
      </c>
      <c r="O483" s="128">
        <f t="shared" si="39"/>
        <v>287963.57999999978</v>
      </c>
      <c r="P483" s="22"/>
    </row>
    <row r="484" spans="1:16" hidden="1" x14ac:dyDescent="0.25">
      <c r="A484" s="19">
        <f>BAJIO16643561!A486</f>
        <v>44469</v>
      </c>
      <c r="B484" s="20"/>
      <c r="C484" s="20" t="str">
        <f>BAJIO16643561!B486</f>
        <v>AGUIRRE SILVA ROBERTOARON ANTICIPO A FACTURA</v>
      </c>
      <c r="D484" s="106"/>
      <c r="E484" s="101" t="str">
        <f>BAJIO16643561!I486</f>
        <v>ANT FACTURA</v>
      </c>
      <c r="F484" s="20">
        <f>BAJIO16643561!H486</f>
        <v>0</v>
      </c>
      <c r="G484" s="21">
        <f t="shared" si="40"/>
        <v>0</v>
      </c>
      <c r="H484" s="20"/>
      <c r="I484" s="21">
        <f t="shared" si="41"/>
        <v>0</v>
      </c>
      <c r="J484" s="21">
        <f>BAJIO16643561!D486</f>
        <v>0</v>
      </c>
      <c r="K484" s="21">
        <f t="shared" si="42"/>
        <v>12931.034482758621</v>
      </c>
      <c r="L484" s="20"/>
      <c r="M484" s="21">
        <f t="shared" si="43"/>
        <v>2068.9655172413795</v>
      </c>
      <c r="N484" s="21">
        <f>BAJIO16643561!C486</f>
        <v>15000</v>
      </c>
      <c r="O484" s="128">
        <f t="shared" si="39"/>
        <v>272963.57999999978</v>
      </c>
      <c r="P484" s="22"/>
    </row>
    <row r="485" spans="1:16" hidden="1" x14ac:dyDescent="0.25">
      <c r="A485" s="19">
        <f>BAJIO16643561!A487</f>
        <v>44469</v>
      </c>
      <c r="B485" s="20"/>
      <c r="C485" s="20" t="str">
        <f>BAJIO16643561!B487</f>
        <v>VERSUS SERVMEX SA DE CV LIQUIDACION DE FACTURA</v>
      </c>
      <c r="D485" s="106"/>
      <c r="E485" s="101" t="str">
        <f>BAJIO16643561!I487</f>
        <v>LIQ FACTURA</v>
      </c>
      <c r="F485" s="20">
        <f>BAJIO16643561!H487</f>
        <v>0</v>
      </c>
      <c r="G485" s="21">
        <f t="shared" si="40"/>
        <v>0</v>
      </c>
      <c r="H485" s="20"/>
      <c r="I485" s="21">
        <f t="shared" si="41"/>
        <v>0</v>
      </c>
      <c r="J485" s="21">
        <f>BAJIO16643561!D487</f>
        <v>0</v>
      </c>
      <c r="K485" s="21">
        <f t="shared" si="42"/>
        <v>224137.93103448278</v>
      </c>
      <c r="L485" s="20"/>
      <c r="M485" s="21">
        <f t="shared" si="43"/>
        <v>35862.068965517246</v>
      </c>
      <c r="N485" s="21">
        <f>BAJIO16643561!C487</f>
        <v>260000</v>
      </c>
      <c r="O485" s="128">
        <f t="shared" si="39"/>
        <v>12963.579999999783</v>
      </c>
      <c r="P485" s="22"/>
    </row>
    <row r="486" spans="1:16" hidden="1" x14ac:dyDescent="0.25">
      <c r="A486" s="19">
        <f>BAJIO16643561!A488</f>
        <v>44469</v>
      </c>
      <c r="B486" s="20"/>
      <c r="C486" s="20" t="str">
        <f>BAJIO16643561!B488</f>
        <v>CPROBISE DE MEXICO S DE RL DE CV Fact INV2758</v>
      </c>
      <c r="D486" s="106"/>
      <c r="E486" s="101" t="str">
        <f>BAJIO16643561!I488</f>
        <v>F2758, F2759</v>
      </c>
      <c r="F486" s="20" t="str">
        <f>BAJIO16643561!H488</f>
        <v>1347SAT</v>
      </c>
      <c r="G486" s="21">
        <f t="shared" si="40"/>
        <v>6200</v>
      </c>
      <c r="H486" s="20"/>
      <c r="I486" s="21">
        <f t="shared" si="41"/>
        <v>992</v>
      </c>
      <c r="J486" s="21">
        <f>BAJIO16643561!D488</f>
        <v>7192</v>
      </c>
      <c r="K486" s="21">
        <f t="shared" si="42"/>
        <v>0</v>
      </c>
      <c r="L486" s="20"/>
      <c r="M486" s="21">
        <f t="shared" si="43"/>
        <v>0</v>
      </c>
      <c r="N486" s="21">
        <f>BAJIO16643561!C488</f>
        <v>0</v>
      </c>
      <c r="O486" s="128">
        <f t="shared" si="39"/>
        <v>20155.579999999783</v>
      </c>
      <c r="P486" s="22"/>
    </row>
    <row r="487" spans="1:16" hidden="1" x14ac:dyDescent="0.25">
      <c r="A487" s="19">
        <f>BAJIO16643561!A489</f>
        <v>44469</v>
      </c>
      <c r="B487" s="20"/>
      <c r="C487" s="20" t="str">
        <f>BAJIO16643561!B489</f>
        <v>TRASPASO ENTRE CUENTAS  CONSTRUCTORA INVERMEX SA DE CV</v>
      </c>
      <c r="D487" s="106"/>
      <c r="E487" s="101" t="str">
        <f>BAJIO16643561!I489</f>
        <v>TRASPASO</v>
      </c>
      <c r="F487" s="20">
        <f>BAJIO16643561!H489</f>
        <v>0</v>
      </c>
      <c r="G487" s="21">
        <f t="shared" si="40"/>
        <v>0</v>
      </c>
      <c r="H487" s="20"/>
      <c r="I487" s="21">
        <f t="shared" si="41"/>
        <v>0</v>
      </c>
      <c r="J487" s="21">
        <f>BAJIO16643561!D489</f>
        <v>0</v>
      </c>
      <c r="K487" s="21">
        <f t="shared" si="42"/>
        <v>2758.6206896551726</v>
      </c>
      <c r="L487" s="20"/>
      <c r="M487" s="21">
        <f t="shared" si="43"/>
        <v>441.37931034482762</v>
      </c>
      <c r="N487" s="21">
        <f>BAJIO16643561!C489</f>
        <v>3200</v>
      </c>
      <c r="O487" s="128">
        <f t="shared" si="39"/>
        <v>16955.579999999783</v>
      </c>
      <c r="P487" s="22"/>
    </row>
    <row r="488" spans="1:16" hidden="1" x14ac:dyDescent="0.25">
      <c r="A488" s="19">
        <f>BAJIO16643561!A490</f>
        <v>44470</v>
      </c>
      <c r="B488" s="20"/>
      <c r="C488" s="20" t="str">
        <f>BAJIO16643561!B490</f>
        <v xml:space="preserve">ZONE COMPRA S DE R L DE C V                           </v>
      </c>
      <c r="D488" s="106"/>
      <c r="E488" s="101" t="str">
        <f>BAJIO16643561!I490</f>
        <v>F2538, F2587</v>
      </c>
      <c r="F488" s="20">
        <f>BAJIO16643561!H490</f>
        <v>1347</v>
      </c>
      <c r="G488" s="21">
        <f t="shared" si="40"/>
        <v>29700.000000000004</v>
      </c>
      <c r="H488" s="20"/>
      <c r="I488" s="21">
        <f t="shared" si="41"/>
        <v>4752.0000000000009</v>
      </c>
      <c r="J488" s="21">
        <f>BAJIO16643561!D490</f>
        <v>34452</v>
      </c>
      <c r="K488" s="21">
        <f t="shared" si="42"/>
        <v>0</v>
      </c>
      <c r="L488" s="20"/>
      <c r="M488" s="21">
        <f t="shared" si="43"/>
        <v>0</v>
      </c>
      <c r="N488" s="21">
        <f>BAJIO16643561!C490</f>
        <v>0</v>
      </c>
      <c r="O488" s="128">
        <f t="shared" si="39"/>
        <v>51407.579999999783</v>
      </c>
      <c r="P488" s="22"/>
    </row>
    <row r="489" spans="1:16" hidden="1" x14ac:dyDescent="0.25">
      <c r="A489" s="19">
        <f>BAJIO16643561!A491</f>
        <v>44470</v>
      </c>
      <c r="B489" s="20"/>
      <c r="C489" s="20" t="str">
        <f>BAJIO16643561!B491</f>
        <v>MEGA ALIMENTOS SA DE  CV</v>
      </c>
      <c r="D489" s="106"/>
      <c r="E489" s="101" t="str">
        <f>BAJIO16643561!I491</f>
        <v>F2470, F2551</v>
      </c>
      <c r="F489" s="20">
        <f>BAJIO16643561!H491</f>
        <v>1348</v>
      </c>
      <c r="G489" s="21">
        <f t="shared" si="40"/>
        <v>14055</v>
      </c>
      <c r="H489" s="20"/>
      <c r="I489" s="21">
        <f t="shared" si="41"/>
        <v>2248.8000000000002</v>
      </c>
      <c r="J489" s="21">
        <f>BAJIO16643561!D491</f>
        <v>16303.8</v>
      </c>
      <c r="K489" s="21">
        <f t="shared" si="42"/>
        <v>0</v>
      </c>
      <c r="L489" s="20"/>
      <c r="M489" s="21">
        <f t="shared" si="43"/>
        <v>0</v>
      </c>
      <c r="N489" s="21">
        <f>BAJIO16643561!C491</f>
        <v>0</v>
      </c>
      <c r="O489" s="128">
        <f t="shared" si="39"/>
        <v>67711.379999999786</v>
      </c>
      <c r="P489" s="22"/>
    </row>
    <row r="490" spans="1:16" hidden="1" x14ac:dyDescent="0.25">
      <c r="A490" s="19">
        <f>BAJIO16643561!A492</f>
        <v>44470</v>
      </c>
      <c r="B490" s="20"/>
      <c r="C490" s="20" t="str">
        <f>BAJIO16643561!B492</f>
        <v>HOTEL SAFI CENTRO C1  30sep2021 RFC DOP 091111C81 Tarjeta</v>
      </c>
      <c r="D490" s="106"/>
      <c r="E490" s="101" t="str">
        <f>BAJIO16643561!I492</f>
        <v>TARJETA</v>
      </c>
      <c r="F490" s="20">
        <f>BAJIO16643561!H492</f>
        <v>0</v>
      </c>
      <c r="G490" s="21">
        <f t="shared" si="40"/>
        <v>0</v>
      </c>
      <c r="H490" s="20"/>
      <c r="I490" s="21">
        <f t="shared" si="41"/>
        <v>0</v>
      </c>
      <c r="J490" s="21">
        <f>BAJIO16643561!D492</f>
        <v>0</v>
      </c>
      <c r="K490" s="21">
        <f t="shared" si="42"/>
        <v>6517.9827586206902</v>
      </c>
      <c r="L490" s="20"/>
      <c r="M490" s="21">
        <f t="shared" si="43"/>
        <v>1042.8772413793104</v>
      </c>
      <c r="N490" s="21">
        <f>BAJIO16643561!C492</f>
        <v>7560.86</v>
      </c>
      <c r="O490" s="128">
        <f t="shared" si="39"/>
        <v>60150.519999999786</v>
      </c>
      <c r="P490" s="22"/>
    </row>
    <row r="491" spans="1:16" hidden="1" x14ac:dyDescent="0.25">
      <c r="A491" s="19">
        <f>BAJIO16643561!A493</f>
        <v>44470</v>
      </c>
      <c r="B491" s="20"/>
      <c r="C491" s="20" t="str">
        <f>BAJIO16643561!B493</f>
        <v>HERSMEX S DE RL DE CV INV2238</v>
      </c>
      <c r="D491" s="106"/>
      <c r="E491" s="101" t="str">
        <f>BAJIO16643561!I493</f>
        <v>F2238</v>
      </c>
      <c r="F491" s="20">
        <f>BAJIO16643561!H493</f>
        <v>1349</v>
      </c>
      <c r="G491" s="21">
        <f t="shared" si="40"/>
        <v>5700</v>
      </c>
      <c r="H491" s="20"/>
      <c r="I491" s="21">
        <f t="shared" si="41"/>
        <v>912</v>
      </c>
      <c r="J491" s="21">
        <f>BAJIO16643561!D493</f>
        <v>6612</v>
      </c>
      <c r="K491" s="21">
        <f t="shared" si="42"/>
        <v>0</v>
      </c>
      <c r="L491" s="20"/>
      <c r="M491" s="21">
        <f t="shared" si="43"/>
        <v>0</v>
      </c>
      <c r="N491" s="21">
        <f>BAJIO16643561!C493</f>
        <v>0</v>
      </c>
      <c r="O491" s="128">
        <f t="shared" si="39"/>
        <v>66762.519999999786</v>
      </c>
      <c r="P491" s="22"/>
    </row>
    <row r="492" spans="1:16" hidden="1" x14ac:dyDescent="0.25">
      <c r="A492" s="19">
        <f>BAJIO16643561!A494</f>
        <v>44471</v>
      </c>
      <c r="B492" s="20"/>
      <c r="C492" s="20" t="str">
        <f>BAJIO16643561!B494</f>
        <v>SAFETY MAX  01oct2021 RFC SMA 151016EI8 Tarjeta</v>
      </c>
      <c r="D492" s="106"/>
      <c r="E492" s="101" t="str">
        <f>BAJIO16643561!I494</f>
        <v>TARJETA</v>
      </c>
      <c r="F492" s="20">
        <f>BAJIO16643561!H494</f>
        <v>0</v>
      </c>
      <c r="G492" s="21">
        <f t="shared" si="40"/>
        <v>0</v>
      </c>
      <c r="H492" s="20"/>
      <c r="I492" s="21">
        <f t="shared" si="41"/>
        <v>0</v>
      </c>
      <c r="J492" s="21">
        <f>BAJIO16643561!D494</f>
        <v>0</v>
      </c>
      <c r="K492" s="21">
        <f t="shared" si="42"/>
        <v>1163.793103448276</v>
      </c>
      <c r="L492" s="20"/>
      <c r="M492" s="21">
        <f t="shared" si="43"/>
        <v>186.20689655172416</v>
      </c>
      <c r="N492" s="21">
        <f>BAJIO16643561!C494</f>
        <v>1350</v>
      </c>
      <c r="O492" s="128">
        <f t="shared" si="39"/>
        <v>65412.519999999786</v>
      </c>
      <c r="P492" s="22"/>
    </row>
    <row r="493" spans="1:16" ht="30" hidden="1" x14ac:dyDescent="0.25">
      <c r="A493" s="19">
        <f>BAJIO16643561!A495</f>
        <v>44473</v>
      </c>
      <c r="B493" s="20"/>
      <c r="C493" s="20" t="str">
        <f>BAJIO16643561!B495</f>
        <v>TECNOMAIZ;SA DE CV INV2530</v>
      </c>
      <c r="D493" s="106"/>
      <c r="E493" s="101" t="str">
        <f>BAJIO16643561!I495</f>
        <v>F2231, F2462, F2530</v>
      </c>
      <c r="F493" s="20">
        <f>BAJIO16643561!H495</f>
        <v>1350</v>
      </c>
      <c r="G493" s="21">
        <f t="shared" si="40"/>
        <v>243870.00000000003</v>
      </c>
      <c r="H493" s="20"/>
      <c r="I493" s="21">
        <f t="shared" si="41"/>
        <v>39019.200000000004</v>
      </c>
      <c r="J493" s="21">
        <f>BAJIO16643561!D495</f>
        <v>282889.2</v>
      </c>
      <c r="K493" s="21">
        <f t="shared" si="42"/>
        <v>0</v>
      </c>
      <c r="L493" s="20"/>
      <c r="M493" s="21">
        <f t="shared" si="43"/>
        <v>0</v>
      </c>
      <c r="N493" s="21">
        <f>BAJIO16643561!C495</f>
        <v>0</v>
      </c>
      <c r="O493" s="128">
        <f t="shared" si="39"/>
        <v>348301.7199999998</v>
      </c>
      <c r="P493" s="22"/>
    </row>
    <row r="494" spans="1:16" hidden="1" x14ac:dyDescent="0.25">
      <c r="A494" s="19">
        <f>BAJIO16643561!A496</f>
        <v>44473</v>
      </c>
      <c r="B494" s="20"/>
      <c r="C494" s="20" t="str">
        <f>BAJIO16643561!B496</f>
        <v>RECICLAJES Y DESTILADOS MTY FACT 12258 12261 12262 12451 12452 12453</v>
      </c>
      <c r="D494" s="106"/>
      <c r="E494" s="101" t="str">
        <f>BAJIO16643561!I496</f>
        <v>REDMTY</v>
      </c>
      <c r="F494" s="20">
        <f>BAJIO16643561!H496</f>
        <v>0</v>
      </c>
      <c r="G494" s="21">
        <f t="shared" si="40"/>
        <v>0</v>
      </c>
      <c r="H494" s="20"/>
      <c r="I494" s="21">
        <f t="shared" si="41"/>
        <v>0</v>
      </c>
      <c r="J494" s="21">
        <f>BAJIO16643561!D496</f>
        <v>0</v>
      </c>
      <c r="K494" s="21">
        <f t="shared" si="42"/>
        <v>108094.13793103449</v>
      </c>
      <c r="L494" s="20"/>
      <c r="M494" s="21">
        <f t="shared" si="43"/>
        <v>17295.062068965519</v>
      </c>
      <c r="N494" s="21">
        <f>BAJIO16643561!C496</f>
        <v>125389.2</v>
      </c>
      <c r="O494" s="128">
        <f t="shared" si="39"/>
        <v>222912.51999999979</v>
      </c>
      <c r="P494" s="22"/>
    </row>
    <row r="495" spans="1:16" hidden="1" x14ac:dyDescent="0.25">
      <c r="A495" s="19">
        <f>BAJIO16643561!A497</f>
        <v>44473</v>
      </c>
      <c r="B495" s="20"/>
      <c r="C495" s="20" t="str">
        <f>BAJIO16643561!B497</f>
        <v>DESARROLLO Y CONSTRU CCIONES URBANAS PAGO DESTAPAR DRENAJE DYCUSA</v>
      </c>
      <c r="D495" s="106"/>
      <c r="E495" s="101" t="str">
        <f>BAJIO16643561!I497</f>
        <v>F2785</v>
      </c>
      <c r="F495" s="20">
        <f>BAJIO16643561!H497</f>
        <v>1351</v>
      </c>
      <c r="G495" s="21">
        <f t="shared" si="40"/>
        <v>4500</v>
      </c>
      <c r="H495" s="20"/>
      <c r="I495" s="21">
        <f t="shared" si="41"/>
        <v>720</v>
      </c>
      <c r="J495" s="21">
        <f>BAJIO16643561!D497</f>
        <v>5220</v>
      </c>
      <c r="K495" s="21">
        <f t="shared" si="42"/>
        <v>0</v>
      </c>
      <c r="L495" s="20"/>
      <c r="M495" s="21">
        <f t="shared" si="43"/>
        <v>0</v>
      </c>
      <c r="N495" s="21">
        <f>BAJIO16643561!C497</f>
        <v>0</v>
      </c>
      <c r="O495" s="128">
        <f t="shared" si="39"/>
        <v>228132.51999999979</v>
      </c>
      <c r="P495" s="22"/>
    </row>
    <row r="496" spans="1:16" hidden="1" x14ac:dyDescent="0.25">
      <c r="A496" s="19">
        <f>BAJIO16643561!A498</f>
        <v>44474</v>
      </c>
      <c r="B496" s="20"/>
      <c r="C496" s="20" t="str">
        <f>BAJIO16643561!B498</f>
        <v>SERV GASOLINEROS DE MEXICO SA 59114</v>
      </c>
      <c r="D496" s="106"/>
      <c r="E496" s="101" t="str">
        <f>BAJIO16643561!I498</f>
        <v>GASOLINA</v>
      </c>
      <c r="F496" s="20">
        <f>BAJIO16643561!H498</f>
        <v>0</v>
      </c>
      <c r="G496" s="21">
        <f t="shared" si="40"/>
        <v>0</v>
      </c>
      <c r="H496" s="20"/>
      <c r="I496" s="21">
        <f t="shared" si="41"/>
        <v>0</v>
      </c>
      <c r="J496" s="21">
        <f>BAJIO16643561!D498</f>
        <v>0</v>
      </c>
      <c r="K496" s="21">
        <f t="shared" si="42"/>
        <v>47921.793103448275</v>
      </c>
      <c r="L496" s="20"/>
      <c r="M496" s="21">
        <f t="shared" si="43"/>
        <v>7667.4868965517244</v>
      </c>
      <c r="N496" s="21">
        <f>BAJIO16643561!C498</f>
        <v>55589.279999999999</v>
      </c>
      <c r="O496" s="128">
        <f t="shared" si="39"/>
        <v>172543.23999999979</v>
      </c>
      <c r="P496" s="22"/>
    </row>
    <row r="497" spans="1:16" hidden="1" x14ac:dyDescent="0.25">
      <c r="A497" s="19">
        <f>BAJIO16643561!A499</f>
        <v>44474</v>
      </c>
      <c r="B497" s="20"/>
      <c r="C497" s="20" t="str">
        <f>BAJIO16643561!B499</f>
        <v>TAR AEROLINEAS Tarjeta</v>
      </c>
      <c r="D497" s="106"/>
      <c r="E497" s="101" t="str">
        <f>BAJIO16643561!I499</f>
        <v>FACTURA</v>
      </c>
      <c r="F497" s="20">
        <f>BAJIO16643561!H499</f>
        <v>0</v>
      </c>
      <c r="G497" s="21">
        <f t="shared" si="40"/>
        <v>0</v>
      </c>
      <c r="H497" s="20"/>
      <c r="I497" s="21">
        <f t="shared" si="41"/>
        <v>0</v>
      </c>
      <c r="J497" s="21">
        <f>BAJIO16643561!D499</f>
        <v>0</v>
      </c>
      <c r="K497" s="21">
        <f t="shared" si="42"/>
        <v>2713.8017241379316</v>
      </c>
      <c r="L497" s="20"/>
      <c r="M497" s="21">
        <f t="shared" si="43"/>
        <v>434.20827586206906</v>
      </c>
      <c r="N497" s="21">
        <f>BAJIO16643561!C499</f>
        <v>3148.01</v>
      </c>
      <c r="O497" s="128">
        <f t="shared" si="39"/>
        <v>169395.22999999978</v>
      </c>
      <c r="P497" s="22"/>
    </row>
    <row r="498" spans="1:16" hidden="1" x14ac:dyDescent="0.25">
      <c r="A498" s="19">
        <f>BAJIO16643561!A500</f>
        <v>44474</v>
      </c>
      <c r="B498" s="20"/>
      <c r="C498" s="20" t="str">
        <f>BAJIO16643561!B500</f>
        <v>SUTORSA COMERCIAL  04oct2021 RFC SCO 090722UN3 Tarjeta</v>
      </c>
      <c r="D498" s="106"/>
      <c r="E498" s="101" t="str">
        <f>BAJIO16643561!I500</f>
        <v>TARJETA</v>
      </c>
      <c r="F498" s="20">
        <f>BAJIO16643561!H500</f>
        <v>0</v>
      </c>
      <c r="G498" s="21">
        <f t="shared" si="40"/>
        <v>0</v>
      </c>
      <c r="H498" s="20"/>
      <c r="I498" s="21">
        <f t="shared" si="41"/>
        <v>0</v>
      </c>
      <c r="J498" s="21">
        <f>BAJIO16643561!D500</f>
        <v>0</v>
      </c>
      <c r="K498" s="21">
        <f t="shared" si="42"/>
        <v>623.01724137931046</v>
      </c>
      <c r="L498" s="20"/>
      <c r="M498" s="21">
        <f t="shared" si="43"/>
        <v>99.682758620689683</v>
      </c>
      <c r="N498" s="21">
        <f>BAJIO16643561!C500</f>
        <v>722.7</v>
      </c>
      <c r="O498" s="128">
        <f t="shared" si="39"/>
        <v>168672.52999999977</v>
      </c>
      <c r="P498" s="22"/>
    </row>
    <row r="499" spans="1:16" hidden="1" x14ac:dyDescent="0.25">
      <c r="A499" s="19">
        <f>BAJIO16643561!A501</f>
        <v>44474</v>
      </c>
      <c r="B499" s="20"/>
      <c r="C499" s="20" t="str">
        <f>BAJIO16643561!B501</f>
        <v>M Y TRIPLAY CUAUHTEMOC  04oct2021 RFC MTC 8612165M8 Tarjeta</v>
      </c>
      <c r="D499" s="106"/>
      <c r="E499" s="101" t="str">
        <f>BAJIO16643561!I501</f>
        <v>TARJETA</v>
      </c>
      <c r="F499" s="20">
        <f>BAJIO16643561!H501</f>
        <v>0</v>
      </c>
      <c r="G499" s="21">
        <f t="shared" si="40"/>
        <v>0</v>
      </c>
      <c r="H499" s="20"/>
      <c r="I499" s="21">
        <f t="shared" si="41"/>
        <v>0</v>
      </c>
      <c r="J499" s="21">
        <f>BAJIO16643561!D501</f>
        <v>0</v>
      </c>
      <c r="K499" s="21">
        <f t="shared" si="42"/>
        <v>797.69827586206907</v>
      </c>
      <c r="L499" s="20"/>
      <c r="M499" s="21">
        <f t="shared" si="43"/>
        <v>127.63172413793106</v>
      </c>
      <c r="N499" s="21">
        <f>BAJIO16643561!C501</f>
        <v>925.33</v>
      </c>
      <c r="O499" s="128">
        <f t="shared" si="39"/>
        <v>167747.19999999978</v>
      </c>
      <c r="P499" s="22"/>
    </row>
    <row r="500" spans="1:16" hidden="1" x14ac:dyDescent="0.25">
      <c r="A500" s="19">
        <f>BAJIO16643561!A502</f>
        <v>44474</v>
      </c>
      <c r="B500" s="20"/>
      <c r="C500" s="20" t="str">
        <f>BAJIO16643561!B502</f>
        <v>POINTMP*TODOEMPAQUES  04oct2021 RFC MER 991006JMA Tarjeta</v>
      </c>
      <c r="D500" s="106"/>
      <c r="E500" s="101" t="str">
        <f>BAJIO16643561!I502</f>
        <v>TARJETA</v>
      </c>
      <c r="F500" s="20">
        <f>BAJIO16643561!H502</f>
        <v>0</v>
      </c>
      <c r="G500" s="21">
        <f t="shared" si="40"/>
        <v>0</v>
      </c>
      <c r="H500" s="20"/>
      <c r="I500" s="21">
        <f t="shared" si="41"/>
        <v>0</v>
      </c>
      <c r="J500" s="21">
        <f>BAJIO16643561!D502</f>
        <v>0</v>
      </c>
      <c r="K500" s="21">
        <f t="shared" si="42"/>
        <v>1102.5000000000002</v>
      </c>
      <c r="L500" s="20"/>
      <c r="M500" s="21">
        <f t="shared" si="43"/>
        <v>176.40000000000003</v>
      </c>
      <c r="N500" s="21">
        <f>BAJIO16643561!C502</f>
        <v>1278.9000000000001</v>
      </c>
      <c r="O500" s="128">
        <f t="shared" si="39"/>
        <v>166468.29999999978</v>
      </c>
      <c r="P500" s="22"/>
    </row>
    <row r="501" spans="1:16" hidden="1" x14ac:dyDescent="0.25">
      <c r="A501" s="19">
        <f>BAJIO16643561!A503</f>
        <v>44474</v>
      </c>
      <c r="B501" s="20"/>
      <c r="C501" s="20" t="str">
        <f>BAJIO16643561!B503</f>
        <v>ABASTECIMIENTOS IND REYMO LIQUIDACION DE FACTURA</v>
      </c>
      <c r="D501" s="106"/>
      <c r="E501" s="101" t="str">
        <f>BAJIO16643561!I503</f>
        <v>LIQ FACTURA</v>
      </c>
      <c r="F501" s="20">
        <f>BAJIO16643561!H503</f>
        <v>0</v>
      </c>
      <c r="G501" s="21">
        <f t="shared" si="40"/>
        <v>0</v>
      </c>
      <c r="H501" s="20"/>
      <c r="I501" s="21">
        <f t="shared" si="41"/>
        <v>0</v>
      </c>
      <c r="J501" s="21">
        <f>BAJIO16643561!D503</f>
        <v>0</v>
      </c>
      <c r="K501" s="21">
        <f t="shared" si="42"/>
        <v>2527.5862068965521</v>
      </c>
      <c r="L501" s="20"/>
      <c r="M501" s="21">
        <f t="shared" si="43"/>
        <v>404.41379310344837</v>
      </c>
      <c r="N501" s="21">
        <f>BAJIO16643561!C503</f>
        <v>2932</v>
      </c>
      <c r="O501" s="128">
        <f t="shared" si="39"/>
        <v>163536.29999999978</v>
      </c>
      <c r="P501" s="22"/>
    </row>
    <row r="502" spans="1:16" hidden="1" x14ac:dyDescent="0.25">
      <c r="A502" s="19">
        <f>BAJIO16643561!A504</f>
        <v>44474</v>
      </c>
      <c r="B502" s="20"/>
      <c r="C502" s="20" t="str">
        <f>BAJIO16643561!B504</f>
        <v>FLORES SAN VICENTE KARINA PAGO</v>
      </c>
      <c r="D502" s="106"/>
      <c r="E502" s="101" t="str">
        <f>BAJIO16643561!I504</f>
        <v>PAGO</v>
      </c>
      <c r="F502" s="20">
        <f>BAJIO16643561!H504</f>
        <v>0</v>
      </c>
      <c r="G502" s="21">
        <f t="shared" si="40"/>
        <v>0</v>
      </c>
      <c r="H502" s="20"/>
      <c r="I502" s="21">
        <f t="shared" si="41"/>
        <v>0</v>
      </c>
      <c r="J502" s="21">
        <f>BAJIO16643561!D504</f>
        <v>0</v>
      </c>
      <c r="K502" s="21">
        <f t="shared" si="42"/>
        <v>4741.3793103448279</v>
      </c>
      <c r="L502" s="20"/>
      <c r="M502" s="21">
        <f t="shared" si="43"/>
        <v>758.62068965517244</v>
      </c>
      <c r="N502" s="21">
        <f>BAJIO16643561!C504</f>
        <v>5500</v>
      </c>
      <c r="O502" s="128">
        <f t="shared" si="39"/>
        <v>158036.29999999978</v>
      </c>
      <c r="P502" s="22"/>
    </row>
    <row r="503" spans="1:16" hidden="1" x14ac:dyDescent="0.25">
      <c r="A503" s="19">
        <f>BAJIO16643561!A505</f>
        <v>44474</v>
      </c>
      <c r="B503" s="20"/>
      <c r="C503" s="20" t="str">
        <f>BAJIO16643561!B505</f>
        <v>DELFINA CANTU CANTU LIQUIDACION DE FACTURA</v>
      </c>
      <c r="D503" s="106"/>
      <c r="E503" s="101" t="str">
        <f>BAJIO16643561!I505</f>
        <v>LIQ FACTURA</v>
      </c>
      <c r="F503" s="20">
        <f>BAJIO16643561!H505</f>
        <v>0</v>
      </c>
      <c r="G503" s="21">
        <f t="shared" si="40"/>
        <v>0</v>
      </c>
      <c r="H503" s="20"/>
      <c r="I503" s="21">
        <f t="shared" si="41"/>
        <v>0</v>
      </c>
      <c r="J503" s="21">
        <f>BAJIO16643561!D505</f>
        <v>0</v>
      </c>
      <c r="K503" s="21">
        <f t="shared" si="42"/>
        <v>7500.0000000000009</v>
      </c>
      <c r="L503" s="20"/>
      <c r="M503" s="21">
        <f t="shared" si="43"/>
        <v>1200.0000000000002</v>
      </c>
      <c r="N503" s="21">
        <f>BAJIO16643561!C505</f>
        <v>8700</v>
      </c>
      <c r="O503" s="128">
        <f t="shared" si="39"/>
        <v>149336.29999999978</v>
      </c>
      <c r="P503" s="22"/>
    </row>
    <row r="504" spans="1:16" hidden="1" x14ac:dyDescent="0.25">
      <c r="A504" s="19">
        <f>BAJIO16643561!A506</f>
        <v>44474</v>
      </c>
      <c r="B504" s="20"/>
      <c r="C504" s="20" t="str">
        <f>BAJIO16643561!B506</f>
        <v>GASOLINERA LAS PALMAS SA DE CV LIQUIDACION DE FACTURA</v>
      </c>
      <c r="D504" s="106"/>
      <c r="E504" s="101" t="str">
        <f>BAJIO16643561!I506</f>
        <v>LIQ FACTURA</v>
      </c>
      <c r="F504" s="20">
        <f>BAJIO16643561!H506</f>
        <v>0</v>
      </c>
      <c r="G504" s="21">
        <f t="shared" si="40"/>
        <v>0</v>
      </c>
      <c r="H504" s="20"/>
      <c r="I504" s="21">
        <f t="shared" si="41"/>
        <v>0</v>
      </c>
      <c r="J504" s="21">
        <f>BAJIO16643561!D506</f>
        <v>0</v>
      </c>
      <c r="K504" s="21">
        <f t="shared" si="42"/>
        <v>6034.4827586206902</v>
      </c>
      <c r="L504" s="20"/>
      <c r="M504" s="21">
        <f t="shared" si="43"/>
        <v>965.51724137931046</v>
      </c>
      <c r="N504" s="21">
        <f>BAJIO16643561!C506</f>
        <v>7000</v>
      </c>
      <c r="O504" s="128">
        <f t="shared" si="39"/>
        <v>142336.29999999978</v>
      </c>
      <c r="P504" s="22"/>
    </row>
    <row r="505" spans="1:16" hidden="1" x14ac:dyDescent="0.25">
      <c r="A505" s="19">
        <f>BAJIO16643561!A507</f>
        <v>44475</v>
      </c>
      <c r="B505" s="20"/>
      <c r="C505" s="20" t="str">
        <f>BAJIO16643561!B507</f>
        <v>KANDELIUM MEXICO S D E RL D</v>
      </c>
      <c r="D505" s="106"/>
      <c r="E505" s="101" t="str">
        <f>BAJIO16643561!I507</f>
        <v>F2521</v>
      </c>
      <c r="F505" s="20">
        <f>BAJIO16643561!H507</f>
        <v>1352</v>
      </c>
      <c r="G505" s="21">
        <f t="shared" si="40"/>
        <v>2800</v>
      </c>
      <c r="H505" s="20"/>
      <c r="I505" s="21">
        <f t="shared" si="41"/>
        <v>448</v>
      </c>
      <c r="J505" s="21">
        <f>BAJIO16643561!D507</f>
        <v>3248</v>
      </c>
      <c r="K505" s="21">
        <f t="shared" si="42"/>
        <v>0</v>
      </c>
      <c r="L505" s="20"/>
      <c r="M505" s="21">
        <f t="shared" si="43"/>
        <v>0</v>
      </c>
      <c r="N505" s="21">
        <f>BAJIO16643561!C507</f>
        <v>0</v>
      </c>
      <c r="O505" s="128">
        <f t="shared" si="39"/>
        <v>145584.29999999978</v>
      </c>
      <c r="P505" s="22"/>
    </row>
    <row r="506" spans="1:16" hidden="1" x14ac:dyDescent="0.25">
      <c r="A506" s="19">
        <f>BAJIO16643561!A508</f>
        <v>44475</v>
      </c>
      <c r="B506" s="20"/>
      <c r="C506" s="20" t="str">
        <f>BAJIO16643561!B508</f>
        <v>ZAMUDIO CELIS ALBERTO PRESTAMO GENERAL</v>
      </c>
      <c r="D506" s="106"/>
      <c r="E506" s="101" t="str">
        <f>BAJIO16643561!I508</f>
        <v>PRESTAMO</v>
      </c>
      <c r="F506" s="20">
        <f>BAJIO16643561!H508</f>
        <v>0</v>
      </c>
      <c r="G506" s="21">
        <f t="shared" si="40"/>
        <v>0</v>
      </c>
      <c r="H506" s="20"/>
      <c r="I506" s="21">
        <f t="shared" si="41"/>
        <v>0</v>
      </c>
      <c r="J506" s="21">
        <f>BAJIO16643561!D508</f>
        <v>0</v>
      </c>
      <c r="K506" s="21">
        <f t="shared" si="42"/>
        <v>1293.1034482758621</v>
      </c>
      <c r="L506" s="20"/>
      <c r="M506" s="21">
        <f t="shared" si="43"/>
        <v>206.89655172413794</v>
      </c>
      <c r="N506" s="21">
        <f>BAJIO16643561!C508</f>
        <v>1500</v>
      </c>
      <c r="O506" s="128">
        <f t="shared" si="39"/>
        <v>144084.29999999978</v>
      </c>
      <c r="P506" s="22"/>
    </row>
    <row r="507" spans="1:16" hidden="1" x14ac:dyDescent="0.25">
      <c r="A507" s="19">
        <f>BAJIO16643561!A509</f>
        <v>44475</v>
      </c>
      <c r="B507" s="20"/>
      <c r="C507" s="20" t="str">
        <f>BAJIO16643561!B509</f>
        <v>AUTOELECTRICA FIRO  05oct2021 RFC AFI 921214PM5 Tarjeta</v>
      </c>
      <c r="D507" s="106"/>
      <c r="E507" s="101" t="str">
        <f>BAJIO16643561!I509</f>
        <v>TARJETA</v>
      </c>
      <c r="F507" s="20">
        <f>BAJIO16643561!H509</f>
        <v>0</v>
      </c>
      <c r="G507" s="21">
        <f t="shared" si="40"/>
        <v>0</v>
      </c>
      <c r="H507" s="20"/>
      <c r="I507" s="21">
        <f t="shared" si="41"/>
        <v>0</v>
      </c>
      <c r="J507" s="21">
        <f>BAJIO16643561!D509</f>
        <v>0</v>
      </c>
      <c r="K507" s="21">
        <f t="shared" si="42"/>
        <v>277.5</v>
      </c>
      <c r="L507" s="20"/>
      <c r="M507" s="21">
        <f t="shared" si="43"/>
        <v>44.4</v>
      </c>
      <c r="N507" s="21">
        <f>BAJIO16643561!C509</f>
        <v>321.89999999999998</v>
      </c>
      <c r="O507" s="128">
        <f t="shared" si="39"/>
        <v>143762.39999999979</v>
      </c>
      <c r="P507" s="22"/>
    </row>
    <row r="508" spans="1:16" hidden="1" x14ac:dyDescent="0.25">
      <c r="A508" s="19">
        <f>BAJIO16643561!A510</f>
        <v>44475</v>
      </c>
      <c r="B508" s="20"/>
      <c r="C508" s="20" t="str">
        <f>BAJIO16643561!B510</f>
        <v>IZZI IVR Tarjeta</v>
      </c>
      <c r="D508" s="106"/>
      <c r="E508" s="101" t="str">
        <f>BAJIO16643561!I510</f>
        <v>TARJETA</v>
      </c>
      <c r="F508" s="20">
        <f>BAJIO16643561!H510</f>
        <v>0</v>
      </c>
      <c r="G508" s="21">
        <f t="shared" si="40"/>
        <v>0</v>
      </c>
      <c r="H508" s="20"/>
      <c r="I508" s="21">
        <f t="shared" si="41"/>
        <v>0</v>
      </c>
      <c r="J508" s="21">
        <f>BAJIO16643561!D510</f>
        <v>0</v>
      </c>
      <c r="K508" s="21">
        <f t="shared" si="42"/>
        <v>698.27586206896558</v>
      </c>
      <c r="L508" s="20"/>
      <c r="M508" s="21">
        <f t="shared" si="43"/>
        <v>111.72413793103449</v>
      </c>
      <c r="N508" s="21">
        <f>BAJIO16643561!C510</f>
        <v>810</v>
      </c>
      <c r="O508" s="128">
        <f t="shared" si="39"/>
        <v>142952.39999999979</v>
      </c>
      <c r="P508" s="22"/>
    </row>
    <row r="509" spans="1:16" hidden="1" x14ac:dyDescent="0.25">
      <c r="A509" s="19">
        <f>BAJIO16643561!A511</f>
        <v>44475</v>
      </c>
      <c r="B509" s="20"/>
      <c r="C509" s="20" t="str">
        <f>BAJIO16643561!B511</f>
        <v>AUTOELECTRICA FIRO SA DE CV LIQUIDACION DE FACTURA</v>
      </c>
      <c r="D509" s="106"/>
      <c r="E509" s="101" t="str">
        <f>BAJIO16643561!I511</f>
        <v>LIQ FACTURA</v>
      </c>
      <c r="F509" s="20">
        <f>BAJIO16643561!H511</f>
        <v>0</v>
      </c>
      <c r="G509" s="21">
        <f t="shared" si="40"/>
        <v>0</v>
      </c>
      <c r="H509" s="20"/>
      <c r="I509" s="21">
        <f t="shared" si="41"/>
        <v>0</v>
      </c>
      <c r="J509" s="21">
        <f>BAJIO16643561!D511</f>
        <v>0</v>
      </c>
      <c r="K509" s="21">
        <f t="shared" si="42"/>
        <v>1610.3362068965519</v>
      </c>
      <c r="L509" s="20"/>
      <c r="M509" s="21">
        <f t="shared" si="43"/>
        <v>257.65379310344832</v>
      </c>
      <c r="N509" s="21">
        <f>BAJIO16643561!C511</f>
        <v>1867.99</v>
      </c>
      <c r="O509" s="128">
        <f t="shared" si="39"/>
        <v>141084.4099999998</v>
      </c>
      <c r="P509" s="22"/>
    </row>
    <row r="510" spans="1:16" hidden="1" x14ac:dyDescent="0.25">
      <c r="A510" s="19">
        <f>BAJIO16643561!A512</f>
        <v>44476</v>
      </c>
      <c r="B510" s="20"/>
      <c r="C510" s="20" t="str">
        <f>BAJIO16643561!B512</f>
        <v>OFFICE DEPOT TAMPICO  06oct2021 RFC ODM 950324V2A Tarjeta</v>
      </c>
      <c r="D510" s="106"/>
      <c r="E510" s="101" t="str">
        <f>BAJIO16643561!I512</f>
        <v>TARJETA</v>
      </c>
      <c r="F510" s="20">
        <f>BAJIO16643561!H512</f>
        <v>0</v>
      </c>
      <c r="G510" s="21">
        <f t="shared" si="40"/>
        <v>0</v>
      </c>
      <c r="H510" s="20"/>
      <c r="I510" s="21">
        <f t="shared" si="41"/>
        <v>0</v>
      </c>
      <c r="J510" s="21">
        <f>BAJIO16643561!D512</f>
        <v>0</v>
      </c>
      <c r="K510" s="21">
        <f t="shared" si="42"/>
        <v>12068.103448275862</v>
      </c>
      <c r="L510" s="20"/>
      <c r="M510" s="21">
        <f t="shared" si="43"/>
        <v>1930.8965517241379</v>
      </c>
      <c r="N510" s="21">
        <f>BAJIO16643561!C512</f>
        <v>13999</v>
      </c>
      <c r="O510" s="128">
        <f t="shared" si="39"/>
        <v>127085.4099999998</v>
      </c>
      <c r="P510" s="22"/>
    </row>
    <row r="511" spans="1:16" hidden="1" x14ac:dyDescent="0.25">
      <c r="A511" s="19">
        <f>BAJIO16643561!A513</f>
        <v>44476</v>
      </c>
      <c r="B511" s="20"/>
      <c r="C511" s="20" t="str">
        <f>BAJIO16643561!B513</f>
        <v>LIVETT CONSTRUCCIONES Y SUMINI LIQUIDACION DE FACTURA</v>
      </c>
      <c r="D511" s="106"/>
      <c r="E511" s="101" t="str">
        <f>BAJIO16643561!I513</f>
        <v>LIQ FACTURA</v>
      </c>
      <c r="F511" s="20">
        <f>BAJIO16643561!H513</f>
        <v>0</v>
      </c>
      <c r="G511" s="21">
        <f t="shared" si="40"/>
        <v>0</v>
      </c>
      <c r="H511" s="20"/>
      <c r="I511" s="21">
        <f t="shared" si="41"/>
        <v>0</v>
      </c>
      <c r="J511" s="21">
        <f>BAJIO16643561!D513</f>
        <v>0</v>
      </c>
      <c r="K511" s="21">
        <f t="shared" si="42"/>
        <v>107758.62068965517</v>
      </c>
      <c r="L511" s="20"/>
      <c r="M511" s="21">
        <f t="shared" si="43"/>
        <v>17241.37931034483</v>
      </c>
      <c r="N511" s="21">
        <f>BAJIO16643561!C513</f>
        <v>125000</v>
      </c>
      <c r="O511" s="128">
        <f t="shared" si="39"/>
        <v>2085.4099999997998</v>
      </c>
      <c r="P511" s="22"/>
    </row>
    <row r="512" spans="1:16" hidden="1" x14ac:dyDescent="0.25">
      <c r="A512" s="19">
        <f>BAJIO16643561!A514</f>
        <v>44476</v>
      </c>
      <c r="B512" s="20"/>
      <c r="C512" s="20" t="str">
        <f>BAJIO16643561!B514</f>
        <v xml:space="preserve">INTEGRADORA DE INSUMOS DEL NORESTE S.A.  </v>
      </c>
      <c r="D512" s="106"/>
      <c r="E512" s="101" t="str">
        <f>BAJIO16643561!I514</f>
        <v>F2766</v>
      </c>
      <c r="F512" s="20">
        <f>BAJIO16643561!H514</f>
        <v>1355</v>
      </c>
      <c r="G512" s="21">
        <f t="shared" si="40"/>
        <v>3100</v>
      </c>
      <c r="H512" s="20"/>
      <c r="I512" s="21">
        <f t="shared" si="41"/>
        <v>496</v>
      </c>
      <c r="J512" s="21">
        <f>BAJIO16643561!D514</f>
        <v>3596</v>
      </c>
      <c r="K512" s="21">
        <f t="shared" si="42"/>
        <v>0</v>
      </c>
      <c r="L512" s="20"/>
      <c r="M512" s="21">
        <f t="shared" si="43"/>
        <v>0</v>
      </c>
      <c r="N512" s="21">
        <f>BAJIO16643561!C514</f>
        <v>0</v>
      </c>
      <c r="O512" s="128">
        <f t="shared" si="39"/>
        <v>5681.4099999997998</v>
      </c>
      <c r="P512" s="22"/>
    </row>
    <row r="513" spans="1:16" ht="30" hidden="1" x14ac:dyDescent="0.25">
      <c r="A513" s="19">
        <f>BAJIO16643561!A515</f>
        <v>44477</v>
      </c>
      <c r="B513" s="20"/>
      <c r="C513" s="20" t="str">
        <f>BAJIO16643561!B515</f>
        <v>MEGA ALIMENTOS SA DE  CV</v>
      </c>
      <c r="D513" s="106"/>
      <c r="E513" s="101" t="str">
        <f>BAJIO16643561!I515</f>
        <v>F2607, F2624, F2640</v>
      </c>
      <c r="F513" s="20">
        <f>BAJIO16643561!H515</f>
        <v>1356</v>
      </c>
      <c r="G513" s="21">
        <f t="shared" si="40"/>
        <v>29735</v>
      </c>
      <c r="H513" s="20"/>
      <c r="I513" s="21">
        <f t="shared" si="41"/>
        <v>4757.6000000000004</v>
      </c>
      <c r="J513" s="21">
        <f>BAJIO16643561!D515</f>
        <v>34492.6</v>
      </c>
      <c r="K513" s="21">
        <f t="shared" si="42"/>
        <v>0</v>
      </c>
      <c r="L513" s="20"/>
      <c r="M513" s="21">
        <f t="shared" si="43"/>
        <v>0</v>
      </c>
      <c r="N513" s="21">
        <f>BAJIO16643561!C515</f>
        <v>0</v>
      </c>
      <c r="O513" s="128">
        <f t="shared" si="39"/>
        <v>40174.009999999798</v>
      </c>
      <c r="P513" s="22"/>
    </row>
    <row r="514" spans="1:16" ht="30" hidden="1" x14ac:dyDescent="0.25">
      <c r="A514" s="19">
        <f>BAJIO16643561!A516</f>
        <v>44477</v>
      </c>
      <c r="B514" s="20"/>
      <c r="C514" s="20" t="str">
        <f>BAJIO16643561!B516</f>
        <v xml:space="preserve">LM TRANSPORTACIONES SA DE C                     </v>
      </c>
      <c r="D514" s="106"/>
      <c r="E514" s="101" t="str">
        <f>BAJIO16643561!I516</f>
        <v>F2708, F2718, F2775</v>
      </c>
      <c r="F514" s="20">
        <f>BAJIO16643561!H516</f>
        <v>1357</v>
      </c>
      <c r="G514" s="21">
        <f t="shared" si="40"/>
        <v>12000</v>
      </c>
      <c r="H514" s="20"/>
      <c r="I514" s="21">
        <f t="shared" si="41"/>
        <v>1920</v>
      </c>
      <c r="J514" s="21">
        <f>BAJIO16643561!D516</f>
        <v>13920</v>
      </c>
      <c r="K514" s="21">
        <f t="shared" si="42"/>
        <v>0</v>
      </c>
      <c r="L514" s="20"/>
      <c r="M514" s="21">
        <f t="shared" si="43"/>
        <v>0</v>
      </c>
      <c r="N514" s="21">
        <f>BAJIO16643561!C516</f>
        <v>0</v>
      </c>
      <c r="O514" s="128">
        <f t="shared" si="39"/>
        <v>54094.009999999798</v>
      </c>
      <c r="P514" s="22"/>
    </row>
    <row r="515" spans="1:16" hidden="1" x14ac:dyDescent="0.25">
      <c r="A515" s="19">
        <f>BAJIO16643561!A517</f>
        <v>44477</v>
      </c>
      <c r="B515" s="20"/>
      <c r="C515" s="20" t="str">
        <f>BAJIO16643561!B517</f>
        <v xml:space="preserve">GRAFTECH MEXICO B                                                                                                </v>
      </c>
      <c r="D515" s="106"/>
      <c r="E515" s="101" t="str">
        <f>BAJIO16643561!I517</f>
        <v>F2131</v>
      </c>
      <c r="F515" s="20">
        <f>BAJIO16643561!H517</f>
        <v>1358</v>
      </c>
      <c r="G515" s="21">
        <f t="shared" si="40"/>
        <v>14400.000000000002</v>
      </c>
      <c r="H515" s="20"/>
      <c r="I515" s="21">
        <f t="shared" si="41"/>
        <v>2304.0000000000005</v>
      </c>
      <c r="J515" s="21">
        <f>BAJIO16643561!D517</f>
        <v>16704</v>
      </c>
      <c r="K515" s="21">
        <f t="shared" si="42"/>
        <v>0</v>
      </c>
      <c r="L515" s="20"/>
      <c r="M515" s="21">
        <f t="shared" si="43"/>
        <v>0</v>
      </c>
      <c r="N515" s="21">
        <f>BAJIO16643561!C517</f>
        <v>0</v>
      </c>
      <c r="O515" s="128">
        <f t="shared" si="39"/>
        <v>70798.009999999806</v>
      </c>
      <c r="P515" s="22"/>
    </row>
    <row r="516" spans="1:16" hidden="1" x14ac:dyDescent="0.25">
      <c r="A516" s="19">
        <f>BAJIO16643561!A518</f>
        <v>44477</v>
      </c>
      <c r="B516" s="20"/>
      <c r="C516" s="20" t="str">
        <f>BAJIO16643561!B518</f>
        <v>ZONE COMPRA S DE R L DE C V</v>
      </c>
      <c r="D516" s="106"/>
      <c r="E516" s="101" t="str">
        <f>BAJIO16643561!I518</f>
        <v>F2639</v>
      </c>
      <c r="F516" s="20">
        <f>BAJIO16643561!H518</f>
        <v>1359</v>
      </c>
      <c r="G516" s="21">
        <f t="shared" si="40"/>
        <v>13500.000000000002</v>
      </c>
      <c r="H516" s="20"/>
      <c r="I516" s="21">
        <f t="shared" si="41"/>
        <v>2160.0000000000005</v>
      </c>
      <c r="J516" s="21">
        <f>BAJIO16643561!D518</f>
        <v>15660</v>
      </c>
      <c r="K516" s="21">
        <f t="shared" si="42"/>
        <v>0</v>
      </c>
      <c r="L516" s="20"/>
      <c r="M516" s="21">
        <f t="shared" si="43"/>
        <v>0</v>
      </c>
      <c r="N516" s="21">
        <f>BAJIO16643561!C518</f>
        <v>0</v>
      </c>
      <c r="O516" s="128">
        <f t="shared" si="39"/>
        <v>86458.009999999806</v>
      </c>
      <c r="P516" s="22"/>
    </row>
    <row r="517" spans="1:16" hidden="1" x14ac:dyDescent="0.25">
      <c r="A517" s="19">
        <f>BAJIO16643561!A519</f>
        <v>44477</v>
      </c>
      <c r="B517" s="20"/>
      <c r="C517" s="20" t="str">
        <f>BAJIO16643561!B519</f>
        <v>PENSKE TRUCK ARRENDA DORA DE MEXICO SA D</v>
      </c>
      <c r="D517" s="106"/>
      <c r="E517" s="101" t="str">
        <f>BAJIO16643561!I519</f>
        <v>F2635</v>
      </c>
      <c r="F517" s="20">
        <f>BAJIO16643561!H519</f>
        <v>1360</v>
      </c>
      <c r="G517" s="21">
        <f t="shared" si="40"/>
        <v>5600</v>
      </c>
      <c r="H517" s="20"/>
      <c r="I517" s="21">
        <f t="shared" si="41"/>
        <v>896</v>
      </c>
      <c r="J517" s="21">
        <f>BAJIO16643561!D519</f>
        <v>6496</v>
      </c>
      <c r="K517" s="21">
        <f t="shared" si="42"/>
        <v>0</v>
      </c>
      <c r="L517" s="20"/>
      <c r="M517" s="21">
        <f t="shared" si="43"/>
        <v>0</v>
      </c>
      <c r="N517" s="21">
        <f>BAJIO16643561!C519</f>
        <v>0</v>
      </c>
      <c r="O517" s="128">
        <f t="shared" si="39"/>
        <v>92954.009999999806</v>
      </c>
      <c r="P517" s="22"/>
    </row>
    <row r="518" spans="1:16" hidden="1" x14ac:dyDescent="0.25">
      <c r="A518" s="19">
        <f>BAJIO16643561!A520</f>
        <v>44477</v>
      </c>
      <c r="B518" s="20"/>
      <c r="C518" s="20" t="str">
        <f>BAJIO16643561!B520</f>
        <v>VALVULAS DE CALIDAD DE MONTERREY SA DE C PAGO FACTURA INV2693</v>
      </c>
      <c r="D518" s="106"/>
      <c r="E518" s="101" t="str">
        <f>BAJIO16643561!I520</f>
        <v>F2693</v>
      </c>
      <c r="F518" s="20">
        <f>BAJIO16643561!H520</f>
        <v>1361</v>
      </c>
      <c r="G518" s="21">
        <f t="shared" si="40"/>
        <v>2850</v>
      </c>
      <c r="H518" s="20"/>
      <c r="I518" s="21">
        <f t="shared" si="41"/>
        <v>456</v>
      </c>
      <c r="J518" s="21">
        <f>BAJIO16643561!D520</f>
        <v>3306</v>
      </c>
      <c r="K518" s="21">
        <f t="shared" si="42"/>
        <v>0</v>
      </c>
      <c r="L518" s="20"/>
      <c r="M518" s="21">
        <f t="shared" si="43"/>
        <v>0</v>
      </c>
      <c r="N518" s="21">
        <f>BAJIO16643561!C520</f>
        <v>0</v>
      </c>
      <c r="O518" s="128">
        <f t="shared" ref="O518:O581" si="44">O517+J518-N518</f>
        <v>96260.009999999806</v>
      </c>
      <c r="P518" s="22"/>
    </row>
    <row r="519" spans="1:16" hidden="1" x14ac:dyDescent="0.25">
      <c r="A519" s="19">
        <f>BAJIO16643561!A521</f>
        <v>44477</v>
      </c>
      <c r="B519" s="20"/>
      <c r="C519" s="20" t="str">
        <f>BAJIO16643561!B521</f>
        <v>J G FERRETERA  07oct2021 RFC JFE 1410016R4 Tarjeta</v>
      </c>
      <c r="D519" s="106"/>
      <c r="E519" s="101" t="str">
        <f>BAJIO16643561!I521</f>
        <v>TARJETA</v>
      </c>
      <c r="F519" s="20">
        <f>BAJIO16643561!H521</f>
        <v>0</v>
      </c>
      <c r="G519" s="21">
        <f t="shared" si="40"/>
        <v>0</v>
      </c>
      <c r="H519" s="20"/>
      <c r="I519" s="21">
        <f t="shared" si="41"/>
        <v>0</v>
      </c>
      <c r="J519" s="21">
        <f>BAJIO16643561!D521</f>
        <v>0</v>
      </c>
      <c r="K519" s="21">
        <f t="shared" si="42"/>
        <v>352.58620689655174</v>
      </c>
      <c r="L519" s="20"/>
      <c r="M519" s="21">
        <f t="shared" si="43"/>
        <v>56.413793103448278</v>
      </c>
      <c r="N519" s="21">
        <f>BAJIO16643561!C521</f>
        <v>409</v>
      </c>
      <c r="O519" s="128">
        <f t="shared" si="44"/>
        <v>95851.009999999806</v>
      </c>
      <c r="P519" s="22"/>
    </row>
    <row r="520" spans="1:16" hidden="1" x14ac:dyDescent="0.25">
      <c r="A520" s="19">
        <f>BAJIO16643561!A522</f>
        <v>44477</v>
      </c>
      <c r="B520" s="20"/>
      <c r="C520" s="20" t="str">
        <f>BAJIO16643561!B522</f>
        <v xml:space="preserve">ROSA ELVA MONTEMAYOR QUIROGA  FACT 31082 </v>
      </c>
      <c r="D520" s="106"/>
      <c r="E520" s="101" t="str">
        <f>BAJIO16643561!I522</f>
        <v>FACTURA</v>
      </c>
      <c r="F520" s="20">
        <f>BAJIO16643561!H522</f>
        <v>0</v>
      </c>
      <c r="G520" s="21">
        <f t="shared" si="40"/>
        <v>0</v>
      </c>
      <c r="H520" s="20"/>
      <c r="I520" s="21">
        <f t="shared" si="41"/>
        <v>0</v>
      </c>
      <c r="J520" s="21">
        <f>BAJIO16643561!D522</f>
        <v>0</v>
      </c>
      <c r="K520" s="21">
        <f t="shared" si="42"/>
        <v>2616.8534482758623</v>
      </c>
      <c r="L520" s="20"/>
      <c r="M520" s="21">
        <f t="shared" si="43"/>
        <v>418.69655172413798</v>
      </c>
      <c r="N520" s="21">
        <f>BAJIO16643561!C522</f>
        <v>3035.55</v>
      </c>
      <c r="O520" s="128">
        <f t="shared" si="44"/>
        <v>92815.459999999803</v>
      </c>
      <c r="P520" s="22"/>
    </row>
    <row r="521" spans="1:16" hidden="1" x14ac:dyDescent="0.25">
      <c r="A521" s="19">
        <f>BAJIO16643561!A523</f>
        <v>44477</v>
      </c>
      <c r="B521" s="20"/>
      <c r="C521" s="20" t="str">
        <f>BAJIO16643561!B523</f>
        <v>SILVA PONCE MARIA DEL ROSARIO LIQUIDACION DE FACTURA</v>
      </c>
      <c r="D521" s="106"/>
      <c r="E521" s="101" t="str">
        <f>BAJIO16643561!I523</f>
        <v>PRESTAMO</v>
      </c>
      <c r="F521" s="20">
        <f>BAJIO16643561!H523</f>
        <v>0</v>
      </c>
      <c r="G521" s="21">
        <f t="shared" si="40"/>
        <v>0</v>
      </c>
      <c r="H521" s="20"/>
      <c r="I521" s="21">
        <f t="shared" si="41"/>
        <v>0</v>
      </c>
      <c r="J521" s="21">
        <f>BAJIO16643561!D523</f>
        <v>0</v>
      </c>
      <c r="K521" s="21">
        <f t="shared" si="42"/>
        <v>1250</v>
      </c>
      <c r="L521" s="20"/>
      <c r="M521" s="21">
        <f t="shared" si="43"/>
        <v>200</v>
      </c>
      <c r="N521" s="21">
        <f>BAJIO16643561!C523</f>
        <v>1450</v>
      </c>
      <c r="O521" s="128">
        <f t="shared" si="44"/>
        <v>91365.459999999803</v>
      </c>
      <c r="P521" s="22"/>
    </row>
    <row r="522" spans="1:16" ht="120" hidden="1" x14ac:dyDescent="0.25">
      <c r="A522" s="19">
        <f>BAJIO16643561!A524</f>
        <v>44477</v>
      </c>
      <c r="B522" s="20"/>
      <c r="C522" s="20" t="str">
        <f>BAJIO16643561!B524</f>
        <v>OES ENCLOSURES MANUFACTURING MEXIC 2621 TO 2727</v>
      </c>
      <c r="D522" s="106"/>
      <c r="E522" s="101" t="str">
        <f>BAJIO16643561!I524</f>
        <v>F2621, F2622, F2634, F2643, F2654, F2655, F2661, F2678, F2679, F2710, F2711, F2712, F2713, F2726, F2727</v>
      </c>
      <c r="F522" s="20">
        <f>BAJIO16643561!H524</f>
        <v>1362</v>
      </c>
      <c r="G522" s="21">
        <f t="shared" si="40"/>
        <v>48000</v>
      </c>
      <c r="H522" s="20"/>
      <c r="I522" s="21">
        <f t="shared" si="41"/>
        <v>7680</v>
      </c>
      <c r="J522" s="21">
        <f>BAJIO16643561!D524</f>
        <v>55680</v>
      </c>
      <c r="K522" s="21">
        <f t="shared" si="42"/>
        <v>0</v>
      </c>
      <c r="L522" s="20"/>
      <c r="M522" s="21">
        <f t="shared" si="43"/>
        <v>0</v>
      </c>
      <c r="N522" s="21">
        <f>BAJIO16643561!C524</f>
        <v>0</v>
      </c>
      <c r="O522" s="128">
        <f t="shared" si="44"/>
        <v>147045.45999999979</v>
      </c>
      <c r="P522" s="22"/>
    </row>
    <row r="523" spans="1:16" hidden="1" x14ac:dyDescent="0.25">
      <c r="A523" s="19">
        <f>BAJIO16643561!A525</f>
        <v>44477</v>
      </c>
      <c r="B523" s="20"/>
      <c r="C523" s="20" t="str">
        <f>BAJIO16643561!B525</f>
        <v>EDNA ALMAZAN RMZ LIQUIDACION DE FACTURA</v>
      </c>
      <c r="D523" s="106"/>
      <c r="E523" s="101" t="str">
        <f>BAJIO16643561!I525</f>
        <v>LIQ FACTURA</v>
      </c>
      <c r="F523" s="20">
        <f>BAJIO16643561!H525</f>
        <v>0</v>
      </c>
      <c r="G523" s="21">
        <f t="shared" si="40"/>
        <v>0</v>
      </c>
      <c r="H523" s="20"/>
      <c r="I523" s="21">
        <f t="shared" si="41"/>
        <v>0</v>
      </c>
      <c r="J523" s="21">
        <f>BAJIO16643561!D525</f>
        <v>0</v>
      </c>
      <c r="K523" s="21">
        <f t="shared" si="42"/>
        <v>800</v>
      </c>
      <c r="L523" s="20"/>
      <c r="M523" s="21">
        <f t="shared" si="43"/>
        <v>128</v>
      </c>
      <c r="N523" s="21">
        <f>BAJIO16643561!C525</f>
        <v>928</v>
      </c>
      <c r="O523" s="128">
        <f t="shared" si="44"/>
        <v>146117.45999999979</v>
      </c>
      <c r="P523" s="22"/>
    </row>
    <row r="524" spans="1:16" hidden="1" x14ac:dyDescent="0.25">
      <c r="A524" s="19">
        <f>BAJIO16643561!A526</f>
        <v>44478</v>
      </c>
      <c r="B524" s="20"/>
      <c r="C524" s="20" t="str">
        <f>BAJIO16643561!B526</f>
        <v>HOTEL SAFI CENTRO C1  08oct2021 RFC DOP 091111C81 Tarjeta</v>
      </c>
      <c r="D524" s="106"/>
      <c r="E524" s="101" t="str">
        <f>BAJIO16643561!I526</f>
        <v>TARJETA</v>
      </c>
      <c r="F524" s="20">
        <f>BAJIO16643561!H526</f>
        <v>0</v>
      </c>
      <c r="G524" s="21">
        <f t="shared" si="40"/>
        <v>0</v>
      </c>
      <c r="H524" s="20"/>
      <c r="I524" s="21">
        <f t="shared" si="41"/>
        <v>0</v>
      </c>
      <c r="J524" s="21">
        <f>BAJIO16643561!D526</f>
        <v>0</v>
      </c>
      <c r="K524" s="21">
        <f t="shared" si="42"/>
        <v>5069.7327586206902</v>
      </c>
      <c r="L524" s="20"/>
      <c r="M524" s="21">
        <f t="shared" si="43"/>
        <v>811.15724137931045</v>
      </c>
      <c r="N524" s="21">
        <f>BAJIO16643561!C526</f>
        <v>5880.89</v>
      </c>
      <c r="O524" s="128">
        <f t="shared" si="44"/>
        <v>140236.56999999977</v>
      </c>
      <c r="P524" s="22"/>
    </row>
    <row r="525" spans="1:16" hidden="1" x14ac:dyDescent="0.25">
      <c r="A525" s="19">
        <f>BAJIO16643561!A527</f>
        <v>44480</v>
      </c>
      <c r="B525" s="20"/>
      <c r="C525" s="20" t="str">
        <f>BAJIO16643561!B527</f>
        <v>PACCAR FINANCIAL MEXICO SA DE</v>
      </c>
      <c r="D525" s="106"/>
      <c r="E525" s="101" t="str">
        <f>BAJIO16643561!I527</f>
        <v>FACTURA</v>
      </c>
      <c r="F525" s="20">
        <f>BAJIO16643561!H527</f>
        <v>0</v>
      </c>
      <c r="G525" s="21">
        <f t="shared" si="40"/>
        <v>0</v>
      </c>
      <c r="H525" s="20"/>
      <c r="I525" s="21">
        <f t="shared" si="41"/>
        <v>0</v>
      </c>
      <c r="J525" s="21">
        <f>BAJIO16643561!D527</f>
        <v>0</v>
      </c>
      <c r="K525" s="21">
        <f t="shared" si="42"/>
        <v>12195.043103448277</v>
      </c>
      <c r="L525" s="20"/>
      <c r="M525" s="21">
        <f t="shared" si="43"/>
        <v>1951.2068965517244</v>
      </c>
      <c r="N525" s="21">
        <f>BAJIO16643561!C527</f>
        <v>14146.25</v>
      </c>
      <c r="O525" s="128">
        <f t="shared" si="44"/>
        <v>126090.31999999977</v>
      </c>
      <c r="P525" s="22"/>
    </row>
    <row r="526" spans="1:16" hidden="1" x14ac:dyDescent="0.25">
      <c r="A526" s="19">
        <f>BAJIO16643561!A528</f>
        <v>44480</v>
      </c>
      <c r="B526" s="20"/>
      <c r="C526" s="20" t="str">
        <f>BAJIO16643561!B528</f>
        <v>TAPIA HERANDEZ MIGUEL PRESTAMO GENERAL</v>
      </c>
      <c r="D526" s="106"/>
      <c r="E526" s="101" t="str">
        <f>BAJIO16643561!I528</f>
        <v>PRESTAMO</v>
      </c>
      <c r="F526" s="20">
        <f>BAJIO16643561!H528</f>
        <v>0</v>
      </c>
      <c r="G526" s="21">
        <f t="shared" si="40"/>
        <v>0</v>
      </c>
      <c r="H526" s="20"/>
      <c r="I526" s="21">
        <f t="shared" si="41"/>
        <v>0</v>
      </c>
      <c r="J526" s="21">
        <f>BAJIO16643561!D528</f>
        <v>0</v>
      </c>
      <c r="K526" s="21">
        <f t="shared" si="42"/>
        <v>5172.4137931034484</v>
      </c>
      <c r="L526" s="20"/>
      <c r="M526" s="21">
        <f t="shared" si="43"/>
        <v>827.58620689655174</v>
      </c>
      <c r="N526" s="21">
        <f>BAJIO16643561!C528</f>
        <v>6000</v>
      </c>
      <c r="O526" s="128">
        <f t="shared" si="44"/>
        <v>120090.31999999977</v>
      </c>
      <c r="P526" s="22"/>
    </row>
    <row r="527" spans="1:16" hidden="1" x14ac:dyDescent="0.25">
      <c r="A527" s="19">
        <f>BAJIO16643561!A529</f>
        <v>44480</v>
      </c>
      <c r="B527" s="20"/>
      <c r="C527" s="20" t="str">
        <f>BAJIO16643561!B529</f>
        <v>SERV GASOLINEROS DE MEXICO SA  59114</v>
      </c>
      <c r="D527" s="106"/>
      <c r="E527" s="101" t="str">
        <f>BAJIO16643561!I529</f>
        <v>GASOLINA</v>
      </c>
      <c r="F527" s="20">
        <f>BAJIO16643561!H529</f>
        <v>0</v>
      </c>
      <c r="G527" s="21">
        <f t="shared" si="40"/>
        <v>0</v>
      </c>
      <c r="H527" s="20"/>
      <c r="I527" s="21">
        <f t="shared" si="41"/>
        <v>0</v>
      </c>
      <c r="J527" s="21">
        <f>BAJIO16643561!D529</f>
        <v>0</v>
      </c>
      <c r="K527" s="21">
        <f t="shared" si="42"/>
        <v>46120.482758620696</v>
      </c>
      <c r="L527" s="20"/>
      <c r="M527" s="21">
        <f t="shared" si="43"/>
        <v>7379.2772413793118</v>
      </c>
      <c r="N527" s="21">
        <f>BAJIO16643561!C529</f>
        <v>53499.76</v>
      </c>
      <c r="O527" s="128">
        <f t="shared" si="44"/>
        <v>66590.559999999765</v>
      </c>
      <c r="P527" s="22"/>
    </row>
    <row r="528" spans="1:16" hidden="1" x14ac:dyDescent="0.25">
      <c r="A528" s="19">
        <f>BAJIO16643561!A530</f>
        <v>44481</v>
      </c>
      <c r="B528" s="20"/>
      <c r="C528" s="20" t="str">
        <f>BAJIO16643561!B530</f>
        <v>J G FERRETERA  11oct2021 RFC JFE 1410016R4 Tarjeta-0548</v>
      </c>
      <c r="D528" s="106"/>
      <c r="E528" s="101" t="str">
        <f>BAJIO16643561!I530</f>
        <v>TARJETA</v>
      </c>
      <c r="F528" s="20">
        <f>BAJIO16643561!H530</f>
        <v>0</v>
      </c>
      <c r="G528" s="21">
        <f t="shared" si="40"/>
        <v>0</v>
      </c>
      <c r="H528" s="20"/>
      <c r="I528" s="21">
        <f t="shared" si="41"/>
        <v>0</v>
      </c>
      <c r="J528" s="21">
        <f>BAJIO16643561!D530</f>
        <v>0</v>
      </c>
      <c r="K528" s="21">
        <f t="shared" si="42"/>
        <v>234.25000000000003</v>
      </c>
      <c r="L528" s="20"/>
      <c r="M528" s="21">
        <f t="shared" si="43"/>
        <v>37.480000000000004</v>
      </c>
      <c r="N528" s="21">
        <f>BAJIO16643561!C530</f>
        <v>271.73</v>
      </c>
      <c r="O528" s="128">
        <f t="shared" si="44"/>
        <v>66318.829999999769</v>
      </c>
      <c r="P528" s="22"/>
    </row>
    <row r="529" spans="1:16" ht="30" hidden="1" x14ac:dyDescent="0.25">
      <c r="A529" s="19">
        <f>BAJIO16643561!A531</f>
        <v>44481</v>
      </c>
      <c r="B529" s="20"/>
      <c r="C529" s="20" t="str">
        <f>BAJIO16643561!B531</f>
        <v>BOTANAS Y DERIVADOS S A  DE C V</v>
      </c>
      <c r="D529" s="106"/>
      <c r="E529" s="101" t="str">
        <f>BAJIO16643561!I531</f>
        <v>F2356, F2469, F1471, F2603</v>
      </c>
      <c r="F529" s="20">
        <f>BAJIO16643561!H531</f>
        <v>1364</v>
      </c>
      <c r="G529" s="21">
        <f t="shared" si="40"/>
        <v>20077.500000000004</v>
      </c>
      <c r="H529" s="20"/>
      <c r="I529" s="21">
        <f t="shared" si="41"/>
        <v>3212.4000000000005</v>
      </c>
      <c r="J529" s="21">
        <f>BAJIO16643561!D531</f>
        <v>23289.9</v>
      </c>
      <c r="K529" s="21">
        <f t="shared" si="42"/>
        <v>0</v>
      </c>
      <c r="L529" s="20"/>
      <c r="M529" s="21">
        <f t="shared" si="43"/>
        <v>0</v>
      </c>
      <c r="N529" s="21">
        <f>BAJIO16643561!C531</f>
        <v>0</v>
      </c>
      <c r="O529" s="128">
        <f t="shared" si="44"/>
        <v>89608.729999999778</v>
      </c>
      <c r="P529" s="22"/>
    </row>
    <row r="530" spans="1:16" hidden="1" x14ac:dyDescent="0.25">
      <c r="A530" s="19">
        <f>BAJIO16643561!A532</f>
        <v>44481</v>
      </c>
      <c r="B530" s="20"/>
      <c r="C530" s="20" t="str">
        <f>BAJIO16643561!B532</f>
        <v>POINTMP*PRUEBA  11oct2021 RFC MER 991006JMA Tarjeta 0548</v>
      </c>
      <c r="D530" s="106"/>
      <c r="E530" s="101" t="str">
        <f>BAJIO16643561!I532</f>
        <v>TARJETA</v>
      </c>
      <c r="F530" s="20">
        <f>BAJIO16643561!H532</f>
        <v>0</v>
      </c>
      <c r="G530" s="21">
        <f t="shared" si="40"/>
        <v>0</v>
      </c>
      <c r="H530" s="20"/>
      <c r="I530" s="21">
        <f t="shared" si="41"/>
        <v>0</v>
      </c>
      <c r="J530" s="21">
        <f>BAJIO16643561!D532</f>
        <v>0</v>
      </c>
      <c r="K530" s="21">
        <f t="shared" si="42"/>
        <v>504</v>
      </c>
      <c r="L530" s="20"/>
      <c r="M530" s="21">
        <f t="shared" si="43"/>
        <v>80.64</v>
      </c>
      <c r="N530" s="21">
        <f>BAJIO16643561!C532</f>
        <v>584.64</v>
      </c>
      <c r="O530" s="128">
        <f t="shared" si="44"/>
        <v>89024.089999999778</v>
      </c>
      <c r="P530" s="22"/>
    </row>
    <row r="531" spans="1:16" hidden="1" x14ac:dyDescent="0.25">
      <c r="A531" s="19">
        <f>BAJIO16643561!A533</f>
        <v>44481</v>
      </c>
      <c r="B531" s="20"/>
      <c r="C531" s="20" t="str">
        <f>BAJIO16643561!B533</f>
        <v>MARIA GUADALUPE CRUZ USCANGA PRESTAMO GENERAL</v>
      </c>
      <c r="D531" s="106"/>
      <c r="E531" s="101" t="str">
        <f>BAJIO16643561!I533</f>
        <v>PRESTAMO GRAL</v>
      </c>
      <c r="F531" s="20">
        <f>BAJIO16643561!H533</f>
        <v>0</v>
      </c>
      <c r="G531" s="21">
        <f t="shared" si="40"/>
        <v>0</v>
      </c>
      <c r="H531" s="20"/>
      <c r="I531" s="21">
        <f t="shared" si="41"/>
        <v>0</v>
      </c>
      <c r="J531" s="21">
        <f>BAJIO16643561!D533</f>
        <v>0</v>
      </c>
      <c r="K531" s="21">
        <f t="shared" si="42"/>
        <v>3879.3103448275865</v>
      </c>
      <c r="L531" s="20"/>
      <c r="M531" s="21">
        <f t="shared" si="43"/>
        <v>620.68965517241384</v>
      </c>
      <c r="N531" s="21">
        <f>BAJIO16643561!C533</f>
        <v>4500</v>
      </c>
      <c r="O531" s="128">
        <f t="shared" si="44"/>
        <v>84524.089999999778</v>
      </c>
      <c r="P531" s="22"/>
    </row>
    <row r="532" spans="1:16" hidden="1" x14ac:dyDescent="0.25">
      <c r="A532" s="19">
        <f>BAJIO16643561!A534</f>
        <v>44481</v>
      </c>
      <c r="B532" s="20"/>
      <c r="C532" s="20" t="str">
        <f>BAJIO16643561!B534</f>
        <v>TELCEL  CONSTRUCTORA INVERMEX SA DE CV 0404448582558</v>
      </c>
      <c r="D532" s="106"/>
      <c r="E532" s="101" t="str">
        <f>BAJIO16643561!I534</f>
        <v>TELCEL</v>
      </c>
      <c r="F532" s="20">
        <f>BAJIO16643561!H534</f>
        <v>0</v>
      </c>
      <c r="G532" s="21">
        <f t="shared" si="40"/>
        <v>0</v>
      </c>
      <c r="H532" s="20"/>
      <c r="I532" s="21">
        <f t="shared" si="41"/>
        <v>0</v>
      </c>
      <c r="J532" s="21">
        <f>BAJIO16643561!D534</f>
        <v>0</v>
      </c>
      <c r="K532" s="21">
        <f t="shared" si="42"/>
        <v>4562.9310344827591</v>
      </c>
      <c r="L532" s="20"/>
      <c r="M532" s="21">
        <f t="shared" si="43"/>
        <v>730.06896551724151</v>
      </c>
      <c r="N532" s="21">
        <f>BAJIO16643561!C534</f>
        <v>5293</v>
      </c>
      <c r="O532" s="128">
        <f t="shared" si="44"/>
        <v>79231.089999999778</v>
      </c>
      <c r="P532" s="22"/>
    </row>
    <row r="533" spans="1:16" hidden="1" x14ac:dyDescent="0.25">
      <c r="A533" s="19">
        <f>BAJIO16643561!A535</f>
        <v>44481</v>
      </c>
      <c r="B533" s="20"/>
      <c r="C533" s="20" t="str">
        <f>BAJIO16643561!B535</f>
        <v>ENGINEERING EQUIPMENT   SUPP DEPOSITO</v>
      </c>
      <c r="D533" s="106"/>
      <c r="E533" s="101" t="str">
        <f>BAJIO16643561!I535</f>
        <v>DEPOSITO</v>
      </c>
      <c r="F533" s="20">
        <f>BAJIO16643561!H535</f>
        <v>0</v>
      </c>
      <c r="G533" s="21">
        <f t="shared" si="40"/>
        <v>0</v>
      </c>
      <c r="H533" s="20"/>
      <c r="I533" s="21">
        <f t="shared" si="41"/>
        <v>0</v>
      </c>
      <c r="J533" s="21">
        <f>BAJIO16643561!D535</f>
        <v>0</v>
      </c>
      <c r="K533" s="21">
        <f t="shared" si="42"/>
        <v>27586.120689655174</v>
      </c>
      <c r="L533" s="20"/>
      <c r="M533" s="21">
        <f t="shared" si="43"/>
        <v>4413.7793103448275</v>
      </c>
      <c r="N533" s="21">
        <f>BAJIO16643561!C535</f>
        <v>31999.9</v>
      </c>
      <c r="O533" s="128">
        <f t="shared" si="44"/>
        <v>47231.189999999777</v>
      </c>
      <c r="P533" s="22"/>
    </row>
    <row r="534" spans="1:16" hidden="1" x14ac:dyDescent="0.25">
      <c r="A534" s="19">
        <f>BAJIO16643561!A536</f>
        <v>44481</v>
      </c>
      <c r="B534" s="20"/>
      <c r="C534" s="20" t="str">
        <f>BAJIO16643561!B536</f>
        <v>ZAMUDIO CELIS ALBERTO GASTO COMPROBADO</v>
      </c>
      <c r="D534" s="106"/>
      <c r="E534" s="101" t="str">
        <f>BAJIO16643561!I536</f>
        <v>GASTO COMP</v>
      </c>
      <c r="F534" s="20">
        <f>BAJIO16643561!H536</f>
        <v>0</v>
      </c>
      <c r="G534" s="21">
        <f t="shared" si="40"/>
        <v>0</v>
      </c>
      <c r="H534" s="20"/>
      <c r="I534" s="21">
        <f t="shared" si="41"/>
        <v>0</v>
      </c>
      <c r="J534" s="21">
        <f>BAJIO16643561!D536</f>
        <v>0</v>
      </c>
      <c r="K534" s="21">
        <f t="shared" si="42"/>
        <v>301.72413793103448</v>
      </c>
      <c r="L534" s="20"/>
      <c r="M534" s="21">
        <f t="shared" si="43"/>
        <v>48.275862068965516</v>
      </c>
      <c r="N534" s="21">
        <f>BAJIO16643561!C536</f>
        <v>350</v>
      </c>
      <c r="O534" s="128">
        <f t="shared" si="44"/>
        <v>46881.189999999777</v>
      </c>
      <c r="P534" s="22"/>
    </row>
    <row r="535" spans="1:16" hidden="1" x14ac:dyDescent="0.25">
      <c r="A535" s="19">
        <f>BAJIO16643561!A537</f>
        <v>44481</v>
      </c>
      <c r="B535" s="20"/>
      <c r="C535" s="20" t="str">
        <f>BAJIO16643561!B537</f>
        <v>ZAMUDIO CELIS ALBERTO PRESTAMO GENERAL</v>
      </c>
      <c r="D535" s="106"/>
      <c r="E535" s="101" t="str">
        <f>BAJIO16643561!I537</f>
        <v>PRESTAMO GRAL</v>
      </c>
      <c r="F535" s="20">
        <f>BAJIO16643561!H537</f>
        <v>0</v>
      </c>
      <c r="G535" s="21">
        <f t="shared" si="40"/>
        <v>0</v>
      </c>
      <c r="H535" s="20"/>
      <c r="I535" s="21">
        <f t="shared" si="41"/>
        <v>0</v>
      </c>
      <c r="J535" s="21">
        <f>BAJIO16643561!D537</f>
        <v>0</v>
      </c>
      <c r="K535" s="21">
        <f t="shared" si="42"/>
        <v>1077.5862068965519</v>
      </c>
      <c r="L535" s="20"/>
      <c r="M535" s="21">
        <f t="shared" si="43"/>
        <v>172.41379310344831</v>
      </c>
      <c r="N535" s="21">
        <f>BAJIO16643561!C537</f>
        <v>1250</v>
      </c>
      <c r="O535" s="128">
        <f t="shared" si="44"/>
        <v>45631.189999999777</v>
      </c>
      <c r="P535" s="22"/>
    </row>
    <row r="536" spans="1:16" hidden="1" x14ac:dyDescent="0.25">
      <c r="A536" s="19">
        <f>BAJIO16643561!A538</f>
        <v>44482</v>
      </c>
      <c r="B536" s="20"/>
      <c r="C536" s="20" t="str">
        <f>BAJIO16643561!B538</f>
        <v xml:space="preserve">AUTOP JOMAR SUC GP2  12oct2021 RFC JIN 920318BL0 Tarjeta 0548                                                                                                                                               </v>
      </c>
      <c r="D536" s="106"/>
      <c r="E536" s="101" t="str">
        <f>BAJIO16643561!I538</f>
        <v>TARJETA</v>
      </c>
      <c r="F536" s="20">
        <f>BAJIO16643561!H538</f>
        <v>0</v>
      </c>
      <c r="G536" s="21">
        <f t="shared" si="40"/>
        <v>0</v>
      </c>
      <c r="H536" s="20"/>
      <c r="I536" s="21">
        <f t="shared" si="41"/>
        <v>0</v>
      </c>
      <c r="J536" s="21">
        <f>BAJIO16643561!D538</f>
        <v>0</v>
      </c>
      <c r="K536" s="21">
        <f t="shared" si="42"/>
        <v>1673.7586206896553</v>
      </c>
      <c r="L536" s="20"/>
      <c r="M536" s="21">
        <f t="shared" si="43"/>
        <v>267.80137931034488</v>
      </c>
      <c r="N536" s="21">
        <f>BAJIO16643561!C538</f>
        <v>1941.56</v>
      </c>
      <c r="O536" s="128">
        <f t="shared" si="44"/>
        <v>43689.629999999779</v>
      </c>
      <c r="P536" s="22"/>
    </row>
    <row r="537" spans="1:16" hidden="1" x14ac:dyDescent="0.25">
      <c r="A537" s="19">
        <f>BAJIO16643561!A539</f>
        <v>44482</v>
      </c>
      <c r="B537" s="20"/>
      <c r="C537" s="20" t="str">
        <f>BAJIO16643561!B539</f>
        <v>UNIFORMES DE TAMPICO SA DE CV CV  30344</v>
      </c>
      <c r="D537" s="106"/>
      <c r="E537" s="101" t="str">
        <f>BAJIO16643561!I539</f>
        <v>RECIBO</v>
      </c>
      <c r="F537" s="20">
        <f>BAJIO16643561!H539</f>
        <v>0</v>
      </c>
      <c r="G537" s="21">
        <f t="shared" si="40"/>
        <v>0</v>
      </c>
      <c r="H537" s="20"/>
      <c r="I537" s="21">
        <f t="shared" si="41"/>
        <v>0</v>
      </c>
      <c r="J537" s="21">
        <f>BAJIO16643561!D539</f>
        <v>0</v>
      </c>
      <c r="K537" s="21">
        <f t="shared" si="42"/>
        <v>1975.9224137931037</v>
      </c>
      <c r="L537" s="20"/>
      <c r="M537" s="21">
        <f t="shared" si="43"/>
        <v>316.14758620689662</v>
      </c>
      <c r="N537" s="21">
        <f>BAJIO16643561!C539</f>
        <v>2292.0700000000002</v>
      </c>
      <c r="O537" s="128">
        <f t="shared" si="44"/>
        <v>41397.559999999779</v>
      </c>
      <c r="P537" s="22"/>
    </row>
    <row r="538" spans="1:16" hidden="1" x14ac:dyDescent="0.25">
      <c r="A538" s="19">
        <f>BAJIO16643561!A540</f>
        <v>44482</v>
      </c>
      <c r="B538" s="20"/>
      <c r="C538" s="20" t="str">
        <f>BAJIO16643561!B540</f>
        <v>SEGURIDAD AMBIENTAL Y CAPACITA MENSUALIDAD DE OCTUBRE</v>
      </c>
      <c r="D538" s="106"/>
      <c r="E538" s="101" t="str">
        <f>BAJIO16643561!I540</f>
        <v>RECIBO</v>
      </c>
      <c r="F538" s="20">
        <f>BAJIO16643561!H540</f>
        <v>0</v>
      </c>
      <c r="G538" s="21">
        <f t="shared" si="40"/>
        <v>0</v>
      </c>
      <c r="H538" s="20"/>
      <c r="I538" s="21">
        <f t="shared" si="41"/>
        <v>0</v>
      </c>
      <c r="J538" s="21">
        <f>BAJIO16643561!D540</f>
        <v>0</v>
      </c>
      <c r="K538" s="21">
        <f t="shared" si="42"/>
        <v>8620.6896551724149</v>
      </c>
      <c r="L538" s="20"/>
      <c r="M538" s="21">
        <f t="shared" si="43"/>
        <v>1379.3103448275865</v>
      </c>
      <c r="N538" s="21">
        <f>BAJIO16643561!C540</f>
        <v>10000</v>
      </c>
      <c r="O538" s="128">
        <f t="shared" si="44"/>
        <v>31397.559999999779</v>
      </c>
      <c r="P538" s="22"/>
    </row>
    <row r="539" spans="1:16" hidden="1" x14ac:dyDescent="0.25">
      <c r="A539" s="19">
        <f>BAJIO16643561!A541</f>
        <v>44482</v>
      </c>
      <c r="B539" s="20"/>
      <c r="C539" s="20" t="str">
        <f>BAJIO16643561!B541</f>
        <v>ENGINEERING; EQUIPMENT   SUPPLIES S.A. D Devoluci n</v>
      </c>
      <c r="D539" s="106"/>
      <c r="E539" s="101" t="str">
        <f>BAJIO16643561!I541</f>
        <v>DEV DEPOSITO</v>
      </c>
      <c r="F539" s="20">
        <f>BAJIO16643561!H541</f>
        <v>0</v>
      </c>
      <c r="G539" s="21">
        <f t="shared" ref="G539:G602" si="45">J539/1.16</f>
        <v>27586.120689655174</v>
      </c>
      <c r="H539" s="20"/>
      <c r="I539" s="21">
        <f t="shared" ref="I539:I602" si="46">G539*0.16</f>
        <v>4413.7793103448275</v>
      </c>
      <c r="J539" s="21">
        <f>BAJIO16643561!D541</f>
        <v>31999.9</v>
      </c>
      <c r="K539" s="21">
        <f t="shared" ref="K539:K602" si="47">N539/1.16</f>
        <v>0</v>
      </c>
      <c r="L539" s="20"/>
      <c r="M539" s="21">
        <f t="shared" ref="M539:M602" si="48">K539*0.16</f>
        <v>0</v>
      </c>
      <c r="N539" s="21">
        <f>BAJIO16643561!C541</f>
        <v>0</v>
      </c>
      <c r="O539" s="128">
        <f t="shared" si="44"/>
        <v>63397.459999999781</v>
      </c>
      <c r="P539" s="22"/>
    </row>
    <row r="540" spans="1:16" hidden="1" x14ac:dyDescent="0.25">
      <c r="A540" s="19">
        <f>BAJIO16643561!A542</f>
        <v>44482</v>
      </c>
      <c r="B540" s="20"/>
      <c r="C540" s="20" t="str">
        <f>BAJIO16643561!B542</f>
        <v>TRASPASO</v>
      </c>
      <c r="D540" s="106"/>
      <c r="E540" s="101" t="str">
        <f>BAJIO16643561!I542</f>
        <v>TRASPASO</v>
      </c>
      <c r="F540" s="20">
        <f>BAJIO16643561!H542</f>
        <v>0</v>
      </c>
      <c r="G540" s="21">
        <f t="shared" si="45"/>
        <v>30172.413793103449</v>
      </c>
      <c r="H540" s="20"/>
      <c r="I540" s="21">
        <f t="shared" si="46"/>
        <v>4827.5862068965516</v>
      </c>
      <c r="J540" s="21">
        <f>BAJIO16643561!D542</f>
        <v>35000</v>
      </c>
      <c r="K540" s="21">
        <f t="shared" si="47"/>
        <v>0</v>
      </c>
      <c r="L540" s="20"/>
      <c r="M540" s="21">
        <f t="shared" si="48"/>
        <v>0</v>
      </c>
      <c r="N540" s="21">
        <f>BAJIO16643561!C542</f>
        <v>0</v>
      </c>
      <c r="O540" s="128">
        <f t="shared" si="44"/>
        <v>98397.459999999788</v>
      </c>
      <c r="P540" s="22"/>
    </row>
    <row r="541" spans="1:16" hidden="1" x14ac:dyDescent="0.25">
      <c r="A541" s="19">
        <f>BAJIO16643561!A543</f>
        <v>44482</v>
      </c>
      <c r="B541" s="20"/>
      <c r="C541" s="20" t="str">
        <f>BAJIO16643561!B543</f>
        <v>PACCAR FINANCIAL MEXICO SA DE 3170740025</v>
      </c>
      <c r="D541" s="106"/>
      <c r="E541" s="101" t="str">
        <f>BAJIO16643561!I543</f>
        <v>RECIBO</v>
      </c>
      <c r="F541" s="20">
        <f>BAJIO16643561!H543</f>
        <v>0</v>
      </c>
      <c r="G541" s="21">
        <f t="shared" si="45"/>
        <v>0</v>
      </c>
      <c r="H541" s="20"/>
      <c r="I541" s="21">
        <f t="shared" si="46"/>
        <v>0</v>
      </c>
      <c r="J541" s="21">
        <f>BAJIO16643561!D543</f>
        <v>0</v>
      </c>
      <c r="K541" s="21">
        <f t="shared" si="47"/>
        <v>76673.086206896551</v>
      </c>
      <c r="L541" s="20"/>
      <c r="M541" s="21">
        <f t="shared" si="48"/>
        <v>12267.693793103448</v>
      </c>
      <c r="N541" s="21">
        <f>BAJIO16643561!C543</f>
        <v>88940.78</v>
      </c>
      <c r="O541" s="128">
        <f t="shared" si="44"/>
        <v>9456.6799999997893</v>
      </c>
      <c r="P541" s="22"/>
    </row>
    <row r="542" spans="1:16" hidden="1" x14ac:dyDescent="0.25">
      <c r="A542" s="19">
        <f>BAJIO16643561!A544</f>
        <v>44483</v>
      </c>
      <c r="B542" s="20"/>
      <c r="C542" s="20" t="str">
        <f>BAJIO16643561!B544</f>
        <v>BACHOCO SA DE CV</v>
      </c>
      <c r="D542" s="106"/>
      <c r="E542" s="101" t="str">
        <f>BAJIO16643561!I544</f>
        <v>F2429</v>
      </c>
      <c r="F542" s="20">
        <f>BAJIO16643561!H544</f>
        <v>1367</v>
      </c>
      <c r="G542" s="21">
        <f t="shared" si="45"/>
        <v>20000</v>
      </c>
      <c r="H542" s="20"/>
      <c r="I542" s="21">
        <f t="shared" si="46"/>
        <v>3200</v>
      </c>
      <c r="J542" s="21">
        <f>BAJIO16643561!D544</f>
        <v>23200</v>
      </c>
      <c r="K542" s="21">
        <f t="shared" si="47"/>
        <v>0</v>
      </c>
      <c r="L542" s="20"/>
      <c r="M542" s="21">
        <f t="shared" si="48"/>
        <v>0</v>
      </c>
      <c r="N542" s="21">
        <f>BAJIO16643561!C544</f>
        <v>0</v>
      </c>
      <c r="O542" s="128">
        <f t="shared" si="44"/>
        <v>32656.679999999789</v>
      </c>
      <c r="P542" s="22"/>
    </row>
    <row r="543" spans="1:16" hidden="1" x14ac:dyDescent="0.25">
      <c r="A543" s="19">
        <f>BAJIO16643561!A545</f>
        <v>44483</v>
      </c>
      <c r="B543" s="20"/>
      <c r="C543" s="20" t="str">
        <f>BAJIO16643561!B545</f>
        <v>TECNIQUIMIA MEXICANA SA DE CV F 2668  2674</v>
      </c>
      <c r="D543" s="106"/>
      <c r="E543" s="101" t="str">
        <f>BAJIO16643561!I545</f>
        <v>F2668, F2674</v>
      </c>
      <c r="F543" s="20">
        <f>BAJIO16643561!H545</f>
        <v>1368</v>
      </c>
      <c r="G543" s="21">
        <f t="shared" si="45"/>
        <v>32400.000000000004</v>
      </c>
      <c r="H543" s="20"/>
      <c r="I543" s="21">
        <f t="shared" si="46"/>
        <v>5184.0000000000009</v>
      </c>
      <c r="J543" s="21">
        <f>BAJIO16643561!D545</f>
        <v>37584</v>
      </c>
      <c r="K543" s="21">
        <f t="shared" si="47"/>
        <v>0</v>
      </c>
      <c r="L543" s="20"/>
      <c r="M543" s="21">
        <f t="shared" si="48"/>
        <v>0</v>
      </c>
      <c r="N543" s="21">
        <f>BAJIO16643561!C545</f>
        <v>0</v>
      </c>
      <c r="O543" s="128">
        <f t="shared" si="44"/>
        <v>70240.679999999789</v>
      </c>
      <c r="P543" s="22"/>
    </row>
    <row r="544" spans="1:16" hidden="1" x14ac:dyDescent="0.25">
      <c r="A544" s="19">
        <f>BAJIO16643561!A546</f>
        <v>44483</v>
      </c>
      <c r="B544" s="20"/>
      <c r="C544" s="20" t="str">
        <f>BAJIO16643561!B546</f>
        <v>INTEGRADORA DE INSUMOS DEL NORESTE S.A.</v>
      </c>
      <c r="D544" s="106"/>
      <c r="E544" s="101" t="str">
        <f>BAJIO16643561!I546</f>
        <v>F2831</v>
      </c>
      <c r="F544" s="20">
        <f>BAJIO16643561!H546</f>
        <v>1369</v>
      </c>
      <c r="G544" s="21">
        <f t="shared" si="45"/>
        <v>3100</v>
      </c>
      <c r="H544" s="20"/>
      <c r="I544" s="21">
        <f t="shared" si="46"/>
        <v>496</v>
      </c>
      <c r="J544" s="21">
        <f>BAJIO16643561!D546</f>
        <v>3596</v>
      </c>
      <c r="K544" s="21">
        <f t="shared" si="47"/>
        <v>0</v>
      </c>
      <c r="L544" s="20"/>
      <c r="M544" s="21">
        <f t="shared" si="48"/>
        <v>0</v>
      </c>
      <c r="N544" s="21">
        <f>BAJIO16643561!C546</f>
        <v>0</v>
      </c>
      <c r="O544" s="128">
        <f t="shared" si="44"/>
        <v>73836.679999999789</v>
      </c>
      <c r="P544" s="22"/>
    </row>
    <row r="545" spans="1:16" hidden="1" x14ac:dyDescent="0.25">
      <c r="A545" s="19">
        <f>BAJIO16643561!A547</f>
        <v>44483</v>
      </c>
      <c r="B545" s="20"/>
      <c r="C545" s="20" t="str">
        <f>BAJIO16643561!B547</f>
        <v>HYUNDAI GLOVIS MEXIC O S DE RL DE CV</v>
      </c>
      <c r="D545" s="106"/>
      <c r="E545" s="101" t="str">
        <f>BAJIO16643561!I547</f>
        <v>F2665</v>
      </c>
      <c r="F545" s="20">
        <f>BAJIO16643561!H547</f>
        <v>1370</v>
      </c>
      <c r="G545" s="21">
        <f t="shared" si="45"/>
        <v>27137.500000000004</v>
      </c>
      <c r="H545" s="20"/>
      <c r="I545" s="21">
        <f t="shared" si="46"/>
        <v>4342.0000000000009</v>
      </c>
      <c r="J545" s="21">
        <f>BAJIO16643561!D547</f>
        <v>31479.5</v>
      </c>
      <c r="K545" s="21">
        <f t="shared" si="47"/>
        <v>0</v>
      </c>
      <c r="L545" s="20"/>
      <c r="M545" s="21">
        <f t="shared" si="48"/>
        <v>0</v>
      </c>
      <c r="N545" s="21">
        <f>BAJIO16643561!C547</f>
        <v>0</v>
      </c>
      <c r="O545" s="128">
        <f t="shared" si="44"/>
        <v>105316.17999999979</v>
      </c>
      <c r="P545" s="22"/>
    </row>
    <row r="546" spans="1:16" hidden="1" x14ac:dyDescent="0.25">
      <c r="A546" s="19">
        <f>BAJIO16643561!A548</f>
        <v>44483</v>
      </c>
      <c r="B546" s="20"/>
      <c r="C546" s="20" t="str">
        <f>BAJIO16643561!B548</f>
        <v>LIVETT CONSTRUCCIONES Y SUMINI LIQUIDACION DE FACTURA</v>
      </c>
      <c r="D546" s="106"/>
      <c r="E546" s="101" t="str">
        <f>BAJIO16643561!I548</f>
        <v>LIQ FACTURA</v>
      </c>
      <c r="F546" s="20">
        <f>BAJIO16643561!H548</f>
        <v>0</v>
      </c>
      <c r="G546" s="21">
        <f t="shared" si="45"/>
        <v>0</v>
      </c>
      <c r="H546" s="20"/>
      <c r="I546" s="21">
        <f t="shared" si="46"/>
        <v>0</v>
      </c>
      <c r="J546" s="21">
        <f>BAJIO16643561!D548</f>
        <v>0</v>
      </c>
      <c r="K546" s="21">
        <f t="shared" si="47"/>
        <v>25862.068965517243</v>
      </c>
      <c r="L546" s="20"/>
      <c r="M546" s="21">
        <f t="shared" si="48"/>
        <v>4137.9310344827591</v>
      </c>
      <c r="N546" s="21">
        <f>BAJIO16643561!C548</f>
        <v>30000</v>
      </c>
      <c r="O546" s="128">
        <f t="shared" si="44"/>
        <v>75316.179999999789</v>
      </c>
      <c r="P546" s="22"/>
    </row>
    <row r="547" spans="1:16" hidden="1" x14ac:dyDescent="0.25">
      <c r="A547" s="19">
        <f>BAJIO16643561!A549</f>
        <v>44483</v>
      </c>
      <c r="B547" s="20"/>
      <c r="C547" s="20" t="str">
        <f>BAJIO16643561!B549</f>
        <v>CLEBER TE MUEVE SA DE CV 2549</v>
      </c>
      <c r="D547" s="106"/>
      <c r="E547" s="101" t="str">
        <f>BAJIO16643561!I549</f>
        <v>F2549</v>
      </c>
      <c r="F547" s="20">
        <f>BAJIO16643561!H549</f>
        <v>1371</v>
      </c>
      <c r="G547" s="21">
        <f t="shared" si="45"/>
        <v>22100</v>
      </c>
      <c r="H547" s="20"/>
      <c r="I547" s="21">
        <f t="shared" si="46"/>
        <v>3536</v>
      </c>
      <c r="J547" s="21">
        <f>BAJIO16643561!D549</f>
        <v>25636</v>
      </c>
      <c r="K547" s="21">
        <f t="shared" si="47"/>
        <v>0</v>
      </c>
      <c r="L547" s="20"/>
      <c r="M547" s="21">
        <f t="shared" si="48"/>
        <v>0</v>
      </c>
      <c r="N547" s="21">
        <f>BAJIO16643561!C549</f>
        <v>0</v>
      </c>
      <c r="O547" s="128">
        <f t="shared" si="44"/>
        <v>100952.17999999979</v>
      </c>
      <c r="P547" s="22"/>
    </row>
    <row r="548" spans="1:16" hidden="1" x14ac:dyDescent="0.25">
      <c r="A548" s="19">
        <f>BAJIO16643561!A550</f>
        <v>44483</v>
      </c>
      <c r="B548" s="20"/>
      <c r="C548" s="20" t="str">
        <f>BAJIO16643561!B550</f>
        <v>SERV GASOLINEROS DE MEXICO SA 59114</v>
      </c>
      <c r="D548" s="106"/>
      <c r="E548" s="101" t="str">
        <f>BAJIO16643561!I550</f>
        <v>GASOLINA</v>
      </c>
      <c r="F548" s="20">
        <f>BAJIO16643561!H550</f>
        <v>0</v>
      </c>
      <c r="G548" s="21">
        <f t="shared" si="45"/>
        <v>0</v>
      </c>
      <c r="H548" s="20"/>
      <c r="I548" s="21">
        <f t="shared" si="46"/>
        <v>0</v>
      </c>
      <c r="J548" s="21">
        <f>BAJIO16643561!D550</f>
        <v>0</v>
      </c>
      <c r="K548" s="21">
        <f t="shared" si="47"/>
        <v>26781.284482758623</v>
      </c>
      <c r="L548" s="20"/>
      <c r="M548" s="21">
        <f t="shared" si="48"/>
        <v>4285.0055172413795</v>
      </c>
      <c r="N548" s="21">
        <f>BAJIO16643561!C550</f>
        <v>31066.29</v>
      </c>
      <c r="O548" s="128">
        <f t="shared" si="44"/>
        <v>69885.889999999781</v>
      </c>
      <c r="P548" s="22"/>
    </row>
    <row r="549" spans="1:16" hidden="1" x14ac:dyDescent="0.25">
      <c r="A549" s="19">
        <f>BAJIO16643561!A551</f>
        <v>44483</v>
      </c>
      <c r="B549" s="20"/>
      <c r="C549" s="20" t="str">
        <f>BAJIO16643561!B551</f>
        <v xml:space="preserve">OPERADORA DE RELLENOS SANITARI FACT 101 </v>
      </c>
      <c r="D549" s="106"/>
      <c r="E549" s="101" t="str">
        <f>BAJIO16643561!I551</f>
        <v>FACTURA</v>
      </c>
      <c r="F549" s="20">
        <f>BAJIO16643561!H551</f>
        <v>0</v>
      </c>
      <c r="G549" s="21">
        <f t="shared" si="45"/>
        <v>0</v>
      </c>
      <c r="H549" s="20"/>
      <c r="I549" s="21">
        <f t="shared" si="46"/>
        <v>0</v>
      </c>
      <c r="J549" s="21">
        <f>BAJIO16643561!D551</f>
        <v>0</v>
      </c>
      <c r="K549" s="21">
        <f t="shared" si="47"/>
        <v>11118</v>
      </c>
      <c r="L549" s="20"/>
      <c r="M549" s="21">
        <f t="shared" si="48"/>
        <v>1778.88</v>
      </c>
      <c r="N549" s="21">
        <f>BAJIO16643561!C551</f>
        <v>12896.88</v>
      </c>
      <c r="O549" s="128">
        <f t="shared" si="44"/>
        <v>56989.009999999784</v>
      </c>
      <c r="P549" s="22"/>
    </row>
    <row r="550" spans="1:16" hidden="1" x14ac:dyDescent="0.25">
      <c r="A550" s="19">
        <f>BAJIO16643561!A552</f>
        <v>44483</v>
      </c>
      <c r="B550" s="20"/>
      <c r="C550" s="20" t="str">
        <f>BAJIO16643561!B552</f>
        <v>ACERO PRIME S  DE R L  DE C V</v>
      </c>
      <c r="D550" s="106"/>
      <c r="E550" s="101" t="str">
        <f>BAJIO16643561!I552</f>
        <v>F2740</v>
      </c>
      <c r="F550" s="20">
        <f>BAJIO16643561!H552</f>
        <v>1372</v>
      </c>
      <c r="G550" s="21">
        <f t="shared" si="45"/>
        <v>9600</v>
      </c>
      <c r="H550" s="20"/>
      <c r="I550" s="21">
        <f t="shared" si="46"/>
        <v>1536</v>
      </c>
      <c r="J550" s="21">
        <f>BAJIO16643561!D552</f>
        <v>11136</v>
      </c>
      <c r="K550" s="21">
        <f t="shared" si="47"/>
        <v>0</v>
      </c>
      <c r="L550" s="20"/>
      <c r="M550" s="21">
        <f t="shared" si="48"/>
        <v>0</v>
      </c>
      <c r="N550" s="21">
        <f>BAJIO16643561!C552</f>
        <v>0</v>
      </c>
      <c r="O550" s="128">
        <f t="shared" si="44"/>
        <v>68125.009999999776</v>
      </c>
      <c r="P550" s="22"/>
    </row>
    <row r="551" spans="1:16" hidden="1" x14ac:dyDescent="0.25">
      <c r="A551" s="19">
        <f>BAJIO16643561!A553</f>
        <v>44483</v>
      </c>
      <c r="B551" s="20"/>
      <c r="C551" s="20" t="str">
        <f>BAJIO16643561!B553</f>
        <v>TAMPICO IDEALEASE SA DE CV</v>
      </c>
      <c r="D551" s="106"/>
      <c r="E551" s="101" t="str">
        <f>BAJIO16643561!I553</f>
        <v>FACTURA</v>
      </c>
      <c r="F551" s="20">
        <f>BAJIO16643561!H553</f>
        <v>0</v>
      </c>
      <c r="G551" s="21">
        <f t="shared" si="45"/>
        <v>0</v>
      </c>
      <c r="H551" s="20"/>
      <c r="I551" s="21">
        <f t="shared" si="46"/>
        <v>0</v>
      </c>
      <c r="J551" s="21">
        <f>BAJIO16643561!D553</f>
        <v>0</v>
      </c>
      <c r="K551" s="21">
        <f t="shared" si="47"/>
        <v>3500.0000000000005</v>
      </c>
      <c r="L551" s="20"/>
      <c r="M551" s="21">
        <f t="shared" si="48"/>
        <v>560.00000000000011</v>
      </c>
      <c r="N551" s="21">
        <f>BAJIO16643561!C553</f>
        <v>4060</v>
      </c>
      <c r="O551" s="128">
        <f t="shared" si="44"/>
        <v>64065.009999999776</v>
      </c>
      <c r="P551" s="22"/>
    </row>
    <row r="552" spans="1:16" hidden="1" x14ac:dyDescent="0.25">
      <c r="A552" s="19">
        <f>BAJIO16643561!A554</f>
        <v>44483</v>
      </c>
      <c r="B552" s="20"/>
      <c r="C552" s="20" t="str">
        <f>BAJIO16643561!B554</f>
        <v>TAMPICO IDEALEASE SA DE CV</v>
      </c>
      <c r="D552" s="106"/>
      <c r="E552" s="101" t="str">
        <f>BAJIO16643561!I554</f>
        <v>FACTURA</v>
      </c>
      <c r="F552" s="20">
        <f>BAJIO16643561!H554</f>
        <v>0</v>
      </c>
      <c r="G552" s="21">
        <f t="shared" si="45"/>
        <v>0</v>
      </c>
      <c r="H552" s="20"/>
      <c r="I552" s="21">
        <f t="shared" si="46"/>
        <v>0</v>
      </c>
      <c r="J552" s="21">
        <f>BAJIO16643561!D554</f>
        <v>0</v>
      </c>
      <c r="K552" s="21">
        <f t="shared" si="47"/>
        <v>3445.0862068965521</v>
      </c>
      <c r="L552" s="20"/>
      <c r="M552" s="21">
        <f t="shared" si="48"/>
        <v>551.21379310344832</v>
      </c>
      <c r="N552" s="21">
        <f>BAJIO16643561!C554</f>
        <v>3996.3</v>
      </c>
      <c r="O552" s="128">
        <f t="shared" si="44"/>
        <v>60068.709999999774</v>
      </c>
      <c r="P552" s="22"/>
    </row>
    <row r="553" spans="1:16" hidden="1" x14ac:dyDescent="0.25">
      <c r="A553" s="19">
        <f>BAJIO16643561!A555</f>
        <v>44484</v>
      </c>
      <c r="B553" s="20"/>
      <c r="C553" s="20" t="str">
        <f>BAJIO16643561!B555</f>
        <v>MEGA ALIMENTOS SA DE  CV</v>
      </c>
      <c r="D553" s="106"/>
      <c r="E553" s="101" t="str">
        <f>BAJIO16643561!I555</f>
        <v>INV2670</v>
      </c>
      <c r="F553" s="20">
        <f>BAJIO16643561!H555</f>
        <v>1373</v>
      </c>
      <c r="G553" s="21">
        <f t="shared" si="45"/>
        <v>9930</v>
      </c>
      <c r="H553" s="20"/>
      <c r="I553" s="21">
        <f t="shared" si="46"/>
        <v>1588.8</v>
      </c>
      <c r="J553" s="21">
        <f>BAJIO16643561!D555</f>
        <v>11518.8</v>
      </c>
      <c r="K553" s="21">
        <f t="shared" si="47"/>
        <v>0</v>
      </c>
      <c r="L553" s="20"/>
      <c r="M553" s="21">
        <f t="shared" si="48"/>
        <v>0</v>
      </c>
      <c r="N553" s="21">
        <f>BAJIO16643561!C555</f>
        <v>0</v>
      </c>
      <c r="O553" s="128">
        <f t="shared" si="44"/>
        <v>71587.509999999776</v>
      </c>
      <c r="P553" s="22"/>
    </row>
    <row r="554" spans="1:16" hidden="1" x14ac:dyDescent="0.25">
      <c r="A554" s="19">
        <f>BAJIO16643561!A556</f>
        <v>44484</v>
      </c>
      <c r="B554" s="20"/>
      <c r="C554" s="20" t="str">
        <f>BAJIO16643561!B556</f>
        <v>VALVULAS DE CALIDAD DE MONTERREY SA DE C PAGO FACTURAS 2719 2741</v>
      </c>
      <c r="D554" s="106"/>
      <c r="E554" s="101" t="str">
        <f>BAJIO16643561!I556</f>
        <v>F2719, F2741</v>
      </c>
      <c r="F554" s="20">
        <f>BAJIO16643561!H556</f>
        <v>1374</v>
      </c>
      <c r="G554" s="21">
        <f t="shared" si="45"/>
        <v>5700</v>
      </c>
      <c r="H554" s="20"/>
      <c r="I554" s="21">
        <f t="shared" si="46"/>
        <v>912</v>
      </c>
      <c r="J554" s="21">
        <f>BAJIO16643561!D556</f>
        <v>6612</v>
      </c>
      <c r="K554" s="21">
        <f t="shared" si="47"/>
        <v>0</v>
      </c>
      <c r="L554" s="20"/>
      <c r="M554" s="21">
        <f t="shared" si="48"/>
        <v>0</v>
      </c>
      <c r="N554" s="21">
        <f>BAJIO16643561!C556</f>
        <v>0</v>
      </c>
      <c r="O554" s="128">
        <f t="shared" si="44"/>
        <v>78199.509999999776</v>
      </c>
      <c r="P554" s="22"/>
    </row>
    <row r="555" spans="1:16" hidden="1" x14ac:dyDescent="0.25">
      <c r="A555" s="19">
        <f>BAJIO16643561!A557</f>
        <v>44484</v>
      </c>
      <c r="B555" s="20"/>
      <c r="C555" s="20" t="str">
        <f>BAJIO16643561!B557</f>
        <v xml:space="preserve">Pago SIPARE  PerPago:202109  REF. RPatronal:Y7815312108  Beneficiario BANCO DEL BAJIO; S.A.  Hora: 09:37:58                                                                                  </v>
      </c>
      <c r="D555" s="106"/>
      <c r="E555" s="101" t="str">
        <f>BAJIO16643561!I557</f>
        <v>PAGO SIPARE</v>
      </c>
      <c r="F555" s="20">
        <f>BAJIO16643561!H557</f>
        <v>0</v>
      </c>
      <c r="G555" s="21">
        <f t="shared" si="45"/>
        <v>0</v>
      </c>
      <c r="H555" s="20"/>
      <c r="I555" s="21">
        <f t="shared" si="46"/>
        <v>0</v>
      </c>
      <c r="J555" s="21">
        <f>BAJIO16643561!D557</f>
        <v>0</v>
      </c>
      <c r="K555" s="21">
        <f t="shared" si="47"/>
        <v>40538.965517241377</v>
      </c>
      <c r="L555" s="20"/>
      <c r="M555" s="21">
        <f t="shared" si="48"/>
        <v>6486.2344827586203</v>
      </c>
      <c r="N555" s="21">
        <f>BAJIO16643561!C557</f>
        <v>47025.2</v>
      </c>
      <c r="O555" s="128">
        <f t="shared" si="44"/>
        <v>31174.309999999779</v>
      </c>
      <c r="P555" s="22"/>
    </row>
    <row r="556" spans="1:16" hidden="1" x14ac:dyDescent="0.25">
      <c r="A556" s="19">
        <f>BAJIO16643561!A558</f>
        <v>44484</v>
      </c>
      <c r="B556" s="20"/>
      <c r="C556" s="20" t="str">
        <f>BAJIO16643561!B558</f>
        <v>SECRETARIA DE FIANZAS Y TESORE</v>
      </c>
      <c r="D556" s="106"/>
      <c r="E556" s="101" t="str">
        <f>BAJIO16643561!I558</f>
        <v>SAT</v>
      </c>
      <c r="F556" s="20">
        <f>BAJIO16643561!H558</f>
        <v>0</v>
      </c>
      <c r="G556" s="21">
        <f t="shared" si="45"/>
        <v>0</v>
      </c>
      <c r="H556" s="20"/>
      <c r="I556" s="21">
        <f t="shared" si="46"/>
        <v>0</v>
      </c>
      <c r="J556" s="21">
        <f>BAJIO16643561!D558</f>
        <v>0</v>
      </c>
      <c r="K556" s="21">
        <f t="shared" si="47"/>
        <v>4802.5862068965516</v>
      </c>
      <c r="L556" s="20"/>
      <c r="M556" s="21">
        <f t="shared" si="48"/>
        <v>768.41379310344826</v>
      </c>
      <c r="N556" s="21">
        <f>BAJIO16643561!C558</f>
        <v>5571</v>
      </c>
      <c r="O556" s="128">
        <f t="shared" si="44"/>
        <v>25603.309999999779</v>
      </c>
      <c r="P556" s="22"/>
    </row>
    <row r="557" spans="1:16" hidden="1" x14ac:dyDescent="0.25">
      <c r="A557" s="19">
        <f>BAJIO16643561!A559</f>
        <v>44484</v>
      </c>
      <c r="B557" s="20"/>
      <c r="C557" s="20" t="str">
        <f>BAJIO16643561!B559</f>
        <v>Devolución de SPEI SECRETARIA DE FIANZAS Y TESORE</v>
      </c>
      <c r="D557" s="106"/>
      <c r="E557" s="101" t="str">
        <f>BAJIO16643561!I559</f>
        <v>DEV SAT</v>
      </c>
      <c r="F557" s="20">
        <f>BAJIO16643561!H559</f>
        <v>0</v>
      </c>
      <c r="G557" s="21">
        <f t="shared" si="45"/>
        <v>4802.5862068965516</v>
      </c>
      <c r="H557" s="20"/>
      <c r="I557" s="21">
        <f t="shared" si="46"/>
        <v>768.41379310344826</v>
      </c>
      <c r="J557" s="21">
        <f>BAJIO16643561!D559</f>
        <v>5571</v>
      </c>
      <c r="K557" s="21">
        <f t="shared" si="47"/>
        <v>0</v>
      </c>
      <c r="L557" s="20"/>
      <c r="M557" s="21">
        <f t="shared" si="48"/>
        <v>0</v>
      </c>
      <c r="N557" s="21">
        <f>BAJIO16643561!C559</f>
        <v>0</v>
      </c>
      <c r="O557" s="128">
        <f t="shared" si="44"/>
        <v>31174.309999999779</v>
      </c>
      <c r="P557" s="22"/>
    </row>
    <row r="558" spans="1:16" hidden="1" x14ac:dyDescent="0.25">
      <c r="A558" s="19">
        <f>BAJIO16643561!A560</f>
        <v>44484</v>
      </c>
      <c r="B558" s="20"/>
      <c r="C558" s="20" t="str">
        <f>BAJIO16643561!B560</f>
        <v>J G FERRETERA  14oct2021 RFC JFE 1410016R4 Tarjeta 0548</v>
      </c>
      <c r="D558" s="106"/>
      <c r="E558" s="101" t="str">
        <f>BAJIO16643561!I560</f>
        <v>TARJETA</v>
      </c>
      <c r="F558" s="20">
        <f>BAJIO16643561!H560</f>
        <v>0</v>
      </c>
      <c r="G558" s="21">
        <f t="shared" si="45"/>
        <v>0</v>
      </c>
      <c r="H558" s="20"/>
      <c r="I558" s="21">
        <f t="shared" si="46"/>
        <v>0</v>
      </c>
      <c r="J558" s="21">
        <f>BAJIO16643561!D560</f>
        <v>0</v>
      </c>
      <c r="K558" s="21">
        <f t="shared" si="47"/>
        <v>654.04310344827593</v>
      </c>
      <c r="L558" s="20"/>
      <c r="M558" s="21">
        <f t="shared" si="48"/>
        <v>104.64689655172415</v>
      </c>
      <c r="N558" s="21">
        <f>BAJIO16643561!C560</f>
        <v>758.69</v>
      </c>
      <c r="O558" s="128">
        <f t="shared" si="44"/>
        <v>30415.619999999781</v>
      </c>
      <c r="P558" s="22"/>
    </row>
    <row r="559" spans="1:16" hidden="1" x14ac:dyDescent="0.25">
      <c r="A559" s="19">
        <f>BAJIO16643561!A561</f>
        <v>44484</v>
      </c>
      <c r="B559" s="20"/>
      <c r="C559" s="20" t="str">
        <f>BAJIO16643561!B561</f>
        <v>MARIA GUADALUPE CRUZ USCANGA PRESTAMO GENERAL</v>
      </c>
      <c r="D559" s="106"/>
      <c r="E559" s="101" t="str">
        <f>BAJIO16643561!I561</f>
        <v>PRESTAMO GRAL</v>
      </c>
      <c r="F559" s="20">
        <f>BAJIO16643561!H561</f>
        <v>0</v>
      </c>
      <c r="G559" s="21">
        <f t="shared" si="45"/>
        <v>0</v>
      </c>
      <c r="H559" s="20"/>
      <c r="I559" s="21">
        <f t="shared" si="46"/>
        <v>0</v>
      </c>
      <c r="J559" s="21">
        <f>BAJIO16643561!D561</f>
        <v>0</v>
      </c>
      <c r="K559" s="21">
        <f t="shared" si="47"/>
        <v>1515.5172413793105</v>
      </c>
      <c r="L559" s="20"/>
      <c r="M559" s="21">
        <f t="shared" si="48"/>
        <v>242.48275862068968</v>
      </c>
      <c r="N559" s="21">
        <f>BAJIO16643561!C561</f>
        <v>1758</v>
      </c>
      <c r="O559" s="128">
        <f t="shared" si="44"/>
        <v>28657.619999999781</v>
      </c>
      <c r="P559" s="22"/>
    </row>
    <row r="560" spans="1:16" hidden="1" x14ac:dyDescent="0.25">
      <c r="A560" s="19">
        <f>BAJIO16643561!A562</f>
        <v>44484</v>
      </c>
      <c r="B560" s="20"/>
      <c r="C560" s="20" t="str">
        <f>BAJIO16643561!B562</f>
        <v>BALLADO AGUILAR CHRISTIAN Nomina 15 OCT</v>
      </c>
      <c r="D560" s="106"/>
      <c r="E560" s="101" t="str">
        <f>BAJIO16643561!I562</f>
        <v>NOMINA</v>
      </c>
      <c r="F560" s="20">
        <f>BAJIO16643561!H562</f>
        <v>0</v>
      </c>
      <c r="G560" s="21">
        <f t="shared" si="45"/>
        <v>0</v>
      </c>
      <c r="H560" s="20"/>
      <c r="I560" s="21">
        <f t="shared" si="46"/>
        <v>0</v>
      </c>
      <c r="J560" s="21">
        <f>BAJIO16643561!D562</f>
        <v>0</v>
      </c>
      <c r="K560" s="21">
        <f t="shared" si="47"/>
        <v>1862.2413793103449</v>
      </c>
      <c r="L560" s="20"/>
      <c r="M560" s="21">
        <f t="shared" si="48"/>
        <v>297.95862068965516</v>
      </c>
      <c r="N560" s="21">
        <f>BAJIO16643561!C562</f>
        <v>2160.1999999999998</v>
      </c>
      <c r="O560" s="128">
        <f t="shared" si="44"/>
        <v>26497.41999999978</v>
      </c>
      <c r="P560" s="22"/>
    </row>
    <row r="561" spans="1:16" hidden="1" x14ac:dyDescent="0.25">
      <c r="A561" s="19">
        <f>BAJIO16643561!A563</f>
        <v>44484</v>
      </c>
      <c r="B561" s="20"/>
      <c r="C561" s="20" t="str">
        <f>BAJIO16643561!B563</f>
        <v xml:space="preserve">ALANIS MARTINEZ GERARDO Nomina 15 OCT </v>
      </c>
      <c r="D561" s="106"/>
      <c r="E561" s="101" t="str">
        <f>BAJIO16643561!I563</f>
        <v>NOMINA</v>
      </c>
      <c r="F561" s="20">
        <f>BAJIO16643561!H563</f>
        <v>0</v>
      </c>
      <c r="G561" s="21">
        <f t="shared" si="45"/>
        <v>0</v>
      </c>
      <c r="H561" s="20"/>
      <c r="I561" s="21">
        <f t="shared" si="46"/>
        <v>0</v>
      </c>
      <c r="J561" s="21">
        <f>BAJIO16643561!D563</f>
        <v>0</v>
      </c>
      <c r="K561" s="21">
        <f t="shared" si="47"/>
        <v>1179.8275862068965</v>
      </c>
      <c r="L561" s="20"/>
      <c r="M561" s="21">
        <f t="shared" si="48"/>
        <v>188.77241379310345</v>
      </c>
      <c r="N561" s="21">
        <f>BAJIO16643561!C563</f>
        <v>1368.6</v>
      </c>
      <c r="O561" s="128">
        <f t="shared" si="44"/>
        <v>25128.819999999781</v>
      </c>
      <c r="P561" s="22"/>
    </row>
    <row r="562" spans="1:16" hidden="1" x14ac:dyDescent="0.25">
      <c r="A562" s="19">
        <f>BAJIO16643561!A564</f>
        <v>44484</v>
      </c>
      <c r="B562" s="20"/>
      <c r="C562" s="20" t="str">
        <f>BAJIO16643561!B564</f>
        <v>Nomina-1 GPO LOURDES ANABEL  REF. JULIAN GARCIA GONZALEZ</v>
      </c>
      <c r="D562" s="106"/>
      <c r="E562" s="101" t="str">
        <f>BAJIO16643561!I564</f>
        <v>NOMINA</v>
      </c>
      <c r="F562" s="20">
        <f>BAJIO16643561!H564</f>
        <v>0</v>
      </c>
      <c r="G562" s="21">
        <f t="shared" si="45"/>
        <v>0</v>
      </c>
      <c r="H562" s="20"/>
      <c r="I562" s="21">
        <f t="shared" si="46"/>
        <v>0</v>
      </c>
      <c r="J562" s="21">
        <f>BAJIO16643561!D564</f>
        <v>0</v>
      </c>
      <c r="K562" s="21">
        <f t="shared" si="47"/>
        <v>1883.1034482758623</v>
      </c>
      <c r="L562" s="20"/>
      <c r="M562" s="21">
        <f t="shared" si="48"/>
        <v>301.296551724138</v>
      </c>
      <c r="N562" s="21">
        <f>BAJIO16643561!C564</f>
        <v>2184.4</v>
      </c>
      <c r="O562" s="128">
        <f t="shared" si="44"/>
        <v>22944.41999999978</v>
      </c>
      <c r="P562" s="22"/>
    </row>
    <row r="563" spans="1:16" hidden="1" x14ac:dyDescent="0.25">
      <c r="A563" s="19">
        <f>BAJIO16643561!A565</f>
        <v>44484</v>
      </c>
      <c r="B563" s="20"/>
      <c r="C563" s="20" t="str">
        <f>BAJIO16643561!B565</f>
        <v>TRASPASO A CTA BAJIO INVERMEX</v>
      </c>
      <c r="D563" s="106"/>
      <c r="E563" s="101" t="str">
        <f>BAJIO16643561!I565</f>
        <v>TRASPASO</v>
      </c>
      <c r="F563" s="20">
        <f>BAJIO16643561!H565</f>
        <v>0</v>
      </c>
      <c r="G563" s="21">
        <f t="shared" si="45"/>
        <v>34482.758620689659</v>
      </c>
      <c r="H563" s="20"/>
      <c r="I563" s="21">
        <f t="shared" si="46"/>
        <v>5517.241379310346</v>
      </c>
      <c r="J563" s="21">
        <f>BAJIO16643561!D565</f>
        <v>40000</v>
      </c>
      <c r="K563" s="21">
        <f t="shared" si="47"/>
        <v>0</v>
      </c>
      <c r="L563" s="20"/>
      <c r="M563" s="21">
        <f t="shared" si="48"/>
        <v>0</v>
      </c>
      <c r="N563" s="21">
        <f>BAJIO16643561!C565</f>
        <v>0</v>
      </c>
      <c r="O563" s="128">
        <f t="shared" si="44"/>
        <v>62944.41999999978</v>
      </c>
      <c r="P563" s="22"/>
    </row>
    <row r="564" spans="1:16" hidden="1" x14ac:dyDescent="0.25">
      <c r="A564" s="19">
        <f>BAJIO16643561!A566</f>
        <v>44484</v>
      </c>
      <c r="B564" s="20"/>
      <c r="C564" s="20" t="str">
        <f>BAJIO16643561!B566</f>
        <v>ZAMUDIO CELIS ALBERTO PRESTAMO GENERAL</v>
      </c>
      <c r="D564" s="106"/>
      <c r="E564" s="101" t="str">
        <f>BAJIO16643561!I566</f>
        <v>PRESTAMO GRAL</v>
      </c>
      <c r="F564" s="20">
        <f>BAJIO16643561!H566</f>
        <v>0</v>
      </c>
      <c r="G564" s="21">
        <f t="shared" si="45"/>
        <v>0</v>
      </c>
      <c r="H564" s="20"/>
      <c r="I564" s="21">
        <f t="shared" si="46"/>
        <v>0</v>
      </c>
      <c r="J564" s="21">
        <f>BAJIO16643561!D566</f>
        <v>0</v>
      </c>
      <c r="K564" s="21">
        <f t="shared" si="47"/>
        <v>4310.3448275862074</v>
      </c>
      <c r="L564" s="20"/>
      <c r="M564" s="21">
        <f t="shared" si="48"/>
        <v>689.65517241379325</v>
      </c>
      <c r="N564" s="21">
        <f>BAJIO16643561!C566</f>
        <v>5000</v>
      </c>
      <c r="O564" s="128">
        <f t="shared" si="44"/>
        <v>57944.41999999978</v>
      </c>
      <c r="P564" s="22"/>
    </row>
    <row r="565" spans="1:16" hidden="1" x14ac:dyDescent="0.25">
      <c r="A565" s="19">
        <f>BAJIO16643561!A567</f>
        <v>44484</v>
      </c>
      <c r="B565" s="20"/>
      <c r="C565" s="20" t="str">
        <f>BAJIO16643561!B567</f>
        <v>MARIA GUADALUPE CRUZ USCANGA PRESTAMO GENERAL</v>
      </c>
      <c r="D565" s="106"/>
      <c r="E565" s="101" t="str">
        <f>BAJIO16643561!I567</f>
        <v>LIQ FACTURA</v>
      </c>
      <c r="F565" s="20">
        <f>BAJIO16643561!H567</f>
        <v>0</v>
      </c>
      <c r="G565" s="21">
        <f t="shared" si="45"/>
        <v>0</v>
      </c>
      <c r="H565" s="20"/>
      <c r="I565" s="21">
        <f t="shared" si="46"/>
        <v>0</v>
      </c>
      <c r="J565" s="21">
        <f>BAJIO16643561!D567</f>
        <v>0</v>
      </c>
      <c r="K565" s="21">
        <f t="shared" si="47"/>
        <v>5232.7586206896558</v>
      </c>
      <c r="L565" s="20"/>
      <c r="M565" s="21">
        <f t="shared" si="48"/>
        <v>837.241379310345</v>
      </c>
      <c r="N565" s="21">
        <f>BAJIO16643561!C567</f>
        <v>6070</v>
      </c>
      <c r="O565" s="128">
        <f t="shared" si="44"/>
        <v>51874.41999999978</v>
      </c>
      <c r="P565" s="22"/>
    </row>
    <row r="566" spans="1:16" hidden="1" x14ac:dyDescent="0.25">
      <c r="A566" s="19">
        <f>BAJIO16643561!A568</f>
        <v>44484</v>
      </c>
      <c r="B566" s="20"/>
      <c r="C566" s="20" t="str">
        <f>BAJIO16643561!B568</f>
        <v>EMMANUEL CAZARES VIDAL LIQUIDACION DE FACTURA</v>
      </c>
      <c r="D566" s="106"/>
      <c r="E566" s="101" t="str">
        <f>BAJIO16643561!I568</f>
        <v>LIQ FACTURA</v>
      </c>
      <c r="F566" s="20">
        <f>BAJIO16643561!H568</f>
        <v>0</v>
      </c>
      <c r="G566" s="21">
        <f t="shared" si="45"/>
        <v>0</v>
      </c>
      <c r="H566" s="20"/>
      <c r="I566" s="21">
        <f t="shared" si="46"/>
        <v>0</v>
      </c>
      <c r="J566" s="21">
        <f>BAJIO16643561!D568</f>
        <v>0</v>
      </c>
      <c r="K566" s="21">
        <f t="shared" si="47"/>
        <v>1700.0000000000002</v>
      </c>
      <c r="L566" s="20"/>
      <c r="M566" s="21">
        <f t="shared" si="48"/>
        <v>272.00000000000006</v>
      </c>
      <c r="N566" s="21">
        <f>BAJIO16643561!C568</f>
        <v>1972</v>
      </c>
      <c r="O566" s="128">
        <f t="shared" si="44"/>
        <v>49902.41999999978</v>
      </c>
      <c r="P566" s="22"/>
    </row>
    <row r="567" spans="1:16" hidden="1" x14ac:dyDescent="0.25">
      <c r="A567" s="19">
        <f>BAJIO16643561!A569</f>
        <v>44484</v>
      </c>
      <c r="B567" s="20"/>
      <c r="C567" s="20" t="str">
        <f>BAJIO16643561!B569</f>
        <v>AGUIRRE SILVA ROBERTOARON LIQUIADCION DE FACTURA</v>
      </c>
      <c r="D567" s="106"/>
      <c r="E567" s="101" t="str">
        <f>BAJIO16643561!I569</f>
        <v>LIQ FACTURA</v>
      </c>
      <c r="F567" s="20">
        <f>BAJIO16643561!H569</f>
        <v>0</v>
      </c>
      <c r="G567" s="21">
        <f t="shared" si="45"/>
        <v>0</v>
      </c>
      <c r="H567" s="20"/>
      <c r="I567" s="21">
        <f t="shared" si="46"/>
        <v>0</v>
      </c>
      <c r="J567" s="21">
        <f>BAJIO16643561!D569</f>
        <v>0</v>
      </c>
      <c r="K567" s="21">
        <f t="shared" si="47"/>
        <v>18365.517241379312</v>
      </c>
      <c r="L567" s="20"/>
      <c r="M567" s="21">
        <f t="shared" si="48"/>
        <v>2938.4827586206898</v>
      </c>
      <c r="N567" s="21">
        <f>BAJIO16643561!C569</f>
        <v>21304</v>
      </c>
      <c r="O567" s="128">
        <f t="shared" si="44"/>
        <v>28598.41999999978</v>
      </c>
      <c r="P567" s="22"/>
    </row>
    <row r="568" spans="1:16" hidden="1" x14ac:dyDescent="0.25">
      <c r="A568" s="19">
        <f>BAJIO16643561!A570</f>
        <v>44484</v>
      </c>
      <c r="B568" s="20"/>
      <c r="C568" s="20" t="str">
        <f>BAJIO16643561!B570</f>
        <v>SECRETARIA DE FIANZAS Y TESORE</v>
      </c>
      <c r="D568" s="106"/>
      <c r="E568" s="101" t="str">
        <f>BAJIO16643561!I570</f>
        <v>SEC FINANZAS</v>
      </c>
      <c r="F568" s="20">
        <f>BAJIO16643561!H570</f>
        <v>0</v>
      </c>
      <c r="G568" s="21">
        <f t="shared" si="45"/>
        <v>0</v>
      </c>
      <c r="H568" s="20"/>
      <c r="I568" s="21">
        <f t="shared" si="46"/>
        <v>0</v>
      </c>
      <c r="J568" s="21">
        <f>BAJIO16643561!D570</f>
        <v>0</v>
      </c>
      <c r="K568" s="21">
        <f t="shared" si="47"/>
        <v>4804.310344827587</v>
      </c>
      <c r="L568" s="20"/>
      <c r="M568" s="21">
        <f t="shared" si="48"/>
        <v>768.68965517241395</v>
      </c>
      <c r="N568" s="21">
        <f>BAJIO16643561!C570</f>
        <v>5573</v>
      </c>
      <c r="O568" s="128">
        <f t="shared" si="44"/>
        <v>23025.41999999978</v>
      </c>
      <c r="P568" s="22"/>
    </row>
    <row r="569" spans="1:16" hidden="1" x14ac:dyDescent="0.25">
      <c r="A569" s="19">
        <f>BAJIO16643561!A571</f>
        <v>44484</v>
      </c>
      <c r="B569" s="20"/>
      <c r="C569" s="20" t="str">
        <f>BAJIO16643561!B571</f>
        <v>DALART SA DE CV ANTICIPO 50 PORCTO MANT TUB DRENAJE</v>
      </c>
      <c r="D569" s="106"/>
      <c r="E569" s="101" t="str">
        <f>BAJIO16643561!I571</f>
        <v>F2867</v>
      </c>
      <c r="F569" s="20">
        <f>BAJIO16643561!H571</f>
        <v>1375</v>
      </c>
      <c r="G569" s="21">
        <f t="shared" si="45"/>
        <v>6750.0000000000009</v>
      </c>
      <c r="H569" s="20"/>
      <c r="I569" s="21">
        <f t="shared" si="46"/>
        <v>1080.0000000000002</v>
      </c>
      <c r="J569" s="21">
        <f>BAJIO16643561!D571</f>
        <v>7830</v>
      </c>
      <c r="K569" s="21">
        <f t="shared" si="47"/>
        <v>0</v>
      </c>
      <c r="L569" s="20"/>
      <c r="M569" s="21">
        <f t="shared" si="48"/>
        <v>0</v>
      </c>
      <c r="N569" s="21">
        <f>BAJIO16643561!C571</f>
        <v>0</v>
      </c>
      <c r="O569" s="128">
        <f t="shared" si="44"/>
        <v>30855.41999999978</v>
      </c>
      <c r="P569" s="22"/>
    </row>
    <row r="570" spans="1:16" hidden="1" x14ac:dyDescent="0.25">
      <c r="A570" s="19">
        <f>BAJIO16643561!A572</f>
        <v>44484</v>
      </c>
      <c r="B570" s="20"/>
      <c r="C570" s="20" t="str">
        <f>BAJIO16643561!B572</f>
        <v>BIOENERGIA DE NUEVO LEON SA DE CV BENLESA F 2660</v>
      </c>
      <c r="D570" s="106"/>
      <c r="E570" s="101" t="str">
        <f>BAJIO16643561!I572</f>
        <v>F2660</v>
      </c>
      <c r="F570" s="20">
        <f>BAJIO16643561!H572</f>
        <v>1376</v>
      </c>
      <c r="G570" s="21">
        <f t="shared" si="45"/>
        <v>3100</v>
      </c>
      <c r="H570" s="20"/>
      <c r="I570" s="21">
        <f t="shared" si="46"/>
        <v>496</v>
      </c>
      <c r="J570" s="21">
        <f>BAJIO16643561!D572</f>
        <v>3596</v>
      </c>
      <c r="K570" s="21">
        <f t="shared" si="47"/>
        <v>0</v>
      </c>
      <c r="L570" s="20"/>
      <c r="M570" s="21">
        <f t="shared" si="48"/>
        <v>0</v>
      </c>
      <c r="N570" s="21">
        <f>BAJIO16643561!C572</f>
        <v>0</v>
      </c>
      <c r="O570" s="128">
        <f t="shared" si="44"/>
        <v>34451.41999999978</v>
      </c>
      <c r="P570" s="22"/>
    </row>
    <row r="571" spans="1:16" hidden="1" x14ac:dyDescent="0.25">
      <c r="A571" s="19">
        <f>BAJIO16643561!A573</f>
        <v>44487</v>
      </c>
      <c r="B571" s="20"/>
      <c r="C571" s="20" t="str">
        <f>BAJIO16643561!B573</f>
        <v>AUTOELECTRICA FIRO  17oct2021 RFC AFI 921214PM5 Tarjeta 0548</v>
      </c>
      <c r="D571" s="106"/>
      <c r="E571" s="101" t="str">
        <f>BAJIO16643561!I573</f>
        <v>TARJETA</v>
      </c>
      <c r="F571" s="20">
        <f>BAJIO16643561!H573</f>
        <v>0</v>
      </c>
      <c r="G571" s="21">
        <f t="shared" si="45"/>
        <v>0</v>
      </c>
      <c r="H571" s="20"/>
      <c r="I571" s="21">
        <f t="shared" si="46"/>
        <v>0</v>
      </c>
      <c r="J571" s="21">
        <f>BAJIO16643561!D573</f>
        <v>0</v>
      </c>
      <c r="K571" s="21">
        <f t="shared" si="47"/>
        <v>105.42241379310346</v>
      </c>
      <c r="L571" s="20"/>
      <c r="M571" s="21">
        <f t="shared" si="48"/>
        <v>16.867586206896554</v>
      </c>
      <c r="N571" s="21">
        <f>BAJIO16643561!C573</f>
        <v>122.29</v>
      </c>
      <c r="O571" s="128">
        <f t="shared" si="44"/>
        <v>34329.129999999779</v>
      </c>
      <c r="P571" s="22"/>
    </row>
    <row r="572" spans="1:16" hidden="1" x14ac:dyDescent="0.25">
      <c r="A572" s="19">
        <f>BAJIO16643561!A574</f>
        <v>44487</v>
      </c>
      <c r="B572" s="20"/>
      <c r="C572" s="20" t="str">
        <f>BAJIO16643561!B574</f>
        <v xml:space="preserve">TAR AEROLINEAS Tarjeta                                                                                               </v>
      </c>
      <c r="D572" s="106"/>
      <c r="E572" s="101" t="str">
        <f>BAJIO16643561!I574</f>
        <v>TARJETA</v>
      </c>
      <c r="F572" s="20">
        <f>BAJIO16643561!H574</f>
        <v>0</v>
      </c>
      <c r="G572" s="21">
        <f t="shared" si="45"/>
        <v>0</v>
      </c>
      <c r="H572" s="20"/>
      <c r="I572" s="21">
        <f t="shared" si="46"/>
        <v>0</v>
      </c>
      <c r="J572" s="21">
        <f>BAJIO16643561!D574</f>
        <v>0</v>
      </c>
      <c r="K572" s="21">
        <f t="shared" si="47"/>
        <v>2713.8017241379316</v>
      </c>
      <c r="L572" s="20"/>
      <c r="M572" s="21">
        <f t="shared" si="48"/>
        <v>434.20827586206906</v>
      </c>
      <c r="N572" s="21">
        <f>BAJIO16643561!C574</f>
        <v>3148.01</v>
      </c>
      <c r="O572" s="128">
        <f t="shared" si="44"/>
        <v>31181.119999999777</v>
      </c>
      <c r="P572" s="22"/>
    </row>
    <row r="573" spans="1:16" hidden="1" x14ac:dyDescent="0.25">
      <c r="A573" s="19">
        <f>BAJIO16643561!A575</f>
        <v>44487</v>
      </c>
      <c r="B573" s="20"/>
      <c r="C573" s="20" t="str">
        <f>BAJIO16643561!B575</f>
        <v>TRASPASO ENTRE  CTAS BAJIO INVERMEX</v>
      </c>
      <c r="D573" s="106"/>
      <c r="E573" s="101" t="str">
        <f>BAJIO16643561!I575</f>
        <v>TRASPASO</v>
      </c>
      <c r="F573" s="20">
        <f>BAJIO16643561!H575</f>
        <v>0</v>
      </c>
      <c r="G573" s="21">
        <f t="shared" si="45"/>
        <v>34482.758620689659</v>
      </c>
      <c r="H573" s="20"/>
      <c r="I573" s="21">
        <f t="shared" si="46"/>
        <v>5517.241379310346</v>
      </c>
      <c r="J573" s="21">
        <f>BAJIO16643561!D575</f>
        <v>40000</v>
      </c>
      <c r="K573" s="21">
        <f t="shared" si="47"/>
        <v>0</v>
      </c>
      <c r="L573" s="20"/>
      <c r="M573" s="21">
        <f t="shared" si="48"/>
        <v>0</v>
      </c>
      <c r="N573" s="21">
        <f>BAJIO16643561!C575</f>
        <v>0</v>
      </c>
      <c r="O573" s="128">
        <f t="shared" si="44"/>
        <v>71181.119999999777</v>
      </c>
      <c r="P573" s="22"/>
    </row>
    <row r="574" spans="1:16" hidden="1" x14ac:dyDescent="0.25">
      <c r="A574" s="19">
        <f>BAJIO16643561!A576</f>
        <v>44487</v>
      </c>
      <c r="B574" s="20"/>
      <c r="C574" s="20" t="str">
        <f>BAJIO16643561!B576</f>
        <v xml:space="preserve">JOSE LUIS GONZALEZ CORREA RENTA D </v>
      </c>
      <c r="D574" s="106"/>
      <c r="E574" s="101" t="str">
        <f>BAJIO16643561!I576</f>
        <v>RENTA D</v>
      </c>
      <c r="F574" s="20">
        <f>BAJIO16643561!H576</f>
        <v>0</v>
      </c>
      <c r="G574" s="21">
        <f t="shared" si="45"/>
        <v>0</v>
      </c>
      <c r="H574" s="20"/>
      <c r="I574" s="21">
        <f t="shared" si="46"/>
        <v>0</v>
      </c>
      <c r="J574" s="21">
        <f>BAJIO16643561!D576</f>
        <v>0</v>
      </c>
      <c r="K574" s="21">
        <f t="shared" si="47"/>
        <v>32873.448275862065</v>
      </c>
      <c r="L574" s="20"/>
      <c r="M574" s="21">
        <f t="shared" si="48"/>
        <v>5259.751724137931</v>
      </c>
      <c r="N574" s="21">
        <f>BAJIO16643561!C576</f>
        <v>38133.199999999997</v>
      </c>
      <c r="O574" s="128">
        <f t="shared" si="44"/>
        <v>33047.91999999978</v>
      </c>
      <c r="P574" s="22"/>
    </row>
    <row r="575" spans="1:16" hidden="1" x14ac:dyDescent="0.25">
      <c r="A575" s="19">
        <f>BAJIO16643561!A577</f>
        <v>44487</v>
      </c>
      <c r="B575" s="20"/>
      <c r="C575" s="20" t="str">
        <f>BAJIO16643561!B577</f>
        <v>Deposito SBC de Cobro Inmediato  Recibo # 49163016282</v>
      </c>
      <c r="D575" s="106"/>
      <c r="E575" s="101" t="str">
        <f>BAJIO16643561!I577</f>
        <v>F2662</v>
      </c>
      <c r="F575" s="20">
        <f>BAJIO16643561!H577</f>
        <v>1377</v>
      </c>
      <c r="G575" s="21">
        <f t="shared" si="45"/>
        <v>3200</v>
      </c>
      <c r="H575" s="20"/>
      <c r="I575" s="21">
        <f t="shared" si="46"/>
        <v>512</v>
      </c>
      <c r="J575" s="21">
        <f>BAJIO16643561!D577</f>
        <v>3712</v>
      </c>
      <c r="K575" s="21">
        <f t="shared" si="47"/>
        <v>0</v>
      </c>
      <c r="L575" s="20"/>
      <c r="M575" s="21">
        <f t="shared" si="48"/>
        <v>0</v>
      </c>
      <c r="N575" s="21">
        <f>BAJIO16643561!C577</f>
        <v>0</v>
      </c>
      <c r="O575" s="128">
        <f t="shared" si="44"/>
        <v>36759.91999999978</v>
      </c>
      <c r="P575" s="22"/>
    </row>
    <row r="576" spans="1:16" hidden="1" x14ac:dyDescent="0.25">
      <c r="A576" s="19">
        <f>BAJIO16643561!A578</f>
        <v>44487</v>
      </c>
      <c r="B576" s="20"/>
      <c r="C576" s="20" t="str">
        <f>BAJIO16643561!B578</f>
        <v>AUTOELECTRICA FIRO  17oct2021 RFC AFI 921214PM5 Tarjeta 0548</v>
      </c>
      <c r="D576" s="106"/>
      <c r="E576" s="101" t="str">
        <f>BAJIO16643561!I578</f>
        <v>TARJETA</v>
      </c>
      <c r="F576" s="20">
        <f>BAJIO16643561!H578</f>
        <v>0</v>
      </c>
      <c r="G576" s="21">
        <f t="shared" si="45"/>
        <v>0</v>
      </c>
      <c r="H576" s="20"/>
      <c r="I576" s="21">
        <f t="shared" si="46"/>
        <v>0</v>
      </c>
      <c r="J576" s="21">
        <f>BAJIO16643561!D578</f>
        <v>0</v>
      </c>
      <c r="K576" s="21">
        <f t="shared" si="47"/>
        <v>4479.1637931034484</v>
      </c>
      <c r="L576" s="20"/>
      <c r="M576" s="21">
        <f t="shared" si="48"/>
        <v>716.66620689655178</v>
      </c>
      <c r="N576" s="21">
        <f>BAJIO16643561!C578</f>
        <v>5195.83</v>
      </c>
      <c r="O576" s="128">
        <f t="shared" si="44"/>
        <v>31564.089999999778</v>
      </c>
      <c r="P576" s="22"/>
    </row>
    <row r="577" spans="1:16" hidden="1" x14ac:dyDescent="0.25">
      <c r="A577" s="19">
        <f>BAJIO16643561!A579</f>
        <v>44487</v>
      </c>
      <c r="B577" s="20"/>
      <c r="C577" s="20" t="str">
        <f>BAJIO16643561!B579</f>
        <v>QUALITAS CIA DE SEGURO</v>
      </c>
      <c r="D577" s="106"/>
      <c r="E577" s="101" t="str">
        <f>BAJIO16643561!I579</f>
        <v>SEGUROS</v>
      </c>
      <c r="F577" s="20">
        <f>BAJIO16643561!H579</f>
        <v>0</v>
      </c>
      <c r="G577" s="21">
        <f t="shared" si="45"/>
        <v>0</v>
      </c>
      <c r="H577" s="20"/>
      <c r="I577" s="21">
        <f t="shared" si="46"/>
        <v>0</v>
      </c>
      <c r="J577" s="21">
        <f>BAJIO16643561!D579</f>
        <v>0</v>
      </c>
      <c r="K577" s="21">
        <f t="shared" si="47"/>
        <v>3638.0603448275861</v>
      </c>
      <c r="L577" s="20"/>
      <c r="M577" s="21">
        <f t="shared" si="48"/>
        <v>582.08965517241381</v>
      </c>
      <c r="N577" s="21">
        <f>BAJIO16643561!C579</f>
        <v>4220.1499999999996</v>
      </c>
      <c r="O577" s="128">
        <f t="shared" si="44"/>
        <v>27343.939999999777</v>
      </c>
      <c r="P577" s="22"/>
    </row>
    <row r="578" spans="1:16" hidden="1" x14ac:dyDescent="0.25">
      <c r="A578" s="19">
        <f>BAJIO16643561!A580</f>
        <v>44488</v>
      </c>
      <c r="B578" s="20"/>
      <c r="C578" s="20" t="str">
        <f>BAJIO16643561!B580</f>
        <v>KANDELIUM MEXICO S D E RL D</v>
      </c>
      <c r="D578" s="106"/>
      <c r="E578" s="101" t="str">
        <f>BAJIO16643561!I580</f>
        <v>F2537</v>
      </c>
      <c r="F578" s="20">
        <f>BAJIO16643561!H580</f>
        <v>1378</v>
      </c>
      <c r="G578" s="21">
        <f t="shared" si="45"/>
        <v>2800</v>
      </c>
      <c r="H578" s="20"/>
      <c r="I578" s="21">
        <f t="shared" si="46"/>
        <v>448</v>
      </c>
      <c r="J578" s="21">
        <f>BAJIO16643561!D580</f>
        <v>3248</v>
      </c>
      <c r="K578" s="21">
        <f t="shared" si="47"/>
        <v>0</v>
      </c>
      <c r="L578" s="20"/>
      <c r="M578" s="21">
        <f t="shared" si="48"/>
        <v>0</v>
      </c>
      <c r="N578" s="21">
        <f>BAJIO16643561!C580</f>
        <v>0</v>
      </c>
      <c r="O578" s="128">
        <f t="shared" si="44"/>
        <v>30591.939999999777</v>
      </c>
      <c r="P578" s="22"/>
    </row>
    <row r="579" spans="1:16" hidden="1" x14ac:dyDescent="0.25">
      <c r="A579" s="19">
        <f>BAJIO16643561!A581</f>
        <v>44488</v>
      </c>
      <c r="B579" s="20"/>
      <c r="C579" s="20" t="str">
        <f>BAJIO16643561!B581</f>
        <v>SUTORSA COMERCIAL  18oct2021 RFC SCO 090722UN3 Tarjeta 0548</v>
      </c>
      <c r="D579" s="106"/>
      <c r="E579" s="101" t="str">
        <f>BAJIO16643561!I581</f>
        <v>TARJETA</v>
      </c>
      <c r="F579" s="20">
        <f>BAJIO16643561!H581</f>
        <v>0</v>
      </c>
      <c r="G579" s="21">
        <f t="shared" si="45"/>
        <v>0</v>
      </c>
      <c r="H579" s="20"/>
      <c r="I579" s="21">
        <f t="shared" si="46"/>
        <v>0</v>
      </c>
      <c r="J579" s="21">
        <f>BAJIO16643561!D581</f>
        <v>0</v>
      </c>
      <c r="K579" s="21">
        <f t="shared" si="47"/>
        <v>404.29310344827593</v>
      </c>
      <c r="L579" s="20"/>
      <c r="M579" s="21">
        <f t="shared" si="48"/>
        <v>64.686896551724146</v>
      </c>
      <c r="N579" s="21">
        <f>BAJIO16643561!C581</f>
        <v>468.98</v>
      </c>
      <c r="O579" s="128">
        <f t="shared" si="44"/>
        <v>30122.959999999777</v>
      </c>
      <c r="P579" s="22"/>
    </row>
    <row r="580" spans="1:16" hidden="1" x14ac:dyDescent="0.25">
      <c r="A580" s="19">
        <f>BAJIO16643561!A582</f>
        <v>44488</v>
      </c>
      <c r="B580" s="20"/>
      <c r="C580" s="20" t="str">
        <f>BAJIO16643561!B582</f>
        <v>POINTMP*PRUEBA  18oct2021 RFC MER 991006JMA Tarjeta 0548</v>
      </c>
      <c r="D580" s="106"/>
      <c r="E580" s="101" t="str">
        <f>BAJIO16643561!I582</f>
        <v>TARJETA</v>
      </c>
      <c r="F580" s="20">
        <f>BAJIO16643561!H582</f>
        <v>0</v>
      </c>
      <c r="G580" s="21">
        <f t="shared" si="45"/>
        <v>0</v>
      </c>
      <c r="H580" s="20"/>
      <c r="I580" s="21">
        <f t="shared" si="46"/>
        <v>0</v>
      </c>
      <c r="J580" s="21">
        <f>BAJIO16643561!D582</f>
        <v>0</v>
      </c>
      <c r="K580" s="21">
        <f t="shared" si="47"/>
        <v>1810.344827586207</v>
      </c>
      <c r="L580" s="20"/>
      <c r="M580" s="21">
        <f t="shared" si="48"/>
        <v>289.65517241379314</v>
      </c>
      <c r="N580" s="21">
        <f>BAJIO16643561!C582</f>
        <v>2100</v>
      </c>
      <c r="O580" s="128">
        <f t="shared" si="44"/>
        <v>28022.959999999777</v>
      </c>
      <c r="P580" s="22"/>
    </row>
    <row r="581" spans="1:16" hidden="1" x14ac:dyDescent="0.25">
      <c r="A581" s="19">
        <f>BAJIO16643561!A583</f>
        <v>44488</v>
      </c>
      <c r="B581" s="20"/>
      <c r="C581" s="20" t="str">
        <f>BAJIO16643561!B583</f>
        <v>MALDONADO AUTOPARTES  18oct2021 RFC MACA771102R23 Tarjeta 0548</v>
      </c>
      <c r="D581" s="106"/>
      <c r="E581" s="101" t="str">
        <f>BAJIO16643561!I583</f>
        <v>TARJETA</v>
      </c>
      <c r="F581" s="20">
        <f>BAJIO16643561!H583</f>
        <v>0</v>
      </c>
      <c r="G581" s="21">
        <f t="shared" si="45"/>
        <v>0</v>
      </c>
      <c r="H581" s="20"/>
      <c r="I581" s="21">
        <f t="shared" si="46"/>
        <v>0</v>
      </c>
      <c r="J581" s="21">
        <f>BAJIO16643561!D583</f>
        <v>0</v>
      </c>
      <c r="K581" s="21">
        <f t="shared" si="47"/>
        <v>1448.0000000000002</v>
      </c>
      <c r="L581" s="20"/>
      <c r="M581" s="21">
        <f t="shared" si="48"/>
        <v>231.68000000000004</v>
      </c>
      <c r="N581" s="21">
        <f>BAJIO16643561!C583</f>
        <v>1679.68</v>
      </c>
      <c r="O581" s="128">
        <f t="shared" si="44"/>
        <v>26343.279999999777</v>
      </c>
      <c r="P581" s="22"/>
    </row>
    <row r="582" spans="1:16" hidden="1" x14ac:dyDescent="0.25">
      <c r="A582" s="19">
        <f>BAJIO16643561!A584</f>
        <v>44488</v>
      </c>
      <c r="B582" s="20"/>
      <c r="C582" s="20" t="str">
        <f>BAJIO16643561!B584</f>
        <v>M Y TRIPLAY CUAUHTEMOC  18oct2021 RFC MTC 8612165M8 Tarjeta 0548</v>
      </c>
      <c r="D582" s="106"/>
      <c r="E582" s="101" t="str">
        <f>BAJIO16643561!I584</f>
        <v>TARJETA</v>
      </c>
      <c r="F582" s="20">
        <f>BAJIO16643561!H584</f>
        <v>0</v>
      </c>
      <c r="G582" s="21">
        <f t="shared" si="45"/>
        <v>0</v>
      </c>
      <c r="H582" s="20"/>
      <c r="I582" s="21">
        <f t="shared" si="46"/>
        <v>0</v>
      </c>
      <c r="J582" s="21">
        <f>BAJIO16643561!D584</f>
        <v>0</v>
      </c>
      <c r="K582" s="21">
        <f t="shared" si="47"/>
        <v>535.37931034482756</v>
      </c>
      <c r="L582" s="20"/>
      <c r="M582" s="21">
        <f t="shared" si="48"/>
        <v>85.660689655172405</v>
      </c>
      <c r="N582" s="21">
        <f>BAJIO16643561!C584</f>
        <v>621.04</v>
      </c>
      <c r="O582" s="128">
        <f t="shared" ref="O582:O645" si="49">O581+J582-N582</f>
        <v>25722.239999999776</v>
      </c>
      <c r="P582" s="22"/>
    </row>
    <row r="583" spans="1:16" hidden="1" x14ac:dyDescent="0.25">
      <c r="A583" s="19">
        <f>BAJIO16643561!A585</f>
        <v>44488</v>
      </c>
      <c r="B583" s="20"/>
      <c r="C583" s="20" t="str">
        <f>BAJIO16643561!B585</f>
        <v>REFA SUMINISTROS COMAI  18oct2021 RFC STC 161025KH7 Tarjeta 7265</v>
      </c>
      <c r="D583" s="106"/>
      <c r="E583" s="101" t="str">
        <f>BAJIO16643561!I585</f>
        <v>TARJETA</v>
      </c>
      <c r="F583" s="20">
        <f>BAJIO16643561!H585</f>
        <v>0</v>
      </c>
      <c r="G583" s="21">
        <f t="shared" si="45"/>
        <v>0</v>
      </c>
      <c r="H583" s="20"/>
      <c r="I583" s="21">
        <f t="shared" si="46"/>
        <v>0</v>
      </c>
      <c r="J583" s="21">
        <f>BAJIO16643561!D585</f>
        <v>0</v>
      </c>
      <c r="K583" s="21">
        <f t="shared" si="47"/>
        <v>948.27586206896558</v>
      </c>
      <c r="L583" s="20"/>
      <c r="M583" s="21">
        <f t="shared" si="48"/>
        <v>151.72413793103451</v>
      </c>
      <c r="N583" s="21">
        <f>BAJIO16643561!C585</f>
        <v>1100</v>
      </c>
      <c r="O583" s="128">
        <f t="shared" si="49"/>
        <v>24622.239999999776</v>
      </c>
      <c r="P583" s="22"/>
    </row>
    <row r="584" spans="1:16" hidden="1" x14ac:dyDescent="0.25">
      <c r="A584" s="19">
        <f>BAJIO16643561!A586</f>
        <v>44488</v>
      </c>
      <c r="B584" s="20"/>
      <c r="C584" s="20" t="str">
        <f>BAJIO16643561!B586</f>
        <v>MINDLINK SA DE CV CONST INVERMEX</v>
      </c>
      <c r="D584" s="106"/>
      <c r="E584" s="101" t="str">
        <f>BAJIO16643561!I586</f>
        <v>FACTURA</v>
      </c>
      <c r="F584" s="20">
        <f>BAJIO16643561!H586</f>
        <v>0</v>
      </c>
      <c r="G584" s="21">
        <f t="shared" si="45"/>
        <v>0</v>
      </c>
      <c r="H584" s="20"/>
      <c r="I584" s="21">
        <f t="shared" si="46"/>
        <v>0</v>
      </c>
      <c r="J584" s="21">
        <f>BAJIO16643561!D586</f>
        <v>0</v>
      </c>
      <c r="K584" s="21">
        <f t="shared" si="47"/>
        <v>4500</v>
      </c>
      <c r="L584" s="20"/>
      <c r="M584" s="21">
        <f t="shared" si="48"/>
        <v>720</v>
      </c>
      <c r="N584" s="21">
        <f>BAJIO16643561!C586</f>
        <v>5220</v>
      </c>
      <c r="O584" s="128">
        <f t="shared" si="49"/>
        <v>19402.239999999776</v>
      </c>
      <c r="P584" s="22"/>
    </row>
    <row r="585" spans="1:16" hidden="1" x14ac:dyDescent="0.25">
      <c r="A585" s="19">
        <f>BAJIO16643561!A587</f>
        <v>44488</v>
      </c>
      <c r="B585" s="20"/>
      <c r="C585" s="20" t="str">
        <f>BAJIO16643561!B587</f>
        <v>TRASPASO A CTA BAJIO INVERMEX</v>
      </c>
      <c r="D585" s="106"/>
      <c r="E585" s="101" t="str">
        <f>BAJIO16643561!I587</f>
        <v>TRASPASO</v>
      </c>
      <c r="F585" s="20">
        <f>BAJIO16643561!H587</f>
        <v>0</v>
      </c>
      <c r="G585" s="21">
        <f t="shared" si="45"/>
        <v>51724.137931034486</v>
      </c>
      <c r="H585" s="20"/>
      <c r="I585" s="21">
        <f t="shared" si="46"/>
        <v>8275.8620689655181</v>
      </c>
      <c r="J585" s="21">
        <f>BAJIO16643561!D587</f>
        <v>60000</v>
      </c>
      <c r="K585" s="21">
        <f t="shared" si="47"/>
        <v>0</v>
      </c>
      <c r="L585" s="20"/>
      <c r="M585" s="21">
        <f t="shared" si="48"/>
        <v>0</v>
      </c>
      <c r="N585" s="21">
        <f>BAJIO16643561!C587</f>
        <v>0</v>
      </c>
      <c r="O585" s="128">
        <f t="shared" si="49"/>
        <v>79402.239999999772</v>
      </c>
      <c r="P585" s="22"/>
    </row>
    <row r="586" spans="1:16" hidden="1" x14ac:dyDescent="0.25">
      <c r="A586" s="19">
        <f>BAJIO16643561!A588</f>
        <v>44488</v>
      </c>
      <c r="B586" s="20"/>
      <c r="C586" s="20" t="str">
        <f>BAJIO16643561!B588</f>
        <v>TESOFE INGRESOS FEDERALES RECAUDADOS</v>
      </c>
      <c r="D586" s="106"/>
      <c r="E586" s="101" t="str">
        <f>BAJIO16643561!I588</f>
        <v>TESOFE</v>
      </c>
      <c r="F586" s="20">
        <f>BAJIO16643561!H588</f>
        <v>0</v>
      </c>
      <c r="G586" s="21">
        <f t="shared" si="45"/>
        <v>0</v>
      </c>
      <c r="H586" s="20"/>
      <c r="I586" s="21">
        <f t="shared" si="46"/>
        <v>0</v>
      </c>
      <c r="J586" s="21">
        <f>BAJIO16643561!D588</f>
        <v>0</v>
      </c>
      <c r="K586" s="21">
        <f t="shared" si="47"/>
        <v>52071.551724137935</v>
      </c>
      <c r="L586" s="20"/>
      <c r="M586" s="21">
        <f t="shared" si="48"/>
        <v>8331.4482758620688</v>
      </c>
      <c r="N586" s="21">
        <f>BAJIO16643561!C588</f>
        <v>60403</v>
      </c>
      <c r="O586" s="128">
        <f t="shared" si="49"/>
        <v>18999.239999999772</v>
      </c>
      <c r="P586" s="22"/>
    </row>
    <row r="587" spans="1:16" hidden="1" x14ac:dyDescent="0.25">
      <c r="A587" s="19">
        <f>BAJIO16643561!A589</f>
        <v>44488</v>
      </c>
      <c r="B587" s="20"/>
      <c r="C587" s="20" t="str">
        <f>BAJIO16643561!B589</f>
        <v>ARTIGRAF SA DE CV PAGO FACT</v>
      </c>
      <c r="D587" s="106"/>
      <c r="E587" s="101" t="str">
        <f>BAJIO16643561!I589</f>
        <v>F2629</v>
      </c>
      <c r="F587" s="20">
        <f>BAJIO16643561!H589</f>
        <v>1379</v>
      </c>
      <c r="G587" s="21">
        <f t="shared" si="45"/>
        <v>2700</v>
      </c>
      <c r="H587" s="20"/>
      <c r="I587" s="21">
        <f t="shared" si="46"/>
        <v>432</v>
      </c>
      <c r="J587" s="21">
        <f>BAJIO16643561!D589</f>
        <v>3132</v>
      </c>
      <c r="K587" s="21">
        <f t="shared" si="47"/>
        <v>0</v>
      </c>
      <c r="L587" s="20"/>
      <c r="M587" s="21">
        <f t="shared" si="48"/>
        <v>0</v>
      </c>
      <c r="N587" s="21">
        <f>BAJIO16643561!C589</f>
        <v>0</v>
      </c>
      <c r="O587" s="128">
        <f t="shared" si="49"/>
        <v>22131.239999999772</v>
      </c>
      <c r="P587" s="22"/>
    </row>
    <row r="588" spans="1:16" ht="45" hidden="1" x14ac:dyDescent="0.25">
      <c r="A588" s="19">
        <f>BAJIO16643561!A590</f>
        <v>44488</v>
      </c>
      <c r="B588" s="20"/>
      <c r="C588" s="20" t="str">
        <f>BAJIO16643561!B590</f>
        <v>INFRA SA DE CV</v>
      </c>
      <c r="D588" s="106"/>
      <c r="E588" s="101" t="str">
        <f>BAJIO16643561!I590</f>
        <v>F2232, F2236, F2279, F2375, F2376, F2496</v>
      </c>
      <c r="F588" s="20">
        <f>BAJIO16643561!H590</f>
        <v>1380</v>
      </c>
      <c r="G588" s="21">
        <f t="shared" si="45"/>
        <v>148400</v>
      </c>
      <c r="H588" s="20"/>
      <c r="I588" s="21">
        <f t="shared" si="46"/>
        <v>23744</v>
      </c>
      <c r="J588" s="21">
        <f>BAJIO16643561!D590</f>
        <v>172144</v>
      </c>
      <c r="K588" s="21">
        <f t="shared" si="47"/>
        <v>0</v>
      </c>
      <c r="L588" s="20"/>
      <c r="M588" s="21">
        <f t="shared" si="48"/>
        <v>0</v>
      </c>
      <c r="N588" s="21">
        <f>BAJIO16643561!C590</f>
        <v>0</v>
      </c>
      <c r="O588" s="128">
        <f t="shared" si="49"/>
        <v>194275.23999999976</v>
      </c>
      <c r="P588" s="22"/>
    </row>
    <row r="589" spans="1:16" hidden="1" x14ac:dyDescent="0.25">
      <c r="A589" s="19">
        <f>BAJIO16643561!A591</f>
        <v>44489</v>
      </c>
      <c r="B589" s="20"/>
      <c r="C589" s="20" t="str">
        <f>BAJIO16643561!B591</f>
        <v>IBERDROLA ENERGIA ES COBEDO SA DE CV</v>
      </c>
      <c r="D589" s="106"/>
      <c r="E589" s="101" t="str">
        <f>BAJIO16643561!I591</f>
        <v>F2295, F2590</v>
      </c>
      <c r="F589" s="20">
        <f>BAJIO16643561!H591</f>
        <v>1381</v>
      </c>
      <c r="G589" s="21">
        <f t="shared" si="45"/>
        <v>55000.000000000007</v>
      </c>
      <c r="H589" s="20"/>
      <c r="I589" s="21">
        <f t="shared" si="46"/>
        <v>8800.0000000000018</v>
      </c>
      <c r="J589" s="21">
        <f>BAJIO16643561!D591</f>
        <v>63800</v>
      </c>
      <c r="K589" s="21">
        <f t="shared" si="47"/>
        <v>0</v>
      </c>
      <c r="L589" s="20"/>
      <c r="M589" s="21">
        <f t="shared" si="48"/>
        <v>0</v>
      </c>
      <c r="N589" s="21">
        <f>BAJIO16643561!C591</f>
        <v>0</v>
      </c>
      <c r="O589" s="128">
        <f t="shared" si="49"/>
        <v>258075.23999999976</v>
      </c>
      <c r="P589" s="22"/>
    </row>
    <row r="590" spans="1:16" hidden="1" x14ac:dyDescent="0.25">
      <c r="A590" s="19">
        <f>BAJIO16643561!A592</f>
        <v>44489</v>
      </c>
      <c r="B590" s="20"/>
      <c r="C590" s="20" t="str">
        <f>BAJIO16643561!B592</f>
        <v>BEST WESTERN PREMIER  19oct2021 RFC HVI 050803593 Tarjeta 7257</v>
      </c>
      <c r="D590" s="106"/>
      <c r="E590" s="101" t="str">
        <f>BAJIO16643561!I592</f>
        <v>TARJETA</v>
      </c>
      <c r="F590" s="20">
        <f>BAJIO16643561!H592</f>
        <v>0</v>
      </c>
      <c r="G590" s="21">
        <f t="shared" si="45"/>
        <v>0</v>
      </c>
      <c r="H590" s="20"/>
      <c r="I590" s="21">
        <f t="shared" si="46"/>
        <v>0</v>
      </c>
      <c r="J590" s="21">
        <f>BAJIO16643561!D592</f>
        <v>0</v>
      </c>
      <c r="K590" s="21">
        <f t="shared" si="47"/>
        <v>4724.1034482758623</v>
      </c>
      <c r="L590" s="20"/>
      <c r="M590" s="21">
        <f t="shared" si="48"/>
        <v>755.85655172413794</v>
      </c>
      <c r="N590" s="21">
        <f>BAJIO16643561!C592</f>
        <v>5479.96</v>
      </c>
      <c r="O590" s="128">
        <f t="shared" si="49"/>
        <v>252595.27999999977</v>
      </c>
      <c r="P590" s="22"/>
    </row>
    <row r="591" spans="1:16" hidden="1" x14ac:dyDescent="0.25">
      <c r="A591" s="19">
        <f>BAJIO16643561!A593</f>
        <v>44489</v>
      </c>
      <c r="B591" s="20"/>
      <c r="C591" s="20" t="str">
        <f>BAJIO16643561!B593</f>
        <v>POINTMP*PRUEBA  19oct2021 RFC MER 991006JMA Tarjeta 0548</v>
      </c>
      <c r="D591" s="106"/>
      <c r="E591" s="101" t="str">
        <f>BAJIO16643561!I593</f>
        <v>TARJETA</v>
      </c>
      <c r="F591" s="20">
        <f>BAJIO16643561!H593</f>
        <v>0</v>
      </c>
      <c r="G591" s="21">
        <f t="shared" si="45"/>
        <v>0</v>
      </c>
      <c r="H591" s="20"/>
      <c r="I591" s="21">
        <f t="shared" si="46"/>
        <v>0</v>
      </c>
      <c r="J591" s="21">
        <f>BAJIO16643561!D593</f>
        <v>0</v>
      </c>
      <c r="K591" s="21">
        <f t="shared" si="47"/>
        <v>2862.0689655172414</v>
      </c>
      <c r="L591" s="20"/>
      <c r="M591" s="21">
        <f t="shared" si="48"/>
        <v>457.93103448275861</v>
      </c>
      <c r="N591" s="21">
        <f>BAJIO16643561!C593</f>
        <v>3320</v>
      </c>
      <c r="O591" s="128">
        <f t="shared" si="49"/>
        <v>249275.27999999977</v>
      </c>
      <c r="P591" s="22"/>
    </row>
    <row r="592" spans="1:16" hidden="1" x14ac:dyDescent="0.25">
      <c r="A592" s="19">
        <f>BAJIO16643561!A594</f>
        <v>44489</v>
      </c>
      <c r="B592" s="20"/>
      <c r="C592" s="20" t="str">
        <f>BAJIO16643561!B594</f>
        <v>MUELLES Y SUSP FABIAN  19oct2021 RFC MSF 9601293Y0 Tarjeta 0548</v>
      </c>
      <c r="D592" s="106"/>
      <c r="E592" s="101" t="str">
        <f>BAJIO16643561!I594</f>
        <v>TARJETA</v>
      </c>
      <c r="F592" s="20">
        <f>BAJIO16643561!H594</f>
        <v>0</v>
      </c>
      <c r="G592" s="21">
        <f t="shared" si="45"/>
        <v>0</v>
      </c>
      <c r="H592" s="20"/>
      <c r="I592" s="21">
        <f t="shared" si="46"/>
        <v>0</v>
      </c>
      <c r="J592" s="21">
        <f>BAJIO16643561!D594</f>
        <v>0</v>
      </c>
      <c r="K592" s="21">
        <f t="shared" si="47"/>
        <v>1286.1982758620691</v>
      </c>
      <c r="L592" s="20"/>
      <c r="M592" s="21">
        <f t="shared" si="48"/>
        <v>205.79172413793106</v>
      </c>
      <c r="N592" s="21">
        <f>BAJIO16643561!C594</f>
        <v>1491.99</v>
      </c>
      <c r="O592" s="128">
        <f t="shared" si="49"/>
        <v>247783.28999999978</v>
      </c>
      <c r="P592" s="22"/>
    </row>
    <row r="593" spans="1:16" hidden="1" x14ac:dyDescent="0.25">
      <c r="A593" s="19">
        <f>BAJIO16643561!A595</f>
        <v>44489</v>
      </c>
      <c r="B593" s="20"/>
      <c r="C593" s="20" t="str">
        <f>BAJIO16643561!B595</f>
        <v>AMERICA LEAL CARDENAS FOSA</v>
      </c>
      <c r="D593" s="106"/>
      <c r="E593" s="101" t="str">
        <f>BAJIO16643561!I595</f>
        <v>F2893</v>
      </c>
      <c r="F593" s="20">
        <f>BAJIO16643561!H595</f>
        <v>0</v>
      </c>
      <c r="G593" s="21">
        <f t="shared" si="45"/>
        <v>4305.1724137931042</v>
      </c>
      <c r="H593" s="20"/>
      <c r="I593" s="21">
        <f t="shared" si="46"/>
        <v>688.82758620689663</v>
      </c>
      <c r="J593" s="21">
        <f>BAJIO16643561!D595</f>
        <v>4994</v>
      </c>
      <c r="K593" s="21">
        <f t="shared" si="47"/>
        <v>0</v>
      </c>
      <c r="L593" s="20"/>
      <c r="M593" s="21">
        <f t="shared" si="48"/>
        <v>0</v>
      </c>
      <c r="N593" s="21">
        <f>BAJIO16643561!C595</f>
        <v>0</v>
      </c>
      <c r="O593" s="128">
        <f t="shared" si="49"/>
        <v>252777.28999999978</v>
      </c>
      <c r="P593" s="22"/>
    </row>
    <row r="594" spans="1:16" ht="30" hidden="1" x14ac:dyDescent="0.25">
      <c r="A594" s="19">
        <f>BAJIO16643561!A596</f>
        <v>44489</v>
      </c>
      <c r="B594" s="20"/>
      <c r="C594" s="20" t="str">
        <f>BAJIO16643561!B596</f>
        <v>BARRY CALLEBAUT MEXICO S DE RL DE CV</v>
      </c>
      <c r="D594" s="106"/>
      <c r="E594" s="101" t="str">
        <f>BAJIO16643561!I596</f>
        <v>F2412, F2413, F2428</v>
      </c>
      <c r="F594" s="20">
        <f>BAJIO16643561!H596</f>
        <v>1382</v>
      </c>
      <c r="G594" s="21">
        <f t="shared" si="45"/>
        <v>104850</v>
      </c>
      <c r="H594" s="20"/>
      <c r="I594" s="21">
        <f t="shared" si="46"/>
        <v>16776</v>
      </c>
      <c r="J594" s="21">
        <f>BAJIO16643561!D596</f>
        <v>121626</v>
      </c>
      <c r="K594" s="21">
        <f t="shared" si="47"/>
        <v>0</v>
      </c>
      <c r="L594" s="20"/>
      <c r="M594" s="21">
        <f t="shared" si="48"/>
        <v>0</v>
      </c>
      <c r="N594" s="21">
        <f>BAJIO16643561!C596</f>
        <v>0</v>
      </c>
      <c r="O594" s="128">
        <f t="shared" si="49"/>
        <v>374403.2899999998</v>
      </c>
      <c r="P594" s="22"/>
    </row>
    <row r="595" spans="1:16" hidden="1" x14ac:dyDescent="0.25">
      <c r="A595" s="19">
        <f>BAJIO16643561!A597</f>
        <v>44489</v>
      </c>
      <c r="B595" s="20"/>
      <c r="C595" s="20" t="str">
        <f>BAJIO16643561!B597</f>
        <v>HELADOS SULTANA DE MONTERREY DEVOLUCION DE DEPOSITO ERRONEO</v>
      </c>
      <c r="D595" s="106"/>
      <c r="E595" s="101" t="str">
        <f>BAJIO16643561!I597</f>
        <v>DEV HELADOS</v>
      </c>
      <c r="F595" s="20">
        <f>BAJIO16643561!H597</f>
        <v>0</v>
      </c>
      <c r="G595" s="21">
        <f t="shared" si="45"/>
        <v>0</v>
      </c>
      <c r="H595" s="20"/>
      <c r="I595" s="21">
        <f t="shared" si="46"/>
        <v>0</v>
      </c>
      <c r="J595" s="21">
        <f>BAJIO16643561!D597</f>
        <v>0</v>
      </c>
      <c r="K595" s="21">
        <f t="shared" si="47"/>
        <v>17350</v>
      </c>
      <c r="L595" s="20"/>
      <c r="M595" s="21">
        <f t="shared" si="48"/>
        <v>2776</v>
      </c>
      <c r="N595" s="21">
        <f>BAJIO16643561!C597</f>
        <v>20126</v>
      </c>
      <c r="O595" s="128">
        <f t="shared" si="49"/>
        <v>354277.2899999998</v>
      </c>
      <c r="P595" s="22"/>
    </row>
    <row r="596" spans="1:16" hidden="1" x14ac:dyDescent="0.25">
      <c r="A596" s="19">
        <f>BAJIO16643561!A598</f>
        <v>44489</v>
      </c>
      <c r="B596" s="20"/>
      <c r="C596" s="20" t="str">
        <f>BAJIO16643561!B598</f>
        <v>SERV GASOLINEROS DE MEXICO SA</v>
      </c>
      <c r="D596" s="106"/>
      <c r="E596" s="101" t="str">
        <f>BAJIO16643561!I598</f>
        <v>GASOLINA</v>
      </c>
      <c r="F596" s="20">
        <f>BAJIO16643561!H598</f>
        <v>0</v>
      </c>
      <c r="G596" s="21">
        <f t="shared" si="45"/>
        <v>0</v>
      </c>
      <c r="H596" s="20"/>
      <c r="I596" s="21">
        <f t="shared" si="46"/>
        <v>0</v>
      </c>
      <c r="J596" s="21">
        <f>BAJIO16643561!D598</f>
        <v>0</v>
      </c>
      <c r="K596" s="21">
        <f t="shared" si="47"/>
        <v>19631.439655172417</v>
      </c>
      <c r="L596" s="20"/>
      <c r="M596" s="21">
        <f t="shared" si="48"/>
        <v>3141.0303448275868</v>
      </c>
      <c r="N596" s="21">
        <f>BAJIO16643561!C598</f>
        <v>22772.47</v>
      </c>
      <c r="O596" s="128">
        <f t="shared" si="49"/>
        <v>331504.81999999983</v>
      </c>
      <c r="P596" s="22"/>
    </row>
    <row r="597" spans="1:16" hidden="1" x14ac:dyDescent="0.25">
      <c r="A597" s="19">
        <f>BAJIO16643561!A599</f>
        <v>44489</v>
      </c>
      <c r="B597" s="20"/>
      <c r="C597" s="20" t="str">
        <f>BAJIO16643561!B599</f>
        <v>GASOLINERA LAS PALMAS SA DE CV</v>
      </c>
      <c r="D597" s="106"/>
      <c r="E597" s="101" t="str">
        <f>BAJIO16643561!I599</f>
        <v>GASOLINA</v>
      </c>
      <c r="F597" s="20">
        <f>BAJIO16643561!H599</f>
        <v>0</v>
      </c>
      <c r="G597" s="21">
        <f t="shared" si="45"/>
        <v>0</v>
      </c>
      <c r="H597" s="20"/>
      <c r="I597" s="21">
        <f t="shared" si="46"/>
        <v>0</v>
      </c>
      <c r="J597" s="21">
        <f>BAJIO16643561!D599</f>
        <v>0</v>
      </c>
      <c r="K597" s="21">
        <f t="shared" si="47"/>
        <v>6034.4827586206902</v>
      </c>
      <c r="L597" s="20"/>
      <c r="M597" s="21">
        <f t="shared" si="48"/>
        <v>965.51724137931046</v>
      </c>
      <c r="N597" s="21">
        <f>BAJIO16643561!C599</f>
        <v>7000</v>
      </c>
      <c r="O597" s="128">
        <f t="shared" si="49"/>
        <v>324504.81999999983</v>
      </c>
      <c r="P597" s="22"/>
    </row>
    <row r="598" spans="1:16" hidden="1" x14ac:dyDescent="0.25">
      <c r="A598" s="19">
        <f>BAJIO16643561!A600</f>
        <v>44489</v>
      </c>
      <c r="B598" s="20"/>
      <c r="C598" s="20" t="str">
        <f>BAJIO16643561!B600</f>
        <v>LIVETT CONSTRUCCIONES Y SUMINI</v>
      </c>
      <c r="D598" s="106"/>
      <c r="E598" s="101" t="str">
        <f>BAJIO16643561!I600</f>
        <v>FACTURA</v>
      </c>
      <c r="F598" s="20">
        <f>BAJIO16643561!H600</f>
        <v>0</v>
      </c>
      <c r="G598" s="21">
        <f t="shared" si="45"/>
        <v>0</v>
      </c>
      <c r="H598" s="20"/>
      <c r="I598" s="21">
        <f t="shared" si="46"/>
        <v>0</v>
      </c>
      <c r="J598" s="21">
        <f>BAJIO16643561!D600</f>
        <v>0</v>
      </c>
      <c r="K598" s="21">
        <f t="shared" si="47"/>
        <v>103448.27586206897</v>
      </c>
      <c r="L598" s="20"/>
      <c r="M598" s="21">
        <f t="shared" si="48"/>
        <v>16551.724137931036</v>
      </c>
      <c r="N598" s="21">
        <f>BAJIO16643561!C600</f>
        <v>120000</v>
      </c>
      <c r="O598" s="128">
        <f t="shared" si="49"/>
        <v>204504.81999999983</v>
      </c>
      <c r="P598" s="22"/>
    </row>
    <row r="599" spans="1:16" hidden="1" x14ac:dyDescent="0.25">
      <c r="A599" s="19">
        <f>BAJIO16643561!A601</f>
        <v>44489</v>
      </c>
      <c r="B599" s="20"/>
      <c r="C599" s="20" t="str">
        <f>BAJIO16643561!B601</f>
        <v>OPERADORA MERCO SAPI DE CV</v>
      </c>
      <c r="D599" s="106"/>
      <c r="E599" s="101" t="str">
        <f>BAJIO16643561!I601</f>
        <v>F2845</v>
      </c>
      <c r="F599" s="20">
        <f>BAJIO16643561!H601</f>
        <v>1383</v>
      </c>
      <c r="G599" s="21">
        <f t="shared" si="45"/>
        <v>10460.000000000002</v>
      </c>
      <c r="H599" s="20"/>
      <c r="I599" s="21">
        <f t="shared" si="46"/>
        <v>1673.6000000000004</v>
      </c>
      <c r="J599" s="21">
        <f>BAJIO16643561!D601</f>
        <v>12133.6</v>
      </c>
      <c r="K599" s="21">
        <f t="shared" si="47"/>
        <v>0</v>
      </c>
      <c r="L599" s="20"/>
      <c r="M599" s="21">
        <f t="shared" si="48"/>
        <v>0</v>
      </c>
      <c r="N599" s="21">
        <f>BAJIO16643561!C601</f>
        <v>0</v>
      </c>
      <c r="O599" s="128">
        <f t="shared" si="49"/>
        <v>216638.41999999984</v>
      </c>
      <c r="P599" s="22"/>
    </row>
    <row r="600" spans="1:16" hidden="1" x14ac:dyDescent="0.25">
      <c r="A600" s="19">
        <f>BAJIO16643561!A602</f>
        <v>44490</v>
      </c>
      <c r="B600" s="20"/>
      <c r="C600" s="20" t="str">
        <f>BAJIO16643561!B602</f>
        <v>BACHOCO SA DE CV</v>
      </c>
      <c r="D600" s="106"/>
      <c r="E600" s="101" t="str">
        <f>BAJIO16643561!I602</f>
        <v>F2475C/ F2524</v>
      </c>
      <c r="F600" s="20" t="str">
        <f>BAJIO16643561!H602</f>
        <v>1384C/ 1395</v>
      </c>
      <c r="G600" s="21">
        <f t="shared" si="45"/>
        <v>2500</v>
      </c>
      <c r="H600" s="20"/>
      <c r="I600" s="21">
        <f t="shared" si="46"/>
        <v>400</v>
      </c>
      <c r="J600" s="21">
        <f>BAJIO16643561!D602</f>
        <v>2900</v>
      </c>
      <c r="K600" s="21">
        <f t="shared" si="47"/>
        <v>0</v>
      </c>
      <c r="L600" s="20"/>
      <c r="M600" s="21">
        <f t="shared" si="48"/>
        <v>0</v>
      </c>
      <c r="N600" s="21">
        <f>BAJIO16643561!C602</f>
        <v>0</v>
      </c>
      <c r="O600" s="128">
        <f t="shared" si="49"/>
        <v>219538.41999999984</v>
      </c>
      <c r="P600" s="22"/>
    </row>
    <row r="601" spans="1:16" hidden="1" x14ac:dyDescent="0.25">
      <c r="A601" s="19">
        <f>BAJIO16643561!A603</f>
        <v>44490</v>
      </c>
      <c r="B601" s="20"/>
      <c r="C601" s="20" t="str">
        <f>BAJIO16643561!B603</f>
        <v xml:space="preserve">ALEN DEL NORTE SA DE  CV    </v>
      </c>
      <c r="D601" s="106"/>
      <c r="E601" s="101" t="str">
        <f>BAJIO16643561!I603</f>
        <v>F2424</v>
      </c>
      <c r="F601" s="20">
        <f>BAJIO16643561!H603</f>
        <v>1387</v>
      </c>
      <c r="G601" s="21">
        <f t="shared" si="45"/>
        <v>6400</v>
      </c>
      <c r="H601" s="20"/>
      <c r="I601" s="21">
        <f t="shared" si="46"/>
        <v>1024</v>
      </c>
      <c r="J601" s="21">
        <f>BAJIO16643561!D603</f>
        <v>7424</v>
      </c>
      <c r="K601" s="21">
        <f t="shared" si="47"/>
        <v>0</v>
      </c>
      <c r="L601" s="20"/>
      <c r="M601" s="21">
        <f t="shared" si="48"/>
        <v>0</v>
      </c>
      <c r="N601" s="21">
        <f>BAJIO16643561!C603</f>
        <v>0</v>
      </c>
      <c r="O601" s="128">
        <f t="shared" si="49"/>
        <v>226962.41999999984</v>
      </c>
      <c r="P601" s="22"/>
    </row>
    <row r="602" spans="1:16" hidden="1" x14ac:dyDescent="0.25">
      <c r="A602" s="19">
        <f>BAJIO16643561!A604</f>
        <v>44490</v>
      </c>
      <c r="B602" s="20"/>
      <c r="C602" s="20" t="str">
        <f>BAJIO16643561!B604</f>
        <v>LIVETT CONSTRUCCIONES Y SUMINI LIQUIDACION DE FACTURA</v>
      </c>
      <c r="D602" s="106"/>
      <c r="E602" s="101">
        <f>BAJIO16643561!I604</f>
        <v>0</v>
      </c>
      <c r="F602" s="20">
        <f>BAJIO16643561!H604</f>
        <v>0</v>
      </c>
      <c r="G602" s="21">
        <f t="shared" si="45"/>
        <v>0</v>
      </c>
      <c r="H602" s="20"/>
      <c r="I602" s="21">
        <f t="shared" si="46"/>
        <v>0</v>
      </c>
      <c r="J602" s="21">
        <f>BAJIO16643561!D604</f>
        <v>0</v>
      </c>
      <c r="K602" s="21">
        <f t="shared" si="47"/>
        <v>47413.793103448283</v>
      </c>
      <c r="L602" s="20"/>
      <c r="M602" s="21">
        <f t="shared" si="48"/>
        <v>7586.2068965517255</v>
      </c>
      <c r="N602" s="21">
        <f>BAJIO16643561!C604</f>
        <v>55000</v>
      </c>
      <c r="O602" s="128">
        <f t="shared" si="49"/>
        <v>171962.41999999984</v>
      </c>
      <c r="P602" s="22"/>
    </row>
    <row r="603" spans="1:16" hidden="1" x14ac:dyDescent="0.25">
      <c r="A603" s="19">
        <f>BAJIO16643561!A605</f>
        <v>44490</v>
      </c>
      <c r="B603" s="20"/>
      <c r="C603" s="20" t="str">
        <f>BAJIO16643561!B605</f>
        <v>AGRONUTRIENTES DEL NORTE S.A. DE C.V. FACS 2687-2780</v>
      </c>
      <c r="D603" s="106"/>
      <c r="E603" s="101" t="str">
        <f>BAJIO16643561!I605</f>
        <v>F2687, F2780</v>
      </c>
      <c r="F603" s="20">
        <f>BAJIO16643561!H605</f>
        <v>1388</v>
      </c>
      <c r="G603" s="21">
        <f t="shared" ref="G603:G666" si="50">J603/1.16</f>
        <v>6200</v>
      </c>
      <c r="H603" s="20"/>
      <c r="I603" s="21">
        <f t="shared" ref="I603:I666" si="51">G603*0.16</f>
        <v>992</v>
      </c>
      <c r="J603" s="21">
        <f>BAJIO16643561!D605</f>
        <v>7192</v>
      </c>
      <c r="K603" s="21">
        <f t="shared" ref="K603:K666" si="52">N603/1.16</f>
        <v>0</v>
      </c>
      <c r="L603" s="20"/>
      <c r="M603" s="21">
        <f t="shared" ref="M603:M666" si="53">K603*0.16</f>
        <v>0</v>
      </c>
      <c r="N603" s="21">
        <f>BAJIO16643561!C605</f>
        <v>0</v>
      </c>
      <c r="O603" s="128">
        <f t="shared" si="49"/>
        <v>179154.41999999984</v>
      </c>
      <c r="P603" s="22"/>
    </row>
    <row r="604" spans="1:16" hidden="1" x14ac:dyDescent="0.25">
      <c r="A604" s="19">
        <f>BAJIO16643561!A606</f>
        <v>44491</v>
      </c>
      <c r="B604" s="20"/>
      <c r="C604" s="20" t="str">
        <f>BAJIO16643561!B606</f>
        <v>MEGA ALIMENTOS SA DE  CV</v>
      </c>
      <c r="D604" s="106"/>
      <c r="E604" s="101" t="str">
        <f>BAJIO16643561!I606</f>
        <v>F2692</v>
      </c>
      <c r="F604" s="20">
        <f>BAJIO16643561!H606</f>
        <v>1389</v>
      </c>
      <c r="G604" s="21">
        <f t="shared" si="50"/>
        <v>10025</v>
      </c>
      <c r="H604" s="20"/>
      <c r="I604" s="21">
        <f t="shared" si="51"/>
        <v>1604</v>
      </c>
      <c r="J604" s="21">
        <f>BAJIO16643561!D606</f>
        <v>11629</v>
      </c>
      <c r="K604" s="21">
        <f t="shared" si="52"/>
        <v>0</v>
      </c>
      <c r="L604" s="20"/>
      <c r="M604" s="21">
        <f t="shared" si="53"/>
        <v>0</v>
      </c>
      <c r="N604" s="21">
        <f>BAJIO16643561!C606</f>
        <v>0</v>
      </c>
      <c r="O604" s="128">
        <f t="shared" si="49"/>
        <v>190783.41999999984</v>
      </c>
      <c r="P604" s="22"/>
    </row>
    <row r="605" spans="1:16" ht="30" hidden="1" x14ac:dyDescent="0.25">
      <c r="A605" s="19">
        <f>BAJIO16643561!A607</f>
        <v>44491</v>
      </c>
      <c r="B605" s="20"/>
      <c r="C605" s="20" t="str">
        <f>BAJIO16643561!B607</f>
        <v>LM TRANSPORTACIONES SA DE</v>
      </c>
      <c r="D605" s="106"/>
      <c r="E605" s="101" t="str">
        <f>BAJIO16643561!I607</f>
        <v>F2787, F2820, F2829, F2855</v>
      </c>
      <c r="F605" s="20">
        <f>BAJIO16643561!H607</f>
        <v>1390</v>
      </c>
      <c r="G605" s="21">
        <f t="shared" si="50"/>
        <v>16000.000000000002</v>
      </c>
      <c r="H605" s="20"/>
      <c r="I605" s="21">
        <f t="shared" si="51"/>
        <v>2560.0000000000005</v>
      </c>
      <c r="J605" s="21">
        <f>BAJIO16643561!D607</f>
        <v>18560</v>
      </c>
      <c r="K605" s="21">
        <f t="shared" si="52"/>
        <v>0</v>
      </c>
      <c r="L605" s="20"/>
      <c r="M605" s="21">
        <f t="shared" si="53"/>
        <v>0</v>
      </c>
      <c r="N605" s="21">
        <f>BAJIO16643561!C607</f>
        <v>0</v>
      </c>
      <c r="O605" s="128">
        <f t="shared" si="49"/>
        <v>209343.41999999984</v>
      </c>
      <c r="P605" s="22"/>
    </row>
    <row r="606" spans="1:16" hidden="1" x14ac:dyDescent="0.25">
      <c r="A606" s="19">
        <f>BAJIO16643561!A608</f>
        <v>44491</v>
      </c>
      <c r="B606" s="20"/>
      <c r="C606" s="20" t="str">
        <f>BAJIO16643561!B608</f>
        <v>VALVULAS DE CALIDAD DE MONTERREY SA DE C INV2772</v>
      </c>
      <c r="D606" s="106"/>
      <c r="E606" s="101" t="str">
        <f>BAJIO16643561!I608</f>
        <v>F2772, F2799</v>
      </c>
      <c r="F606" s="20">
        <f>BAJIO16643561!H608</f>
        <v>1391</v>
      </c>
      <c r="G606" s="21">
        <f t="shared" si="50"/>
        <v>5700</v>
      </c>
      <c r="H606" s="20"/>
      <c r="I606" s="21">
        <f t="shared" si="51"/>
        <v>912</v>
      </c>
      <c r="J606" s="21">
        <f>BAJIO16643561!D608</f>
        <v>6612</v>
      </c>
      <c r="K606" s="21">
        <f t="shared" si="52"/>
        <v>0</v>
      </c>
      <c r="L606" s="20"/>
      <c r="M606" s="21">
        <f t="shared" si="53"/>
        <v>0</v>
      </c>
      <c r="N606" s="21">
        <f>BAJIO16643561!C608</f>
        <v>0</v>
      </c>
      <c r="O606" s="128">
        <f t="shared" si="49"/>
        <v>215955.41999999984</v>
      </c>
      <c r="P606" s="22"/>
    </row>
    <row r="607" spans="1:16" hidden="1" x14ac:dyDescent="0.25">
      <c r="A607" s="19">
        <f>BAJIO16643561!A609</f>
        <v>44491</v>
      </c>
      <c r="B607" s="20"/>
      <c r="C607" s="20" t="str">
        <f>BAJIO16643561!B609</f>
        <v>HERSMEX S DE RL DE CV INV2494</v>
      </c>
      <c r="D607" s="106"/>
      <c r="E607" s="101" t="str">
        <f>BAJIO16643561!I609</f>
        <v>F2494</v>
      </c>
      <c r="F607" s="20">
        <f>BAJIO16643561!H609</f>
        <v>1392</v>
      </c>
      <c r="G607" s="21">
        <f t="shared" si="50"/>
        <v>5400</v>
      </c>
      <c r="H607" s="20"/>
      <c r="I607" s="21">
        <f t="shared" si="51"/>
        <v>864</v>
      </c>
      <c r="J607" s="21">
        <f>BAJIO16643561!D609</f>
        <v>6264</v>
      </c>
      <c r="K607" s="21">
        <f t="shared" si="52"/>
        <v>0</v>
      </c>
      <c r="L607" s="20"/>
      <c r="M607" s="21">
        <f t="shared" si="53"/>
        <v>0</v>
      </c>
      <c r="N607" s="21">
        <f>BAJIO16643561!C609</f>
        <v>0</v>
      </c>
      <c r="O607" s="128">
        <f t="shared" si="49"/>
        <v>222219.41999999984</v>
      </c>
      <c r="P607" s="22"/>
    </row>
    <row r="608" spans="1:16" hidden="1" x14ac:dyDescent="0.25">
      <c r="A608" s="19">
        <f>BAJIO16643561!A610</f>
        <v>44491</v>
      </c>
      <c r="B608" s="20"/>
      <c r="C608" s="20" t="str">
        <f>BAJIO16643561!B610</f>
        <v>Ryder Capital S  de R L  de C V</v>
      </c>
      <c r="D608" s="106"/>
      <c r="E608" s="101" t="str">
        <f>BAJIO16643561!I610</f>
        <v>F2685</v>
      </c>
      <c r="F608" s="20">
        <f>BAJIO16643561!H610</f>
        <v>1393</v>
      </c>
      <c r="G608" s="21">
        <f t="shared" si="50"/>
        <v>21600</v>
      </c>
      <c r="H608" s="20"/>
      <c r="I608" s="21">
        <f t="shared" si="51"/>
        <v>3456</v>
      </c>
      <c r="J608" s="21">
        <f>BAJIO16643561!D610</f>
        <v>25056</v>
      </c>
      <c r="K608" s="21">
        <f t="shared" si="52"/>
        <v>0</v>
      </c>
      <c r="L608" s="20"/>
      <c r="M608" s="21">
        <f t="shared" si="53"/>
        <v>0</v>
      </c>
      <c r="N608" s="21">
        <f>BAJIO16643561!C610</f>
        <v>0</v>
      </c>
      <c r="O608" s="128">
        <f t="shared" si="49"/>
        <v>247275.41999999984</v>
      </c>
      <c r="P608" s="22"/>
    </row>
    <row r="609" spans="1:16" hidden="1" x14ac:dyDescent="0.25">
      <c r="A609" s="19">
        <f>BAJIO16643561!A611</f>
        <v>44491</v>
      </c>
      <c r="B609" s="20"/>
      <c r="C609" s="20" t="str">
        <f>BAJIO16643561!B611</f>
        <v>TRASPASO ENTRE CUENTAS INVERMEX</v>
      </c>
      <c r="D609" s="106"/>
      <c r="E609" s="101">
        <f>BAJIO16643561!I611</f>
        <v>0</v>
      </c>
      <c r="F609" s="20">
        <f>BAJIO16643561!H611</f>
        <v>0</v>
      </c>
      <c r="G609" s="21">
        <f t="shared" si="50"/>
        <v>0</v>
      </c>
      <c r="H609" s="20"/>
      <c r="I609" s="21">
        <f t="shared" si="51"/>
        <v>0</v>
      </c>
      <c r="J609" s="21">
        <f>BAJIO16643561!D611</f>
        <v>0</v>
      </c>
      <c r="K609" s="21">
        <f t="shared" si="52"/>
        <v>6896.5517241379312</v>
      </c>
      <c r="L609" s="20"/>
      <c r="M609" s="21">
        <f t="shared" si="53"/>
        <v>1103.4482758620691</v>
      </c>
      <c r="N609" s="21">
        <f>BAJIO16643561!C611</f>
        <v>8000</v>
      </c>
      <c r="O609" s="128">
        <f t="shared" si="49"/>
        <v>239275.41999999984</v>
      </c>
      <c r="P609" s="22"/>
    </row>
    <row r="610" spans="1:16" hidden="1" x14ac:dyDescent="0.25">
      <c r="A610" s="19">
        <f>BAJIO16643561!A612</f>
        <v>44491</v>
      </c>
      <c r="B610" s="20"/>
      <c r="C610" s="20" t="str">
        <f>BAJIO16643561!B612</f>
        <v>RODRIGUEZ MARTINEZ SANDRA DEVOLUCION DE DEPOSITO ERRONEO</v>
      </c>
      <c r="D610" s="106"/>
      <c r="E610" s="101">
        <f>BAJIO16643561!I612</f>
        <v>0</v>
      </c>
      <c r="F610" s="20">
        <f>BAJIO16643561!H612</f>
        <v>0</v>
      </c>
      <c r="G610" s="21">
        <f t="shared" si="50"/>
        <v>0</v>
      </c>
      <c r="H610" s="20"/>
      <c r="I610" s="21">
        <f t="shared" si="51"/>
        <v>0</v>
      </c>
      <c r="J610" s="21">
        <f>BAJIO16643561!D612</f>
        <v>0</v>
      </c>
      <c r="K610" s="21">
        <f t="shared" si="52"/>
        <v>15258.620689655174</v>
      </c>
      <c r="L610" s="20"/>
      <c r="M610" s="21">
        <f t="shared" si="53"/>
        <v>2441.3793103448279</v>
      </c>
      <c r="N610" s="21">
        <f>BAJIO16643561!C612</f>
        <v>17700</v>
      </c>
      <c r="O610" s="128">
        <f t="shared" si="49"/>
        <v>221575.41999999984</v>
      </c>
      <c r="P610" s="22"/>
    </row>
    <row r="611" spans="1:16" ht="60" hidden="1" x14ac:dyDescent="0.25">
      <c r="A611" s="19">
        <f>BAJIO16643561!A613</f>
        <v>44491</v>
      </c>
      <c r="B611" s="20"/>
      <c r="C611" s="20" t="str">
        <f>BAJIO16643561!B613</f>
        <v>Tupy Mexico Saltillo SA de CV FACT PAGADAS:283 REF:INV2564;INV2563;INV</v>
      </c>
      <c r="D611" s="106"/>
      <c r="E611" s="101" t="str">
        <f>BAJIO16643561!I613</f>
        <v>F2300, F2301, F2302, F2306, F2547, F2562, F2563, F2564</v>
      </c>
      <c r="F611" s="20">
        <f>BAJIO16643561!H613</f>
        <v>1394</v>
      </c>
      <c r="G611" s="21">
        <f t="shared" si="50"/>
        <v>298706.89655172417</v>
      </c>
      <c r="H611" s="20"/>
      <c r="I611" s="21">
        <f t="shared" si="51"/>
        <v>47793.10344827587</v>
      </c>
      <c r="J611" s="21">
        <f>BAJIO16643561!D613</f>
        <v>346500</v>
      </c>
      <c r="K611" s="21">
        <f t="shared" si="52"/>
        <v>0</v>
      </c>
      <c r="L611" s="20"/>
      <c r="M611" s="21">
        <f t="shared" si="53"/>
        <v>0</v>
      </c>
      <c r="N611" s="21">
        <f>BAJIO16643561!C613</f>
        <v>0</v>
      </c>
      <c r="O611" s="128">
        <f t="shared" si="49"/>
        <v>568075.41999999981</v>
      </c>
      <c r="P611" s="22"/>
    </row>
    <row r="612" spans="1:16" hidden="1" x14ac:dyDescent="0.25">
      <c r="A612" s="19">
        <f>BAJIO16643561!A614</f>
        <v>44492</v>
      </c>
      <c r="B612" s="20"/>
      <c r="C612" s="20" t="str">
        <f>BAJIO16643561!B614</f>
        <v>CENTRAL MANGUERAS ACC  22oct2021 RFC CMA 991026JYA 0548</v>
      </c>
      <c r="D612" s="106"/>
      <c r="E612" s="101" t="str">
        <f>BAJIO16643561!I614</f>
        <v>TARJETA</v>
      </c>
      <c r="F612" s="20">
        <f>BAJIO16643561!H614</f>
        <v>0</v>
      </c>
      <c r="G612" s="21">
        <f t="shared" si="50"/>
        <v>0</v>
      </c>
      <c r="H612" s="20"/>
      <c r="I612" s="21">
        <f t="shared" si="51"/>
        <v>0</v>
      </c>
      <c r="J612" s="21">
        <f>BAJIO16643561!D614</f>
        <v>0</v>
      </c>
      <c r="K612" s="21">
        <f t="shared" si="52"/>
        <v>2674.0000000000005</v>
      </c>
      <c r="L612" s="20"/>
      <c r="M612" s="21">
        <f t="shared" si="53"/>
        <v>427.84000000000009</v>
      </c>
      <c r="N612" s="21">
        <f>BAJIO16643561!C614</f>
        <v>3101.84</v>
      </c>
      <c r="O612" s="128">
        <f t="shared" si="49"/>
        <v>564973.57999999984</v>
      </c>
      <c r="P612" s="22"/>
    </row>
    <row r="613" spans="1:16" hidden="1" x14ac:dyDescent="0.25">
      <c r="A613" s="19">
        <f>BAJIO16643561!A615</f>
        <v>44493</v>
      </c>
      <c r="B613" s="20"/>
      <c r="C613" s="20" t="str">
        <f>BAJIO16643561!B615</f>
        <v>SAFETY MAX  23oct2021 RFC SMA 151016EI8 0530</v>
      </c>
      <c r="D613" s="106"/>
      <c r="E613" s="101" t="str">
        <f>BAJIO16643561!I615</f>
        <v>TARJETA</v>
      </c>
      <c r="F613" s="20">
        <f>BAJIO16643561!H615</f>
        <v>0</v>
      </c>
      <c r="G613" s="21">
        <f t="shared" si="50"/>
        <v>0</v>
      </c>
      <c r="H613" s="20"/>
      <c r="I613" s="21">
        <f t="shared" si="51"/>
        <v>0</v>
      </c>
      <c r="J613" s="21">
        <f>BAJIO16643561!D615</f>
        <v>0</v>
      </c>
      <c r="K613" s="21">
        <f t="shared" si="52"/>
        <v>1120.6896551724139</v>
      </c>
      <c r="L613" s="20"/>
      <c r="M613" s="21">
        <f t="shared" si="53"/>
        <v>179.31034482758625</v>
      </c>
      <c r="N613" s="21">
        <f>BAJIO16643561!C615</f>
        <v>1300</v>
      </c>
      <c r="O613" s="128">
        <f t="shared" si="49"/>
        <v>563673.57999999984</v>
      </c>
      <c r="P613" s="22"/>
    </row>
    <row r="614" spans="1:16" hidden="1" x14ac:dyDescent="0.25">
      <c r="A614" s="19">
        <f>BAJIO16643561!A616</f>
        <v>44493</v>
      </c>
      <c r="B614" s="20"/>
      <c r="C614" s="20" t="str">
        <f>BAJIO16643561!B616</f>
        <v>LA CUCHILLA  23oct2021 RFC FMC 110617FCA 0548</v>
      </c>
      <c r="D614" s="106"/>
      <c r="E614" s="101" t="str">
        <f>BAJIO16643561!I616</f>
        <v>TARJETA</v>
      </c>
      <c r="F614" s="20">
        <f>BAJIO16643561!H616</f>
        <v>0</v>
      </c>
      <c r="G614" s="21">
        <f t="shared" si="50"/>
        <v>0</v>
      </c>
      <c r="H614" s="20"/>
      <c r="I614" s="21">
        <f t="shared" si="51"/>
        <v>0</v>
      </c>
      <c r="J614" s="21">
        <f>BAJIO16643561!D616</f>
        <v>0</v>
      </c>
      <c r="K614" s="21">
        <f t="shared" si="52"/>
        <v>318.96551724137936</v>
      </c>
      <c r="L614" s="20"/>
      <c r="M614" s="21">
        <f t="shared" si="53"/>
        <v>51.034482758620697</v>
      </c>
      <c r="N614" s="21">
        <f>BAJIO16643561!C616</f>
        <v>370</v>
      </c>
      <c r="O614" s="128">
        <f t="shared" si="49"/>
        <v>563303.57999999984</v>
      </c>
      <c r="P614" s="22"/>
    </row>
    <row r="615" spans="1:16" hidden="1" x14ac:dyDescent="0.25">
      <c r="A615" s="19">
        <f>BAJIO16643561!A617</f>
        <v>44494</v>
      </c>
      <c r="B615" s="20"/>
      <c r="C615" s="20" t="str">
        <f>BAJIO16643561!B617</f>
        <v xml:space="preserve">ROSA ELVA MONTEMAYOR QUIROGA LIQUIDACI </v>
      </c>
      <c r="D615" s="106"/>
      <c r="E615" s="101" t="str">
        <f>BAJIO16643561!I617</f>
        <v>LIQ FACTURA</v>
      </c>
      <c r="F615" s="20">
        <f>BAJIO16643561!H617</f>
        <v>0</v>
      </c>
      <c r="G615" s="21">
        <f t="shared" si="50"/>
        <v>0</v>
      </c>
      <c r="H615" s="20"/>
      <c r="I615" s="21">
        <f t="shared" si="51"/>
        <v>0</v>
      </c>
      <c r="J615" s="21">
        <f>BAJIO16643561!D617</f>
        <v>0</v>
      </c>
      <c r="K615" s="21">
        <f t="shared" si="52"/>
        <v>418.69827586206901</v>
      </c>
      <c r="L615" s="20"/>
      <c r="M615" s="21">
        <f t="shared" si="53"/>
        <v>66.991724137931044</v>
      </c>
      <c r="N615" s="21">
        <f>BAJIO16643561!C617</f>
        <v>485.69</v>
      </c>
      <c r="O615" s="128">
        <f t="shared" si="49"/>
        <v>562817.8899999999</v>
      </c>
      <c r="P615" s="22"/>
    </row>
    <row r="616" spans="1:16" hidden="1" x14ac:dyDescent="0.25">
      <c r="A616" s="19">
        <f>BAJIO16643561!A618</f>
        <v>44494</v>
      </c>
      <c r="B616" s="20"/>
      <c r="C616" s="20" t="str">
        <f>BAJIO16643561!B618</f>
        <v>GAMEZ JIMENEZ JAIME ELEAZAR LIQUIDACION DE FACTURA</v>
      </c>
      <c r="D616" s="106"/>
      <c r="E616" s="101" t="str">
        <f>BAJIO16643561!I618</f>
        <v>LIQ FACTURA</v>
      </c>
      <c r="F616" s="20">
        <f>BAJIO16643561!H618</f>
        <v>0</v>
      </c>
      <c r="G616" s="21">
        <f t="shared" si="50"/>
        <v>0</v>
      </c>
      <c r="H616" s="20"/>
      <c r="I616" s="21">
        <f t="shared" si="51"/>
        <v>0</v>
      </c>
      <c r="J616" s="21">
        <f>BAJIO16643561!D618</f>
        <v>0</v>
      </c>
      <c r="K616" s="21">
        <f t="shared" si="52"/>
        <v>8990</v>
      </c>
      <c r="L616" s="20"/>
      <c r="M616" s="21">
        <f t="shared" si="53"/>
        <v>1438.4</v>
      </c>
      <c r="N616" s="21">
        <f>BAJIO16643561!C618</f>
        <v>10428.4</v>
      </c>
      <c r="O616" s="128">
        <f t="shared" si="49"/>
        <v>552389.48999999987</v>
      </c>
      <c r="P616" s="22"/>
    </row>
    <row r="617" spans="1:16" hidden="1" x14ac:dyDescent="0.25">
      <c r="A617" s="19">
        <f>BAJIO16643561!A619</f>
        <v>44494</v>
      </c>
      <c r="B617" s="20"/>
      <c r="C617" s="20" t="str">
        <f>BAJIO16643561!B619</f>
        <v xml:space="preserve">BALDEMAR GARCIA TRUJILLO LIQUIDACION D </v>
      </c>
      <c r="D617" s="106"/>
      <c r="E617" s="101" t="str">
        <f>BAJIO16643561!I619</f>
        <v>LIQ FACTURA</v>
      </c>
      <c r="F617" s="20">
        <f>BAJIO16643561!H619</f>
        <v>0</v>
      </c>
      <c r="G617" s="21">
        <f t="shared" si="50"/>
        <v>0</v>
      </c>
      <c r="H617" s="20"/>
      <c r="I617" s="21">
        <f t="shared" si="51"/>
        <v>0</v>
      </c>
      <c r="J617" s="21">
        <f>BAJIO16643561!D619</f>
        <v>0</v>
      </c>
      <c r="K617" s="21">
        <f t="shared" si="52"/>
        <v>1750.0000000000002</v>
      </c>
      <c r="L617" s="20"/>
      <c r="M617" s="21">
        <f t="shared" si="53"/>
        <v>280.00000000000006</v>
      </c>
      <c r="N617" s="21">
        <f>BAJIO16643561!C619</f>
        <v>2030</v>
      </c>
      <c r="O617" s="128">
        <f t="shared" si="49"/>
        <v>550359.48999999987</v>
      </c>
      <c r="P617" s="22"/>
    </row>
    <row r="618" spans="1:16" hidden="1" x14ac:dyDescent="0.25">
      <c r="A618" s="19">
        <f>BAJIO16643561!A620</f>
        <v>44494</v>
      </c>
      <c r="B618" s="20"/>
      <c r="C618" s="20" t="str">
        <f>BAJIO16643561!B620</f>
        <v>HIDROTECNICA NACIONAL DE MTY LIQUIDACION DE FACTURA</v>
      </c>
      <c r="D618" s="106"/>
      <c r="E618" s="101" t="str">
        <f>BAJIO16643561!I620</f>
        <v>LIQ FACTURA</v>
      </c>
      <c r="F618" s="20">
        <f>BAJIO16643561!H620</f>
        <v>0</v>
      </c>
      <c r="G618" s="21">
        <f t="shared" si="50"/>
        <v>0</v>
      </c>
      <c r="H618" s="20"/>
      <c r="I618" s="21">
        <f t="shared" si="51"/>
        <v>0</v>
      </c>
      <c r="J618" s="21">
        <f>BAJIO16643561!D620</f>
        <v>0</v>
      </c>
      <c r="K618" s="21">
        <f t="shared" si="52"/>
        <v>6590</v>
      </c>
      <c r="L618" s="20"/>
      <c r="M618" s="21">
        <f t="shared" si="53"/>
        <v>1054.4000000000001</v>
      </c>
      <c r="N618" s="21">
        <f>BAJIO16643561!C620</f>
        <v>7644.4</v>
      </c>
      <c r="O618" s="128">
        <f t="shared" si="49"/>
        <v>542715.08999999985</v>
      </c>
      <c r="P618" s="22"/>
    </row>
    <row r="619" spans="1:16" hidden="1" x14ac:dyDescent="0.25">
      <c r="A619" s="19">
        <f>BAJIO16643561!A621</f>
        <v>44494</v>
      </c>
      <c r="B619" s="20"/>
      <c r="C619" s="20" t="str">
        <f>BAJIO16643561!B621</f>
        <v>RECICLAJES Y DESTILADOS MTY LIQUIDACION DE FACTURA</v>
      </c>
      <c r="D619" s="106"/>
      <c r="E619" s="101" t="str">
        <f>BAJIO16643561!I621</f>
        <v>LIQ FACTURA</v>
      </c>
      <c r="F619" s="20">
        <f>BAJIO16643561!H621</f>
        <v>0</v>
      </c>
      <c r="G619" s="21">
        <f t="shared" si="50"/>
        <v>0</v>
      </c>
      <c r="H619" s="20"/>
      <c r="I619" s="21">
        <f t="shared" si="51"/>
        <v>0</v>
      </c>
      <c r="J619" s="21">
        <f>BAJIO16643561!D621</f>
        <v>0</v>
      </c>
      <c r="K619" s="21">
        <f t="shared" si="52"/>
        <v>23960</v>
      </c>
      <c r="L619" s="20"/>
      <c r="M619" s="21">
        <f t="shared" si="53"/>
        <v>3833.6</v>
      </c>
      <c r="N619" s="21">
        <f>BAJIO16643561!C621</f>
        <v>27793.599999999999</v>
      </c>
      <c r="O619" s="128">
        <f t="shared" si="49"/>
        <v>514921.48999999987</v>
      </c>
      <c r="P619" s="22"/>
    </row>
    <row r="620" spans="1:16" hidden="1" x14ac:dyDescent="0.25">
      <c r="A620" s="19">
        <f>BAJIO16643561!A622</f>
        <v>44494</v>
      </c>
      <c r="B620" s="20"/>
      <c r="C620" s="20" t="str">
        <f>BAJIO16643561!B622</f>
        <v>SERVICIOS DE AGUA Y DRENAJE DE NIS 6059770</v>
      </c>
      <c r="D620" s="106"/>
      <c r="E620" s="101" t="str">
        <f>BAJIO16643561!I622</f>
        <v>AYD</v>
      </c>
      <c r="F620" s="20">
        <f>BAJIO16643561!H622</f>
        <v>0</v>
      </c>
      <c r="G620" s="21">
        <f t="shared" si="50"/>
        <v>0</v>
      </c>
      <c r="H620" s="20"/>
      <c r="I620" s="21">
        <f t="shared" si="51"/>
        <v>0</v>
      </c>
      <c r="J620" s="21">
        <f>BAJIO16643561!D622</f>
        <v>0</v>
      </c>
      <c r="K620" s="21">
        <f t="shared" si="52"/>
        <v>103448.27586206897</v>
      </c>
      <c r="L620" s="20"/>
      <c r="M620" s="21">
        <f t="shared" si="53"/>
        <v>16551.724137931036</v>
      </c>
      <c r="N620" s="21">
        <f>BAJIO16643561!C622</f>
        <v>120000</v>
      </c>
      <c r="O620" s="128">
        <f t="shared" si="49"/>
        <v>394921.48999999987</v>
      </c>
      <c r="P620" s="22"/>
    </row>
    <row r="621" spans="1:16" hidden="1" x14ac:dyDescent="0.25">
      <c r="A621" s="19">
        <f>BAJIO16643561!A623</f>
        <v>44494</v>
      </c>
      <c r="B621" s="20"/>
      <c r="C621" s="20" t="str">
        <f>BAJIO16643561!B623</f>
        <v>SERV GASOLINEROS DE MEXICO SA</v>
      </c>
      <c r="D621" s="106"/>
      <c r="E621" s="101" t="str">
        <f>BAJIO16643561!I623</f>
        <v>GASOLINA</v>
      </c>
      <c r="F621" s="20">
        <f>BAJIO16643561!H623</f>
        <v>0</v>
      </c>
      <c r="G621" s="21">
        <f t="shared" si="50"/>
        <v>0</v>
      </c>
      <c r="H621" s="20"/>
      <c r="I621" s="21">
        <f t="shared" si="51"/>
        <v>0</v>
      </c>
      <c r="J621" s="21">
        <f>BAJIO16643561!D623</f>
        <v>0</v>
      </c>
      <c r="K621" s="21">
        <f t="shared" si="52"/>
        <v>65352.69827586208</v>
      </c>
      <c r="L621" s="20"/>
      <c r="M621" s="21">
        <f t="shared" si="53"/>
        <v>10456.431724137932</v>
      </c>
      <c r="N621" s="21">
        <f>BAJIO16643561!C623</f>
        <v>75809.13</v>
      </c>
      <c r="O621" s="128">
        <f t="shared" si="49"/>
        <v>319112.35999999987</v>
      </c>
      <c r="P621" s="22"/>
    </row>
    <row r="622" spans="1:16" ht="90" hidden="1" x14ac:dyDescent="0.25">
      <c r="A622" s="19">
        <f>BAJIO16643561!A624</f>
        <v>44494</v>
      </c>
      <c r="B622" s="20"/>
      <c r="C622" s="20" t="str">
        <f>BAJIO16643561!B624</f>
        <v>OES ENCLOSURES MANUFACTURING MEXIC</v>
      </c>
      <c r="D622" s="106"/>
      <c r="E622" s="101" t="str">
        <f>BAJIO16643561!I624</f>
        <v>F2742, F2762, F2770, F2771, F2788, F2789, F2790, F2813, F2814, F2822, F2830, F2847</v>
      </c>
      <c r="F622" s="20">
        <f>BAJIO16643561!H624</f>
        <v>1397</v>
      </c>
      <c r="G622" s="21">
        <f t="shared" si="50"/>
        <v>37900</v>
      </c>
      <c r="H622" s="20"/>
      <c r="I622" s="21">
        <f t="shared" si="51"/>
        <v>6064</v>
      </c>
      <c r="J622" s="21">
        <f>BAJIO16643561!D624</f>
        <v>43964</v>
      </c>
      <c r="K622" s="21">
        <f t="shared" si="52"/>
        <v>0</v>
      </c>
      <c r="L622" s="20"/>
      <c r="M622" s="21">
        <f t="shared" si="53"/>
        <v>0</v>
      </c>
      <c r="N622" s="21">
        <f>BAJIO16643561!C624</f>
        <v>0</v>
      </c>
      <c r="O622" s="128">
        <f t="shared" si="49"/>
        <v>363076.35999999987</v>
      </c>
      <c r="P622" s="22"/>
    </row>
    <row r="623" spans="1:16" hidden="1" x14ac:dyDescent="0.25">
      <c r="A623" s="19">
        <f>BAJIO16643561!A625</f>
        <v>44494</v>
      </c>
      <c r="B623" s="20"/>
      <c r="C623" s="20" t="str">
        <f>BAJIO16643561!B625</f>
        <v>SISTEMAS HORMIGA;SA  DE CV</v>
      </c>
      <c r="D623" s="106"/>
      <c r="E623" s="101" t="str">
        <f>BAJIO16643561!I625</f>
        <v>F2591</v>
      </c>
      <c r="F623" s="20">
        <f>BAJIO16643561!H625</f>
        <v>1398</v>
      </c>
      <c r="G623" s="21">
        <f t="shared" si="50"/>
        <v>9000</v>
      </c>
      <c r="H623" s="20"/>
      <c r="I623" s="21">
        <f t="shared" si="51"/>
        <v>1440</v>
      </c>
      <c r="J623" s="21">
        <f>BAJIO16643561!D625</f>
        <v>10440</v>
      </c>
      <c r="K623" s="21">
        <f t="shared" si="52"/>
        <v>0</v>
      </c>
      <c r="L623" s="20"/>
      <c r="M623" s="21">
        <f t="shared" si="53"/>
        <v>0</v>
      </c>
      <c r="N623" s="21">
        <f>BAJIO16643561!C625</f>
        <v>0</v>
      </c>
      <c r="O623" s="128">
        <f t="shared" si="49"/>
        <v>373516.35999999987</v>
      </c>
      <c r="P623" s="22"/>
    </row>
    <row r="624" spans="1:16" hidden="1" x14ac:dyDescent="0.25">
      <c r="A624" s="19">
        <f>BAJIO16643561!A626</f>
        <v>44494</v>
      </c>
      <c r="B624" s="20"/>
      <c r="C624" s="20" t="str">
        <f>BAJIO16643561!B626</f>
        <v>TAMPICO IDEALEASE SA DE CV</v>
      </c>
      <c r="D624" s="106"/>
      <c r="E624" s="101">
        <f>BAJIO16643561!I626</f>
        <v>0</v>
      </c>
      <c r="F624" s="20">
        <f>BAJIO16643561!H626</f>
        <v>0</v>
      </c>
      <c r="G624" s="21">
        <f t="shared" si="50"/>
        <v>0</v>
      </c>
      <c r="H624" s="20"/>
      <c r="I624" s="21">
        <f t="shared" si="51"/>
        <v>0</v>
      </c>
      <c r="J624" s="21">
        <f>BAJIO16643561!D626</f>
        <v>0</v>
      </c>
      <c r="K624" s="21">
        <f t="shared" si="52"/>
        <v>483.72413793103453</v>
      </c>
      <c r="L624" s="20"/>
      <c r="M624" s="21">
        <f t="shared" si="53"/>
        <v>77.395862068965528</v>
      </c>
      <c r="N624" s="21">
        <f>BAJIO16643561!C626</f>
        <v>561.12</v>
      </c>
      <c r="O624" s="128">
        <f t="shared" si="49"/>
        <v>372955.23999999987</v>
      </c>
      <c r="P624" s="22"/>
    </row>
    <row r="625" spans="1:16" hidden="1" x14ac:dyDescent="0.25">
      <c r="A625" s="19">
        <f>BAJIO16643561!A627</f>
        <v>44495</v>
      </c>
      <c r="B625" s="20"/>
      <c r="C625" s="20" t="str">
        <f>BAJIO16643561!B627</f>
        <v>KANDELIUM MEXICO S D E RL D</v>
      </c>
      <c r="D625" s="106"/>
      <c r="E625" s="101" t="str">
        <f>BAJIO16643561!I627</f>
        <v>F2578</v>
      </c>
      <c r="F625" s="20">
        <f>BAJIO16643561!H627</f>
        <v>1399</v>
      </c>
      <c r="G625" s="21">
        <f t="shared" si="50"/>
        <v>2800</v>
      </c>
      <c r="H625" s="20"/>
      <c r="I625" s="21">
        <f t="shared" si="51"/>
        <v>448</v>
      </c>
      <c r="J625" s="21">
        <f>BAJIO16643561!D627</f>
        <v>3248</v>
      </c>
      <c r="K625" s="21">
        <f t="shared" si="52"/>
        <v>0</v>
      </c>
      <c r="L625" s="20"/>
      <c r="M625" s="21">
        <f t="shared" si="53"/>
        <v>0</v>
      </c>
      <c r="N625" s="21">
        <f>BAJIO16643561!C627</f>
        <v>0</v>
      </c>
      <c r="O625" s="128">
        <f t="shared" si="49"/>
        <v>376203.23999999987</v>
      </c>
      <c r="P625" s="22"/>
    </row>
    <row r="626" spans="1:16" hidden="1" x14ac:dyDescent="0.25">
      <c r="A626" s="19">
        <f>BAJIO16643561!A628</f>
        <v>44495</v>
      </c>
      <c r="B626" s="20"/>
      <c r="C626" s="20" t="str">
        <f>BAJIO16643561!B628</f>
        <v>AUTOP JOMAR SUC GP2  25oct2021 RFC JIN 920318BL0 Tarjeta 0548</v>
      </c>
      <c r="D626" s="106"/>
      <c r="E626" s="101">
        <f>BAJIO16643561!I628</f>
        <v>0</v>
      </c>
      <c r="F626" s="20">
        <f>BAJIO16643561!H628</f>
        <v>0</v>
      </c>
      <c r="G626" s="21">
        <f t="shared" si="50"/>
        <v>0</v>
      </c>
      <c r="H626" s="20"/>
      <c r="I626" s="21">
        <f t="shared" si="51"/>
        <v>0</v>
      </c>
      <c r="J626" s="21">
        <f>BAJIO16643561!D628</f>
        <v>0</v>
      </c>
      <c r="K626" s="21">
        <f t="shared" si="52"/>
        <v>119.25000000000001</v>
      </c>
      <c r="L626" s="20"/>
      <c r="M626" s="21">
        <f t="shared" si="53"/>
        <v>19.080000000000002</v>
      </c>
      <c r="N626" s="21">
        <f>BAJIO16643561!C628</f>
        <v>138.33000000000001</v>
      </c>
      <c r="O626" s="128">
        <f t="shared" si="49"/>
        <v>376064.90999999986</v>
      </c>
      <c r="P626" s="22"/>
    </row>
    <row r="627" spans="1:16" hidden="1" x14ac:dyDescent="0.25">
      <c r="A627" s="19">
        <f>BAJIO16643561!A629</f>
        <v>44495</v>
      </c>
      <c r="B627" s="20"/>
      <c r="C627" s="20" t="str">
        <f>BAJIO16643561!B629</f>
        <v>ACEROS TREGONZA  25oct2021 RFC ATR 060915K34 Tarjeta 0548</v>
      </c>
      <c r="D627" s="106"/>
      <c r="E627" s="101">
        <f>BAJIO16643561!I629</f>
        <v>0</v>
      </c>
      <c r="F627" s="20">
        <f>BAJIO16643561!H629</f>
        <v>0</v>
      </c>
      <c r="G627" s="21">
        <f t="shared" si="50"/>
        <v>0</v>
      </c>
      <c r="H627" s="20"/>
      <c r="I627" s="21">
        <f t="shared" si="51"/>
        <v>0</v>
      </c>
      <c r="J627" s="21">
        <f>BAJIO16643561!D629</f>
        <v>0</v>
      </c>
      <c r="K627" s="21">
        <f t="shared" si="52"/>
        <v>1734.9137931034484</v>
      </c>
      <c r="L627" s="20"/>
      <c r="M627" s="21">
        <f t="shared" si="53"/>
        <v>277.58620689655174</v>
      </c>
      <c r="N627" s="21">
        <f>BAJIO16643561!C629</f>
        <v>2012.5</v>
      </c>
      <c r="O627" s="128">
        <f t="shared" si="49"/>
        <v>374052.40999999986</v>
      </c>
      <c r="P627" s="22"/>
    </row>
    <row r="628" spans="1:16" ht="30" hidden="1" x14ac:dyDescent="0.25">
      <c r="A628" s="19">
        <f>BAJIO16643561!A630</f>
        <v>44495</v>
      </c>
      <c r="B628" s="20"/>
      <c r="C628" s="20" t="str">
        <f>BAJIO16643561!B630</f>
        <v>INFRA SA DE CV</v>
      </c>
      <c r="D628" s="106"/>
      <c r="E628" s="101" t="str">
        <f>BAJIO16643561!I630</f>
        <v>F2637, F2667, F2691</v>
      </c>
      <c r="F628" s="20">
        <f>BAJIO16643561!H630</f>
        <v>1401</v>
      </c>
      <c r="G628" s="21">
        <f t="shared" si="50"/>
        <v>35000</v>
      </c>
      <c r="H628" s="20"/>
      <c r="I628" s="21">
        <f t="shared" si="51"/>
        <v>5600</v>
      </c>
      <c r="J628" s="21">
        <f>BAJIO16643561!D630</f>
        <v>40600</v>
      </c>
      <c r="K628" s="21">
        <f t="shared" si="52"/>
        <v>0</v>
      </c>
      <c r="L628" s="20"/>
      <c r="M628" s="21">
        <f t="shared" si="53"/>
        <v>0</v>
      </c>
      <c r="N628" s="21">
        <f>BAJIO16643561!C630</f>
        <v>0</v>
      </c>
      <c r="O628" s="128">
        <f t="shared" si="49"/>
        <v>414652.40999999986</v>
      </c>
      <c r="P628" s="22"/>
    </row>
    <row r="629" spans="1:16" hidden="1" x14ac:dyDescent="0.25">
      <c r="A629" s="19">
        <f>BAJIO16643561!A631</f>
        <v>44495</v>
      </c>
      <c r="B629" s="20"/>
      <c r="C629" s="20" t="str">
        <f>BAJIO16643561!B631</f>
        <v>TERMOLITA SAPI DE CV 002888</v>
      </c>
      <c r="D629" s="106"/>
      <c r="E629" s="101" t="str">
        <f>BAJIO16643561!I631</f>
        <v>F2888</v>
      </c>
      <c r="F629" s="20">
        <f>BAJIO16643561!H631</f>
        <v>1402</v>
      </c>
      <c r="G629" s="21">
        <f t="shared" si="50"/>
        <v>4800</v>
      </c>
      <c r="H629" s="20"/>
      <c r="I629" s="21">
        <f t="shared" si="51"/>
        <v>768</v>
      </c>
      <c r="J629" s="21">
        <f>BAJIO16643561!D631</f>
        <v>5568</v>
      </c>
      <c r="K629" s="21">
        <f t="shared" si="52"/>
        <v>0</v>
      </c>
      <c r="L629" s="20"/>
      <c r="M629" s="21">
        <f t="shared" si="53"/>
        <v>0</v>
      </c>
      <c r="N629" s="21">
        <f>BAJIO16643561!C631</f>
        <v>0</v>
      </c>
      <c r="O629" s="128">
        <f t="shared" si="49"/>
        <v>420220.40999999986</v>
      </c>
      <c r="P629" s="22"/>
    </row>
    <row r="630" spans="1:16" hidden="1" x14ac:dyDescent="0.25">
      <c r="A630" s="19">
        <f>BAJIO16643561!A632</f>
        <v>44495</v>
      </c>
      <c r="B630" s="20"/>
      <c r="C630" s="20" t="str">
        <f>BAJIO16643561!B632</f>
        <v>ALANIS MARTINEZ GERARDO PRESTAMO GENERAL</v>
      </c>
      <c r="D630" s="106"/>
      <c r="E630" s="101">
        <f>BAJIO16643561!I632</f>
        <v>0</v>
      </c>
      <c r="F630" s="20">
        <f>BAJIO16643561!H632</f>
        <v>0</v>
      </c>
      <c r="G630" s="21">
        <f t="shared" si="50"/>
        <v>0</v>
      </c>
      <c r="H630" s="20"/>
      <c r="I630" s="21">
        <f t="shared" si="51"/>
        <v>0</v>
      </c>
      <c r="J630" s="21">
        <f>BAJIO16643561!D632</f>
        <v>0</v>
      </c>
      <c r="K630" s="21">
        <f t="shared" si="52"/>
        <v>4310.3448275862074</v>
      </c>
      <c r="L630" s="20"/>
      <c r="M630" s="21">
        <f t="shared" si="53"/>
        <v>689.65517241379325</v>
      </c>
      <c r="N630" s="21">
        <f>BAJIO16643561!C632</f>
        <v>5000</v>
      </c>
      <c r="O630" s="128">
        <f t="shared" si="49"/>
        <v>415220.40999999986</v>
      </c>
      <c r="P630" s="22"/>
    </row>
    <row r="631" spans="1:16" hidden="1" x14ac:dyDescent="0.25">
      <c r="A631" s="19">
        <f>BAJIO16643561!A633</f>
        <v>44495</v>
      </c>
      <c r="B631" s="20"/>
      <c r="C631" s="20" t="str">
        <f>BAJIO16643561!B633</f>
        <v xml:space="preserve">OPERADORA DE RELLENOS SANITARI LIQUIDAC </v>
      </c>
      <c r="D631" s="106"/>
      <c r="E631" s="101">
        <f>BAJIO16643561!I633</f>
        <v>0</v>
      </c>
      <c r="F631" s="20">
        <f>BAJIO16643561!H633</f>
        <v>0</v>
      </c>
      <c r="G631" s="21">
        <f t="shared" si="50"/>
        <v>0</v>
      </c>
      <c r="H631" s="20"/>
      <c r="I631" s="21">
        <f t="shared" si="51"/>
        <v>0</v>
      </c>
      <c r="J631" s="21">
        <f>BAJIO16643561!D633</f>
        <v>0</v>
      </c>
      <c r="K631" s="21">
        <f t="shared" si="52"/>
        <v>18045.5</v>
      </c>
      <c r="L631" s="20"/>
      <c r="M631" s="21">
        <f t="shared" si="53"/>
        <v>2887.28</v>
      </c>
      <c r="N631" s="21">
        <f>BAJIO16643561!C633</f>
        <v>20932.78</v>
      </c>
      <c r="O631" s="128">
        <f t="shared" si="49"/>
        <v>394287.62999999989</v>
      </c>
      <c r="P631" s="22"/>
    </row>
    <row r="632" spans="1:16" hidden="1" x14ac:dyDescent="0.25">
      <c r="A632" s="19">
        <f>BAJIO16643561!A634</f>
        <v>44496</v>
      </c>
      <c r="B632" s="20"/>
      <c r="C632" s="20" t="str">
        <f>BAJIO16643561!B634</f>
        <v>BOTANAS Y DERIVADOS S A  DE</v>
      </c>
      <c r="D632" s="106"/>
      <c r="E632" s="101" t="str">
        <f>BAJIO16643561!I634</f>
        <v>F2659, F2773</v>
      </c>
      <c r="F632" s="20">
        <f>BAJIO16643561!H634</f>
        <v>1403</v>
      </c>
      <c r="G632" s="21">
        <f t="shared" si="50"/>
        <v>5985.0000000000009</v>
      </c>
      <c r="H632" s="20"/>
      <c r="I632" s="21">
        <f t="shared" si="51"/>
        <v>957.60000000000014</v>
      </c>
      <c r="J632" s="21">
        <f>BAJIO16643561!D634</f>
        <v>6942.6</v>
      </c>
      <c r="K632" s="21">
        <f t="shared" si="52"/>
        <v>0</v>
      </c>
      <c r="L632" s="20"/>
      <c r="M632" s="21">
        <f t="shared" si="53"/>
        <v>0</v>
      </c>
      <c r="N632" s="21">
        <f>BAJIO16643561!C634</f>
        <v>0</v>
      </c>
      <c r="O632" s="128">
        <f t="shared" si="49"/>
        <v>401230.22999999986</v>
      </c>
      <c r="P632" s="22"/>
    </row>
    <row r="633" spans="1:16" hidden="1" x14ac:dyDescent="0.25">
      <c r="A633" s="19">
        <f>BAJIO16643561!A635</f>
        <v>44496</v>
      </c>
      <c r="B633" s="20"/>
      <c r="C633" s="20" t="str">
        <f>BAJIO16643561!B635</f>
        <v>BARRY CALLEBAUT MEXICO S DE RL DE CV</v>
      </c>
      <c r="D633" s="106"/>
      <c r="E633" s="101" t="str">
        <f>BAJIO16643561!I635</f>
        <v>F2576</v>
      </c>
      <c r="F633" s="20">
        <f>BAJIO16643561!H635</f>
        <v>1404</v>
      </c>
      <c r="G633" s="21">
        <f t="shared" si="50"/>
        <v>4568.9655172413795</v>
      </c>
      <c r="H633" s="20"/>
      <c r="I633" s="21">
        <f t="shared" si="51"/>
        <v>731.0344827586207</v>
      </c>
      <c r="J633" s="21">
        <f>BAJIO16643561!D635</f>
        <v>5300</v>
      </c>
      <c r="K633" s="21">
        <f t="shared" si="52"/>
        <v>0</v>
      </c>
      <c r="L633" s="20"/>
      <c r="M633" s="21">
        <f t="shared" si="53"/>
        <v>0</v>
      </c>
      <c r="N633" s="21">
        <f>BAJIO16643561!C635</f>
        <v>0</v>
      </c>
      <c r="O633" s="128">
        <f t="shared" si="49"/>
        <v>406530.22999999986</v>
      </c>
      <c r="P633" s="22"/>
    </row>
    <row r="634" spans="1:16" hidden="1" x14ac:dyDescent="0.25">
      <c r="A634" s="19">
        <f>BAJIO16643561!A636</f>
        <v>44496</v>
      </c>
      <c r="B634" s="20"/>
      <c r="C634" s="20" t="str">
        <f>BAJIO16643561!B636</f>
        <v>TAR AEROLINEAS Tarjeta</v>
      </c>
      <c r="D634" s="106"/>
      <c r="E634" s="101">
        <f>BAJIO16643561!I636</f>
        <v>0</v>
      </c>
      <c r="F634" s="20">
        <f>BAJIO16643561!H636</f>
        <v>0</v>
      </c>
      <c r="G634" s="21">
        <f t="shared" si="50"/>
        <v>0</v>
      </c>
      <c r="H634" s="20"/>
      <c r="I634" s="21">
        <f t="shared" si="51"/>
        <v>0</v>
      </c>
      <c r="J634" s="21">
        <f>BAJIO16643561!D636</f>
        <v>0</v>
      </c>
      <c r="K634" s="21">
        <f t="shared" si="52"/>
        <v>11359.491379310346</v>
      </c>
      <c r="L634" s="20"/>
      <c r="M634" s="21">
        <f t="shared" si="53"/>
        <v>1817.5186206896553</v>
      </c>
      <c r="N634" s="21">
        <f>BAJIO16643561!C636</f>
        <v>13177.01</v>
      </c>
      <c r="O634" s="128">
        <f t="shared" si="49"/>
        <v>393353.21999999986</v>
      </c>
      <c r="P634" s="22"/>
    </row>
    <row r="635" spans="1:16" hidden="1" x14ac:dyDescent="0.25">
      <c r="A635" s="19">
        <f>BAJIO16643561!A637</f>
        <v>44496</v>
      </c>
      <c r="B635" s="20"/>
      <c r="C635" s="20" t="str">
        <f>BAJIO16643561!B637</f>
        <v>RECUPERACIONES IND AGUIRRE ANTICIPO A FACTURA</v>
      </c>
      <c r="D635" s="106"/>
      <c r="E635" s="101">
        <f>BAJIO16643561!I637</f>
        <v>0</v>
      </c>
      <c r="F635" s="20">
        <f>BAJIO16643561!H637</f>
        <v>0</v>
      </c>
      <c r="G635" s="21">
        <f t="shared" si="50"/>
        <v>0</v>
      </c>
      <c r="H635" s="20"/>
      <c r="I635" s="21">
        <f t="shared" si="51"/>
        <v>0</v>
      </c>
      <c r="J635" s="21">
        <f>BAJIO16643561!D637</f>
        <v>0</v>
      </c>
      <c r="K635" s="21">
        <f t="shared" si="52"/>
        <v>10425</v>
      </c>
      <c r="L635" s="20"/>
      <c r="M635" s="21">
        <f t="shared" si="53"/>
        <v>1668</v>
      </c>
      <c r="N635" s="21">
        <f>BAJIO16643561!C637</f>
        <v>12093</v>
      </c>
      <c r="O635" s="128">
        <f t="shared" si="49"/>
        <v>381260.21999999986</v>
      </c>
      <c r="P635" s="22"/>
    </row>
    <row r="636" spans="1:16" hidden="1" x14ac:dyDescent="0.25">
      <c r="A636" s="19">
        <f>BAJIO16643561!A638</f>
        <v>44496</v>
      </c>
      <c r="B636" s="20"/>
      <c r="C636" s="20" t="str">
        <f>BAJIO16643561!B638</f>
        <v>LIVETT CONSTRUCCIONES Y SUMINI LIQUIDACION DE FACTURA</v>
      </c>
      <c r="D636" s="106"/>
      <c r="E636" s="101">
        <f>BAJIO16643561!I638</f>
        <v>0</v>
      </c>
      <c r="F636" s="20">
        <f>BAJIO16643561!H638</f>
        <v>0</v>
      </c>
      <c r="G636" s="21">
        <f t="shared" si="50"/>
        <v>0</v>
      </c>
      <c r="H636" s="20"/>
      <c r="I636" s="21">
        <f t="shared" si="51"/>
        <v>0</v>
      </c>
      <c r="J636" s="21">
        <f>BAJIO16643561!D638</f>
        <v>0</v>
      </c>
      <c r="K636" s="21">
        <f t="shared" si="52"/>
        <v>116071.55172413794</v>
      </c>
      <c r="L636" s="20"/>
      <c r="M636" s="21">
        <f t="shared" si="53"/>
        <v>18571.448275862072</v>
      </c>
      <c r="N636" s="21">
        <f>BAJIO16643561!C638</f>
        <v>134643</v>
      </c>
      <c r="O636" s="128">
        <f t="shared" si="49"/>
        <v>246617.21999999986</v>
      </c>
      <c r="P636" s="22"/>
    </row>
    <row r="637" spans="1:16" hidden="1" x14ac:dyDescent="0.25">
      <c r="A637" s="19">
        <f>BAJIO16643561!A639</f>
        <v>44496</v>
      </c>
      <c r="B637" s="20"/>
      <c r="C637" s="20" t="str">
        <f>BAJIO16643561!B639</f>
        <v>ZAMUDIO CELIS ALBERTO PRESTAMO GENERAL</v>
      </c>
      <c r="D637" s="106"/>
      <c r="E637" s="101">
        <f>BAJIO16643561!I639</f>
        <v>0</v>
      </c>
      <c r="F637" s="20">
        <f>BAJIO16643561!H639</f>
        <v>0</v>
      </c>
      <c r="G637" s="21">
        <f t="shared" si="50"/>
        <v>0</v>
      </c>
      <c r="H637" s="20"/>
      <c r="I637" s="21">
        <f t="shared" si="51"/>
        <v>0</v>
      </c>
      <c r="J637" s="21">
        <f>BAJIO16643561!D639</f>
        <v>0</v>
      </c>
      <c r="K637" s="21">
        <f t="shared" si="52"/>
        <v>3448.2758620689656</v>
      </c>
      <c r="L637" s="20"/>
      <c r="M637" s="21">
        <f t="shared" si="53"/>
        <v>551.72413793103453</v>
      </c>
      <c r="N637" s="21">
        <f>BAJIO16643561!C639</f>
        <v>4000</v>
      </c>
      <c r="O637" s="128">
        <f t="shared" si="49"/>
        <v>242617.21999999986</v>
      </c>
      <c r="P637" s="22"/>
    </row>
    <row r="638" spans="1:16" hidden="1" x14ac:dyDescent="0.25">
      <c r="A638" s="19">
        <f>BAJIO16643561!A640</f>
        <v>44496</v>
      </c>
      <c r="B638" s="20"/>
      <c r="C638" s="20" t="str">
        <f>BAJIO16643561!B640</f>
        <v>PACCAR FINANCIAL MEXICO SA DE</v>
      </c>
      <c r="D638" s="106"/>
      <c r="E638" s="101">
        <f>BAJIO16643561!I640</f>
        <v>0</v>
      </c>
      <c r="F638" s="20">
        <f>BAJIO16643561!H640</f>
        <v>0</v>
      </c>
      <c r="G638" s="21">
        <f t="shared" si="50"/>
        <v>0</v>
      </c>
      <c r="H638" s="20"/>
      <c r="I638" s="21">
        <f t="shared" si="51"/>
        <v>0</v>
      </c>
      <c r="J638" s="21">
        <f>BAJIO16643561!D640</f>
        <v>0</v>
      </c>
      <c r="K638" s="21">
        <f t="shared" si="52"/>
        <v>1021.7844827586207</v>
      </c>
      <c r="L638" s="20"/>
      <c r="M638" s="21">
        <f t="shared" si="53"/>
        <v>163.48551724137931</v>
      </c>
      <c r="N638" s="21">
        <f>BAJIO16643561!C640</f>
        <v>1185.27</v>
      </c>
      <c r="O638" s="128">
        <f t="shared" si="49"/>
        <v>241431.94999999987</v>
      </c>
      <c r="P638" s="22"/>
    </row>
    <row r="639" spans="1:16" hidden="1" x14ac:dyDescent="0.25">
      <c r="A639" s="19">
        <f>BAJIO16643561!A641</f>
        <v>44496</v>
      </c>
      <c r="B639" s="20"/>
      <c r="C639" s="20" t="str">
        <f>BAJIO16643561!B641</f>
        <v>CAROLINA RODRIGUEZ SOTO Pago fact2690</v>
      </c>
      <c r="D639" s="106"/>
      <c r="E639" s="101" t="str">
        <f>BAJIO16643561!I641</f>
        <v>F2690</v>
      </c>
      <c r="F639" s="20">
        <f>BAJIO16643561!H641</f>
        <v>271021</v>
      </c>
      <c r="G639" s="21">
        <f t="shared" si="50"/>
        <v>12000</v>
      </c>
      <c r="H639" s="20"/>
      <c r="I639" s="21">
        <f t="shared" si="51"/>
        <v>1920</v>
      </c>
      <c r="J639" s="21">
        <f>BAJIO16643561!D641</f>
        <v>13920</v>
      </c>
      <c r="K639" s="21">
        <f t="shared" si="52"/>
        <v>0</v>
      </c>
      <c r="L639" s="20"/>
      <c r="M639" s="21">
        <f t="shared" si="53"/>
        <v>0</v>
      </c>
      <c r="N639" s="21">
        <f>BAJIO16643561!C641</f>
        <v>0</v>
      </c>
      <c r="O639" s="128">
        <f t="shared" si="49"/>
        <v>255351.94999999987</v>
      </c>
      <c r="P639" s="22"/>
    </row>
    <row r="640" spans="1:16" hidden="1" x14ac:dyDescent="0.25">
      <c r="A640" s="19">
        <f>BAJIO16643561!A642</f>
        <v>44497</v>
      </c>
      <c r="B640" s="20"/>
      <c r="C640" s="20" t="str">
        <f>BAJIO16643561!B642</f>
        <v>ACEROS TREGONZA  27oct2021 RFC ATR 060915K34 Tarjeta 0548</v>
      </c>
      <c r="D640" s="106"/>
      <c r="E640" s="101">
        <f>BAJIO16643561!I642</f>
        <v>0</v>
      </c>
      <c r="F640" s="20">
        <f>BAJIO16643561!H642</f>
        <v>0</v>
      </c>
      <c r="G640" s="21">
        <f t="shared" si="50"/>
        <v>0</v>
      </c>
      <c r="H640" s="20"/>
      <c r="I640" s="21">
        <f t="shared" si="51"/>
        <v>0</v>
      </c>
      <c r="J640" s="21">
        <f>BAJIO16643561!D642</f>
        <v>0</v>
      </c>
      <c r="K640" s="21">
        <f t="shared" si="52"/>
        <v>891.43965517241384</v>
      </c>
      <c r="L640" s="20"/>
      <c r="M640" s="21">
        <f t="shared" si="53"/>
        <v>142.63034482758621</v>
      </c>
      <c r="N640" s="21">
        <f>BAJIO16643561!C642</f>
        <v>1034.07</v>
      </c>
      <c r="O640" s="128">
        <f t="shared" si="49"/>
        <v>254317.87999999986</v>
      </c>
      <c r="P640" s="22"/>
    </row>
    <row r="641" spans="1:16" hidden="1" x14ac:dyDescent="0.25">
      <c r="A641" s="19">
        <f>BAJIO16643561!A643</f>
        <v>44497</v>
      </c>
      <c r="B641" s="20"/>
      <c r="C641" s="20" t="str">
        <f>BAJIO16643561!B643</f>
        <v>HOTEL PLAZA SOL VER  27oct2021 RFC ABF 19072326A Tarjeta 7265</v>
      </c>
      <c r="D641" s="106"/>
      <c r="E641" s="101">
        <f>BAJIO16643561!I643</f>
        <v>0</v>
      </c>
      <c r="F641" s="20">
        <f>BAJIO16643561!H643</f>
        <v>0</v>
      </c>
      <c r="G641" s="21">
        <f t="shared" si="50"/>
        <v>0</v>
      </c>
      <c r="H641" s="20"/>
      <c r="I641" s="21">
        <f t="shared" si="51"/>
        <v>0</v>
      </c>
      <c r="J641" s="21">
        <f>BAJIO16643561!D643</f>
        <v>0</v>
      </c>
      <c r="K641" s="21">
        <f t="shared" si="52"/>
        <v>1417.2241379310346</v>
      </c>
      <c r="L641" s="20"/>
      <c r="M641" s="21">
        <f t="shared" si="53"/>
        <v>226.75586206896554</v>
      </c>
      <c r="N641" s="21">
        <f>BAJIO16643561!C643</f>
        <v>1643.98</v>
      </c>
      <c r="O641" s="128">
        <f t="shared" si="49"/>
        <v>252673.89999999985</v>
      </c>
      <c r="P641" s="22"/>
    </row>
    <row r="642" spans="1:16" hidden="1" x14ac:dyDescent="0.25">
      <c r="A642" s="19">
        <f>BAJIO16643561!A644</f>
        <v>44497</v>
      </c>
      <c r="B642" s="20"/>
      <c r="C642" s="20" t="str">
        <f>BAJIO16643561!B644</f>
        <v>INTEGRADORA DE INSUMOS DEL NORESTE S.A.</v>
      </c>
      <c r="D642" s="106"/>
      <c r="E642" s="101" t="str">
        <f>BAJIO16643561!I644</f>
        <v>F2886, F2887</v>
      </c>
      <c r="F642" s="20">
        <f>BAJIO16643561!H644</f>
        <v>1406</v>
      </c>
      <c r="G642" s="21">
        <f t="shared" si="50"/>
        <v>6200</v>
      </c>
      <c r="H642" s="20"/>
      <c r="I642" s="21">
        <f t="shared" si="51"/>
        <v>992</v>
      </c>
      <c r="J642" s="21">
        <f>BAJIO16643561!D644</f>
        <v>7192</v>
      </c>
      <c r="K642" s="21">
        <f t="shared" si="52"/>
        <v>0</v>
      </c>
      <c r="L642" s="20"/>
      <c r="M642" s="21">
        <f t="shared" si="53"/>
        <v>0</v>
      </c>
      <c r="N642" s="21">
        <f>BAJIO16643561!C644</f>
        <v>0</v>
      </c>
      <c r="O642" s="128">
        <f t="shared" si="49"/>
        <v>259865.89999999985</v>
      </c>
      <c r="P642" s="22"/>
    </row>
    <row r="643" spans="1:16" hidden="1" x14ac:dyDescent="0.25">
      <c r="A643" s="19">
        <f>BAJIO16643561!A645</f>
        <v>44497</v>
      </c>
      <c r="B643" s="20"/>
      <c r="C643" s="20" t="str">
        <f>BAJIO16643561!B645</f>
        <v>CMC INFRAESTRUCTURA SA CV LIQUIDACION DE FACTURA</v>
      </c>
      <c r="D643" s="106"/>
      <c r="E643" s="101">
        <f>BAJIO16643561!I645</f>
        <v>0</v>
      </c>
      <c r="F643" s="20">
        <f>BAJIO16643561!H645</f>
        <v>0</v>
      </c>
      <c r="G643" s="21">
        <f t="shared" si="50"/>
        <v>0</v>
      </c>
      <c r="H643" s="20"/>
      <c r="I643" s="21">
        <f t="shared" si="51"/>
        <v>0</v>
      </c>
      <c r="J643" s="21">
        <f>BAJIO16643561!D645</f>
        <v>0</v>
      </c>
      <c r="K643" s="21">
        <f t="shared" si="52"/>
        <v>163793.10344827588</v>
      </c>
      <c r="L643" s="20"/>
      <c r="M643" s="21">
        <f t="shared" si="53"/>
        <v>26206.896551724141</v>
      </c>
      <c r="N643" s="21">
        <f>BAJIO16643561!C645</f>
        <v>190000</v>
      </c>
      <c r="O643" s="128">
        <f t="shared" si="49"/>
        <v>69865.899999999849</v>
      </c>
      <c r="P643" s="22"/>
    </row>
    <row r="644" spans="1:16" hidden="1" x14ac:dyDescent="0.25">
      <c r="A644" s="19">
        <f>BAJIO16643561!A646</f>
        <v>44497</v>
      </c>
      <c r="B644" s="20"/>
      <c r="C644" s="20" t="str">
        <f>BAJIO16643561!B646</f>
        <v xml:space="preserve">BACHOCO SA DE CV </v>
      </c>
      <c r="D644" s="106"/>
      <c r="E644" s="101" t="str">
        <f>BAJIO16643561!I646</f>
        <v>F2475, F2546</v>
      </c>
      <c r="F644" s="20">
        <f>BAJIO16643561!H646</f>
        <v>1407</v>
      </c>
      <c r="G644" s="21">
        <f t="shared" si="50"/>
        <v>8500</v>
      </c>
      <c r="H644" s="20"/>
      <c r="I644" s="21">
        <f t="shared" si="51"/>
        <v>1360</v>
      </c>
      <c r="J644" s="21">
        <f>BAJIO16643561!D646</f>
        <v>9860</v>
      </c>
      <c r="K644" s="21">
        <f t="shared" si="52"/>
        <v>0</v>
      </c>
      <c r="L644" s="20"/>
      <c r="M644" s="21">
        <f t="shared" si="53"/>
        <v>0</v>
      </c>
      <c r="N644" s="21">
        <f>BAJIO16643561!C646</f>
        <v>0</v>
      </c>
      <c r="O644" s="128">
        <f t="shared" si="49"/>
        <v>79725.899999999849</v>
      </c>
      <c r="P644" s="22"/>
    </row>
    <row r="645" spans="1:16" hidden="1" x14ac:dyDescent="0.25">
      <c r="A645" s="19">
        <f>BAJIO16643561!A647</f>
        <v>44497</v>
      </c>
      <c r="B645" s="20"/>
      <c r="C645" s="20" t="str">
        <f>BAJIO16643561!B647</f>
        <v>JUAN PEREZ PRESTAMO GENERAL</v>
      </c>
      <c r="D645" s="106"/>
      <c r="E645" s="101">
        <f>BAJIO16643561!I647</f>
        <v>0</v>
      </c>
      <c r="F645" s="20">
        <f>BAJIO16643561!H647</f>
        <v>0</v>
      </c>
      <c r="G645" s="21">
        <f t="shared" si="50"/>
        <v>0</v>
      </c>
      <c r="H645" s="20"/>
      <c r="I645" s="21">
        <f t="shared" si="51"/>
        <v>0</v>
      </c>
      <c r="J645" s="21">
        <f>BAJIO16643561!D647</f>
        <v>0</v>
      </c>
      <c r="K645" s="21">
        <f t="shared" si="52"/>
        <v>344.82758620689657</v>
      </c>
      <c r="L645" s="20"/>
      <c r="M645" s="21">
        <f t="shared" si="53"/>
        <v>55.172413793103452</v>
      </c>
      <c r="N645" s="21">
        <f>BAJIO16643561!C647</f>
        <v>400</v>
      </c>
      <c r="O645" s="128">
        <f t="shared" si="49"/>
        <v>79325.899999999849</v>
      </c>
      <c r="P645" s="22"/>
    </row>
    <row r="646" spans="1:16" hidden="1" x14ac:dyDescent="0.25">
      <c r="A646" s="19">
        <f>BAJIO16643561!A648</f>
        <v>44497</v>
      </c>
      <c r="B646" s="20"/>
      <c r="C646" s="20" t="str">
        <f>BAJIO16643561!B648</f>
        <v>TRASPASO A CUENTA DE BAJIO INVERMEX</v>
      </c>
      <c r="D646" s="106"/>
      <c r="E646" s="101" t="str">
        <f>BAJIO16643561!I648</f>
        <v>TRASPASO</v>
      </c>
      <c r="F646" s="20">
        <f>BAJIO16643561!H648</f>
        <v>0</v>
      </c>
      <c r="G646" s="21">
        <f t="shared" si="50"/>
        <v>47413.793103448283</v>
      </c>
      <c r="H646" s="20"/>
      <c r="I646" s="21">
        <f t="shared" si="51"/>
        <v>7586.2068965517255</v>
      </c>
      <c r="J646" s="21">
        <f>BAJIO16643561!D648</f>
        <v>55000</v>
      </c>
      <c r="K646" s="21">
        <f t="shared" si="52"/>
        <v>0</v>
      </c>
      <c r="L646" s="20"/>
      <c r="M646" s="21">
        <f t="shared" si="53"/>
        <v>0</v>
      </c>
      <c r="N646" s="21">
        <f>BAJIO16643561!C648</f>
        <v>0</v>
      </c>
      <c r="O646" s="128">
        <f t="shared" ref="O646:O709" si="54">O645+J646-N646</f>
        <v>134325.89999999985</v>
      </c>
      <c r="P646" s="22"/>
    </row>
    <row r="647" spans="1:16" hidden="1" x14ac:dyDescent="0.25">
      <c r="A647" s="19">
        <f>BAJIO16643561!A649</f>
        <v>44497</v>
      </c>
      <c r="B647" s="20"/>
      <c r="C647" s="20" t="str">
        <f>BAJIO16643561!B649</f>
        <v>LIVETT CONSTRUCCIONES Y SUMINI LIQUIDACION DE FACTURA</v>
      </c>
      <c r="D647" s="106"/>
      <c r="E647" s="101">
        <f>BAJIO16643561!I649</f>
        <v>0</v>
      </c>
      <c r="F647" s="20">
        <f>BAJIO16643561!H649</f>
        <v>0</v>
      </c>
      <c r="G647" s="21">
        <f t="shared" si="50"/>
        <v>0</v>
      </c>
      <c r="H647" s="20"/>
      <c r="I647" s="21">
        <f t="shared" si="51"/>
        <v>0</v>
      </c>
      <c r="J647" s="21">
        <f>BAJIO16643561!D649</f>
        <v>0</v>
      </c>
      <c r="K647" s="21">
        <f t="shared" si="52"/>
        <v>81896.551724137942</v>
      </c>
      <c r="L647" s="20"/>
      <c r="M647" s="21">
        <f t="shared" si="53"/>
        <v>13103.448275862071</v>
      </c>
      <c r="N647" s="21">
        <f>BAJIO16643561!C649</f>
        <v>95000</v>
      </c>
      <c r="O647" s="128">
        <f t="shared" si="54"/>
        <v>39325.899999999849</v>
      </c>
      <c r="P647" s="22"/>
    </row>
    <row r="648" spans="1:16" hidden="1" x14ac:dyDescent="0.25">
      <c r="A648" s="19">
        <f>BAJIO16643561!A650</f>
        <v>44497</v>
      </c>
      <c r="B648" s="20"/>
      <c r="C648" s="20" t="str">
        <f>BAJIO16643561!B650</f>
        <v>LIVETT CONSTRUCCIONES Y SUMINI Devolución LIQUIDACION DE FACTURA</v>
      </c>
      <c r="D648" s="106"/>
      <c r="E648" s="101" t="str">
        <f>BAJIO16643561!I650</f>
        <v>DEV LIQ FAC</v>
      </c>
      <c r="F648" s="20">
        <f>BAJIO16643561!H650</f>
        <v>0</v>
      </c>
      <c r="G648" s="21">
        <f t="shared" si="50"/>
        <v>81896.551724137942</v>
      </c>
      <c r="H648" s="20"/>
      <c r="I648" s="21">
        <f t="shared" si="51"/>
        <v>13103.448275862071</v>
      </c>
      <c r="J648" s="21">
        <f>BAJIO16643561!D650</f>
        <v>95000</v>
      </c>
      <c r="K648" s="21">
        <f t="shared" si="52"/>
        <v>0</v>
      </c>
      <c r="L648" s="20"/>
      <c r="M648" s="21">
        <f t="shared" si="53"/>
        <v>0</v>
      </c>
      <c r="N648" s="21">
        <f>BAJIO16643561!C650</f>
        <v>0</v>
      </c>
      <c r="O648" s="128">
        <f t="shared" si="54"/>
        <v>134325.89999999985</v>
      </c>
      <c r="P648" s="22"/>
    </row>
    <row r="649" spans="1:16" hidden="1" x14ac:dyDescent="0.25">
      <c r="A649" s="19">
        <f>BAJIO16643561!A651</f>
        <v>44497</v>
      </c>
      <c r="B649" s="20"/>
      <c r="C649" s="20" t="str">
        <f>BAJIO16643561!B651</f>
        <v>TERRA4 CONST. Y SUMINISTROS SA LIQUIDACION DE FACTURA</v>
      </c>
      <c r="D649" s="106"/>
      <c r="E649" s="101">
        <f>BAJIO16643561!I651</f>
        <v>0</v>
      </c>
      <c r="F649" s="20">
        <f>BAJIO16643561!H651</f>
        <v>0</v>
      </c>
      <c r="G649" s="21">
        <f t="shared" si="50"/>
        <v>0</v>
      </c>
      <c r="H649" s="20"/>
      <c r="I649" s="21">
        <f t="shared" si="51"/>
        <v>0</v>
      </c>
      <c r="J649" s="21">
        <f>BAJIO16643561!D651</f>
        <v>0</v>
      </c>
      <c r="K649" s="21">
        <f t="shared" si="52"/>
        <v>81896.551724137942</v>
      </c>
      <c r="L649" s="20"/>
      <c r="M649" s="21">
        <f t="shared" si="53"/>
        <v>13103.448275862071</v>
      </c>
      <c r="N649" s="21">
        <f>BAJIO16643561!C651</f>
        <v>95000</v>
      </c>
      <c r="O649" s="128">
        <f t="shared" si="54"/>
        <v>39325.899999999849</v>
      </c>
      <c r="P649" s="22"/>
    </row>
    <row r="650" spans="1:16" hidden="1" x14ac:dyDescent="0.25">
      <c r="A650" s="19">
        <f>BAJIO16643561!A652</f>
        <v>44498</v>
      </c>
      <c r="B650" s="20"/>
      <c r="C650" s="20" t="str">
        <f>BAJIO16643561!B652</f>
        <v>MEGA ALIMENTOS SA DE  CV</v>
      </c>
      <c r="D650" s="106"/>
      <c r="E650" s="101" t="str">
        <f>BAJIO16643561!I652</f>
        <v>F2716</v>
      </c>
      <c r="F650" s="20">
        <f>BAJIO16643561!H652</f>
        <v>1408</v>
      </c>
      <c r="G650" s="21">
        <f t="shared" si="50"/>
        <v>9645.0000000000018</v>
      </c>
      <c r="H650" s="20"/>
      <c r="I650" s="21">
        <f t="shared" si="51"/>
        <v>1543.2000000000003</v>
      </c>
      <c r="J650" s="21">
        <f>BAJIO16643561!D652</f>
        <v>11188.2</v>
      </c>
      <c r="K650" s="21">
        <f t="shared" si="52"/>
        <v>0</v>
      </c>
      <c r="L650" s="20"/>
      <c r="M650" s="21">
        <f t="shared" si="53"/>
        <v>0</v>
      </c>
      <c r="N650" s="21">
        <f>BAJIO16643561!C652</f>
        <v>0</v>
      </c>
      <c r="O650" s="128">
        <f t="shared" si="54"/>
        <v>50514.099999999846</v>
      </c>
      <c r="P650" s="22"/>
    </row>
    <row r="651" spans="1:16" hidden="1" x14ac:dyDescent="0.25">
      <c r="A651" s="19">
        <f>BAJIO16643561!A653</f>
        <v>44498</v>
      </c>
      <c r="B651" s="20"/>
      <c r="C651" s="20" t="str">
        <f>BAJIO16643561!B653</f>
        <v>ZONE COMPRA S DE R L DE C V</v>
      </c>
      <c r="D651" s="106"/>
      <c r="E651" s="101" t="str">
        <f>BAJIO16643561!I653</f>
        <v>F2686</v>
      </c>
      <c r="F651" s="20">
        <f>BAJIO16643561!H653</f>
        <v>1409</v>
      </c>
      <c r="G651" s="21">
        <f t="shared" si="50"/>
        <v>18900</v>
      </c>
      <c r="H651" s="20"/>
      <c r="I651" s="21">
        <f t="shared" si="51"/>
        <v>3024</v>
      </c>
      <c r="J651" s="21">
        <f>BAJIO16643561!D653</f>
        <v>21924</v>
      </c>
      <c r="K651" s="21">
        <f t="shared" si="52"/>
        <v>0</v>
      </c>
      <c r="L651" s="20"/>
      <c r="M651" s="21">
        <f t="shared" si="53"/>
        <v>0</v>
      </c>
      <c r="N651" s="21">
        <f>BAJIO16643561!C653</f>
        <v>0</v>
      </c>
      <c r="O651" s="128">
        <f t="shared" si="54"/>
        <v>72438.099999999846</v>
      </c>
      <c r="P651" s="22"/>
    </row>
    <row r="652" spans="1:16" hidden="1" x14ac:dyDescent="0.25">
      <c r="A652" s="19">
        <f>BAJIO16643561!A654</f>
        <v>44498</v>
      </c>
      <c r="B652" s="20"/>
      <c r="C652" s="20" t="str">
        <f>BAJIO16643561!B654</f>
        <v>SUTORSA COMERCIAL  28oct2021 RFC SCO 090722UN3 Tarjeta 0548</v>
      </c>
      <c r="D652" s="106"/>
      <c r="E652" s="101">
        <f>BAJIO16643561!I654</f>
        <v>0</v>
      </c>
      <c r="F652" s="20">
        <f>BAJIO16643561!H654</f>
        <v>0</v>
      </c>
      <c r="G652" s="21">
        <f t="shared" si="50"/>
        <v>0</v>
      </c>
      <c r="H652" s="20"/>
      <c r="I652" s="21">
        <f t="shared" si="51"/>
        <v>0</v>
      </c>
      <c r="J652" s="21">
        <f>BAJIO16643561!D654</f>
        <v>0</v>
      </c>
      <c r="K652" s="21">
        <f t="shared" si="52"/>
        <v>407.92241379310349</v>
      </c>
      <c r="L652" s="20"/>
      <c r="M652" s="21">
        <f t="shared" si="53"/>
        <v>65.267586206896553</v>
      </c>
      <c r="N652" s="21">
        <f>BAJIO16643561!C654</f>
        <v>473.19</v>
      </c>
      <c r="O652" s="128">
        <f t="shared" si="54"/>
        <v>71964.909999999843</v>
      </c>
      <c r="P652" s="22"/>
    </row>
    <row r="653" spans="1:16" hidden="1" x14ac:dyDescent="0.25">
      <c r="A653" s="19">
        <f>BAJIO16643561!A655</f>
        <v>44498</v>
      </c>
      <c r="B653" s="20"/>
      <c r="C653" s="20" t="str">
        <f>BAJIO16643561!B655</f>
        <v>VALVULAS DE CALIDAD DE MONTERREY SA DE C PAGO FACTURA INV2824</v>
      </c>
      <c r="D653" s="106"/>
      <c r="E653" s="101" t="str">
        <f>BAJIO16643561!I655</f>
        <v>F2824</v>
      </c>
      <c r="F653" s="20">
        <f>BAJIO16643561!H655</f>
        <v>1410</v>
      </c>
      <c r="G653" s="21">
        <f t="shared" si="50"/>
        <v>2850</v>
      </c>
      <c r="H653" s="20"/>
      <c r="I653" s="21">
        <f t="shared" si="51"/>
        <v>456</v>
      </c>
      <c r="J653" s="21">
        <f>BAJIO16643561!D655</f>
        <v>3306</v>
      </c>
      <c r="K653" s="21">
        <f t="shared" si="52"/>
        <v>0</v>
      </c>
      <c r="L653" s="20"/>
      <c r="M653" s="21">
        <f t="shared" si="53"/>
        <v>0</v>
      </c>
      <c r="N653" s="21">
        <f>BAJIO16643561!C655</f>
        <v>0</v>
      </c>
      <c r="O653" s="128">
        <f t="shared" si="54"/>
        <v>75270.909999999843</v>
      </c>
      <c r="P653" s="22"/>
    </row>
    <row r="654" spans="1:16" hidden="1" x14ac:dyDescent="0.25">
      <c r="A654" s="19">
        <f>BAJIO16643561!A656</f>
        <v>44498</v>
      </c>
      <c r="B654" s="20"/>
      <c r="C654" s="20" t="str">
        <f>BAJIO16643561!B656</f>
        <v>TRASPASO A CUENTA DE INVERMEX BAJIO</v>
      </c>
      <c r="D654" s="106"/>
      <c r="E654" s="101">
        <f>BAJIO16643561!I656</f>
        <v>0</v>
      </c>
      <c r="F654" s="20">
        <f>BAJIO16643561!H656</f>
        <v>0</v>
      </c>
      <c r="G654" s="21">
        <f t="shared" si="50"/>
        <v>43103.448275862072</v>
      </c>
      <c r="H654" s="20"/>
      <c r="I654" s="21">
        <f t="shared" si="51"/>
        <v>6896.5517241379321</v>
      </c>
      <c r="J654" s="21">
        <f>BAJIO16643561!D656</f>
        <v>50000</v>
      </c>
      <c r="K654" s="21">
        <f t="shared" si="52"/>
        <v>0</v>
      </c>
      <c r="L654" s="20"/>
      <c r="M654" s="21">
        <f t="shared" si="53"/>
        <v>0</v>
      </c>
      <c r="N654" s="21">
        <f>BAJIO16643561!C656</f>
        <v>0</v>
      </c>
      <c r="O654" s="128">
        <f t="shared" si="54"/>
        <v>125270.90999999984</v>
      </c>
      <c r="P654" s="22"/>
    </row>
    <row r="655" spans="1:16" hidden="1" x14ac:dyDescent="0.25">
      <c r="A655" s="19">
        <f>BAJIO16643561!A657</f>
        <v>44498</v>
      </c>
      <c r="B655" s="20"/>
      <c r="C655" s="20" t="str">
        <f>BAJIO16643561!B657</f>
        <v>PLANOS Y PROYECTOS GEOTERRA SA LIQUIDACION DE FACTURA</v>
      </c>
      <c r="D655" s="106"/>
      <c r="E655" s="101">
        <f>BAJIO16643561!I657</f>
        <v>0</v>
      </c>
      <c r="F655" s="20">
        <f>BAJIO16643561!H657</f>
        <v>0</v>
      </c>
      <c r="G655" s="21">
        <f t="shared" si="50"/>
        <v>0</v>
      </c>
      <c r="H655" s="20"/>
      <c r="I655" s="21">
        <f t="shared" si="51"/>
        <v>0</v>
      </c>
      <c r="J655" s="21">
        <f>BAJIO16643561!D657</f>
        <v>0</v>
      </c>
      <c r="K655" s="21">
        <f t="shared" si="52"/>
        <v>79094.827586206899</v>
      </c>
      <c r="L655" s="20"/>
      <c r="M655" s="21">
        <f t="shared" si="53"/>
        <v>12655.172413793103</v>
      </c>
      <c r="N655" s="21">
        <f>BAJIO16643561!C657</f>
        <v>91750</v>
      </c>
      <c r="O655" s="128">
        <f t="shared" si="54"/>
        <v>33520.909999999843</v>
      </c>
      <c r="P655" s="22"/>
    </row>
    <row r="656" spans="1:16" hidden="1" x14ac:dyDescent="0.25">
      <c r="A656" s="19">
        <f>BAJIO16643561!A658</f>
        <v>44498</v>
      </c>
      <c r="B656" s="20"/>
      <c r="C656" s="20" t="str">
        <f>BAJIO16643561!B658</f>
        <v>MARIA GUADALUPE CRUZ USCANGA PRESTAMO GENERAL</v>
      </c>
      <c r="D656" s="106"/>
      <c r="E656" s="101">
        <f>BAJIO16643561!I658</f>
        <v>0</v>
      </c>
      <c r="F656" s="20">
        <f>BAJIO16643561!H658</f>
        <v>0</v>
      </c>
      <c r="G656" s="21">
        <f t="shared" si="50"/>
        <v>0</v>
      </c>
      <c r="H656" s="20"/>
      <c r="I656" s="21">
        <f t="shared" si="51"/>
        <v>0</v>
      </c>
      <c r="J656" s="21">
        <f>BAJIO16643561!D658</f>
        <v>0</v>
      </c>
      <c r="K656" s="21">
        <f t="shared" si="52"/>
        <v>11525.862068965518</v>
      </c>
      <c r="L656" s="20"/>
      <c r="M656" s="21">
        <f t="shared" si="53"/>
        <v>1844.137931034483</v>
      </c>
      <c r="N656" s="21">
        <f>BAJIO16643561!C658</f>
        <v>13370</v>
      </c>
      <c r="O656" s="128">
        <f t="shared" si="54"/>
        <v>20150.909999999843</v>
      </c>
      <c r="P656" s="22"/>
    </row>
    <row r="657" spans="1:16" hidden="1" x14ac:dyDescent="0.25">
      <c r="A657" s="19">
        <f>BAJIO16643561!A659</f>
        <v>44498</v>
      </c>
      <c r="B657" s="20"/>
      <c r="C657" s="20" t="str">
        <f>BAJIO16643561!B659</f>
        <v>MARIA GUADALUPE CRUZ USCANGA PRESTAMO GENERAL</v>
      </c>
      <c r="D657" s="106"/>
      <c r="E657" s="101">
        <f>BAJIO16643561!I659</f>
        <v>0</v>
      </c>
      <c r="F657" s="20">
        <f>BAJIO16643561!H659</f>
        <v>0</v>
      </c>
      <c r="G657" s="21">
        <f t="shared" si="50"/>
        <v>0</v>
      </c>
      <c r="H657" s="20"/>
      <c r="I657" s="21">
        <f t="shared" si="51"/>
        <v>0</v>
      </c>
      <c r="J657" s="21">
        <f>BAJIO16643561!D659</f>
        <v>0</v>
      </c>
      <c r="K657" s="21">
        <f t="shared" si="52"/>
        <v>1748.7327586206898</v>
      </c>
      <c r="L657" s="20"/>
      <c r="M657" s="21">
        <f t="shared" si="53"/>
        <v>279.79724137931038</v>
      </c>
      <c r="N657" s="21">
        <f>BAJIO16643561!C659</f>
        <v>2028.53</v>
      </c>
      <c r="O657" s="128">
        <f t="shared" si="54"/>
        <v>18122.379999999845</v>
      </c>
      <c r="P657" s="22"/>
    </row>
    <row r="658" spans="1:16" hidden="1" x14ac:dyDescent="0.25">
      <c r="A658" s="19">
        <f>BAJIO16643561!A660</f>
        <v>44498</v>
      </c>
      <c r="B658" s="20"/>
      <c r="C658" s="20" t="str">
        <f>BAJIO16643561!B660</f>
        <v>LM TRANSPORTACIONES SA DE CV F 2855</v>
      </c>
      <c r="D658" s="106"/>
      <c r="E658" s="101" t="str">
        <f>BAJIO16643561!I660</f>
        <v>F2875</v>
      </c>
      <c r="F658" s="20">
        <f>BAJIO16643561!H660</f>
        <v>1413</v>
      </c>
      <c r="G658" s="21">
        <f t="shared" si="50"/>
        <v>4000.0000000000005</v>
      </c>
      <c r="H658" s="20"/>
      <c r="I658" s="21">
        <f t="shared" si="51"/>
        <v>640.00000000000011</v>
      </c>
      <c r="J658" s="21">
        <f>BAJIO16643561!D660</f>
        <v>4640</v>
      </c>
      <c r="K658" s="21">
        <f t="shared" si="52"/>
        <v>0</v>
      </c>
      <c r="L658" s="20"/>
      <c r="M658" s="21">
        <f t="shared" si="53"/>
        <v>0</v>
      </c>
      <c r="N658" s="21">
        <f>BAJIO16643561!C660</f>
        <v>0</v>
      </c>
      <c r="O658" s="128">
        <f t="shared" si="54"/>
        <v>22762.379999999845</v>
      </c>
      <c r="P658" s="22"/>
    </row>
    <row r="659" spans="1:16" hidden="1" x14ac:dyDescent="0.25">
      <c r="A659" s="19">
        <f>BAJIO16643561!A661</f>
        <v>44498</v>
      </c>
      <c r="B659" s="20"/>
      <c r="C659" s="20" t="str">
        <f>BAJIO16643561!B661</f>
        <v>MARIA GUADALUPE CRUZ USCANGA PRESTAMO GENERAL</v>
      </c>
      <c r="D659" s="106"/>
      <c r="E659" s="101">
        <f>BAJIO16643561!I661</f>
        <v>0</v>
      </c>
      <c r="F659" s="20">
        <f>BAJIO16643561!H661</f>
        <v>0</v>
      </c>
      <c r="G659" s="21">
        <f t="shared" si="50"/>
        <v>0</v>
      </c>
      <c r="H659" s="20"/>
      <c r="I659" s="21">
        <f t="shared" si="51"/>
        <v>0</v>
      </c>
      <c r="J659" s="21">
        <f>BAJIO16643561!D661</f>
        <v>0</v>
      </c>
      <c r="K659" s="21">
        <f t="shared" si="52"/>
        <v>492.24137931034488</v>
      </c>
      <c r="L659" s="20"/>
      <c r="M659" s="21">
        <f t="shared" si="53"/>
        <v>78.758620689655189</v>
      </c>
      <c r="N659" s="21">
        <f>BAJIO16643561!C661</f>
        <v>571</v>
      </c>
      <c r="O659" s="128">
        <f t="shared" si="54"/>
        <v>22191.379999999845</v>
      </c>
      <c r="P659" s="22"/>
    </row>
    <row r="660" spans="1:16" hidden="1" x14ac:dyDescent="0.25">
      <c r="A660" s="19">
        <f>BAJIO16643561!A662</f>
        <v>44498</v>
      </c>
      <c r="B660" s="20"/>
      <c r="C660" s="20" t="str">
        <f>BAJIO16643561!B662</f>
        <v>ALANIS MARTINEZ GERARDO Nomina</v>
      </c>
      <c r="D660" s="106"/>
      <c r="E660" s="101">
        <f>BAJIO16643561!I662</f>
        <v>0</v>
      </c>
      <c r="F660" s="20">
        <f>BAJIO16643561!H662</f>
        <v>0</v>
      </c>
      <c r="G660" s="21">
        <f t="shared" si="50"/>
        <v>0</v>
      </c>
      <c r="H660" s="20"/>
      <c r="I660" s="21">
        <f t="shared" si="51"/>
        <v>0</v>
      </c>
      <c r="J660" s="21">
        <f>BAJIO16643561!D662</f>
        <v>0</v>
      </c>
      <c r="K660" s="21">
        <f t="shared" si="52"/>
        <v>1131.5517241379309</v>
      </c>
      <c r="L660" s="20"/>
      <c r="M660" s="21">
        <f t="shared" si="53"/>
        <v>181.04827586206895</v>
      </c>
      <c r="N660" s="21">
        <f>BAJIO16643561!C662</f>
        <v>1312.6</v>
      </c>
      <c r="O660" s="128">
        <f t="shared" si="54"/>
        <v>20878.779999999846</v>
      </c>
      <c r="P660" s="22"/>
    </row>
    <row r="661" spans="1:16" hidden="1" x14ac:dyDescent="0.25">
      <c r="A661" s="19">
        <f>BAJIO16643561!A663</f>
        <v>44498</v>
      </c>
      <c r="B661" s="20"/>
      <c r="C661" s="20" t="str">
        <f>BAJIO16643561!B663</f>
        <v>RED RECOLECTOR;SA DE  CV</v>
      </c>
      <c r="D661" s="106"/>
      <c r="E661" s="101" t="str">
        <f>BAJIO16643561!I663</f>
        <v>F2396, F2586</v>
      </c>
      <c r="F661" s="20">
        <f>BAJIO16643561!H663</f>
        <v>1414</v>
      </c>
      <c r="G661" s="21">
        <f t="shared" si="50"/>
        <v>102600</v>
      </c>
      <c r="H661" s="20"/>
      <c r="I661" s="21">
        <f t="shared" si="51"/>
        <v>16416</v>
      </c>
      <c r="J661" s="21">
        <f>BAJIO16643561!D663</f>
        <v>119016</v>
      </c>
      <c r="K661" s="21">
        <f t="shared" si="52"/>
        <v>0</v>
      </c>
      <c r="L661" s="20"/>
      <c r="M661" s="21">
        <f t="shared" si="53"/>
        <v>0</v>
      </c>
      <c r="N661" s="21">
        <f>BAJIO16643561!C663</f>
        <v>0</v>
      </c>
      <c r="O661" s="128">
        <f t="shared" si="54"/>
        <v>139894.77999999985</v>
      </c>
      <c r="P661" s="22"/>
    </row>
    <row r="662" spans="1:16" hidden="1" x14ac:dyDescent="0.25">
      <c r="A662" s="19">
        <f>BAJIO16643561!A664</f>
        <v>44498</v>
      </c>
      <c r="B662" s="20"/>
      <c r="C662" s="20" t="str">
        <f>BAJIO16643561!B664</f>
        <v>VIGUE RELLENO SANITA RIO SA DE CV</v>
      </c>
      <c r="D662" s="106"/>
      <c r="E662" s="101" t="str">
        <f>BAJIO16643561!I664</f>
        <v>F2395</v>
      </c>
      <c r="F662" s="20">
        <f>BAJIO16643561!H664</f>
        <v>1415</v>
      </c>
      <c r="G662" s="21">
        <f t="shared" si="50"/>
        <v>2700</v>
      </c>
      <c r="H662" s="20"/>
      <c r="I662" s="21">
        <f t="shared" si="51"/>
        <v>432</v>
      </c>
      <c r="J662" s="21">
        <f>BAJIO16643561!D664</f>
        <v>3132</v>
      </c>
      <c r="K662" s="21">
        <f t="shared" si="52"/>
        <v>0</v>
      </c>
      <c r="L662" s="20"/>
      <c r="M662" s="21">
        <f t="shared" si="53"/>
        <v>0</v>
      </c>
      <c r="N662" s="21">
        <f>BAJIO16643561!C664</f>
        <v>0</v>
      </c>
      <c r="O662" s="128">
        <f t="shared" si="54"/>
        <v>143026.77999999985</v>
      </c>
      <c r="P662" s="22"/>
    </row>
    <row r="663" spans="1:16" hidden="1" x14ac:dyDescent="0.25">
      <c r="A663" s="19">
        <f>BAJIO16643561!A665</f>
        <v>44498</v>
      </c>
      <c r="B663" s="20"/>
      <c r="C663" s="20" t="str">
        <f>BAJIO16643561!B665</f>
        <v>TRASPASO A INVERMEX BANCO DEL BAJIO</v>
      </c>
      <c r="D663" s="106"/>
      <c r="E663" s="101">
        <f>BAJIO16643561!I665</f>
        <v>0</v>
      </c>
      <c r="F663" s="20">
        <f>BAJIO16643561!H665</f>
        <v>0</v>
      </c>
      <c r="G663" s="21">
        <f t="shared" si="50"/>
        <v>64655.172413793109</v>
      </c>
      <c r="H663" s="20"/>
      <c r="I663" s="21">
        <f t="shared" si="51"/>
        <v>10344.827586206897</v>
      </c>
      <c r="J663" s="21">
        <f>BAJIO16643561!D665</f>
        <v>75000</v>
      </c>
      <c r="K663" s="21">
        <f t="shared" si="52"/>
        <v>0</v>
      </c>
      <c r="L663" s="20"/>
      <c r="M663" s="21">
        <f t="shared" si="53"/>
        <v>0</v>
      </c>
      <c r="N663" s="21">
        <f>BAJIO16643561!C665</f>
        <v>0</v>
      </c>
      <c r="O663" s="128">
        <f t="shared" si="54"/>
        <v>218026.77999999985</v>
      </c>
      <c r="P663" s="22"/>
    </row>
    <row r="664" spans="1:16" hidden="1" x14ac:dyDescent="0.25">
      <c r="A664" s="19">
        <f>BAJIO16643561!A666</f>
        <v>44498</v>
      </c>
      <c r="B664" s="20"/>
      <c r="C664" s="20" t="str">
        <f>BAJIO16643561!B666</f>
        <v>BIOENERGIA DE NUEVO LEON SA DE CV BENLESA F 2732</v>
      </c>
      <c r="D664" s="106"/>
      <c r="E664" s="101" t="str">
        <f>BAJIO16643561!I666</f>
        <v>F2732</v>
      </c>
      <c r="F664" s="20">
        <f>BAJIO16643561!H666</f>
        <v>1416</v>
      </c>
      <c r="G664" s="21">
        <f t="shared" si="50"/>
        <v>5400</v>
      </c>
      <c r="H664" s="20"/>
      <c r="I664" s="21">
        <f t="shared" si="51"/>
        <v>864</v>
      </c>
      <c r="J664" s="21">
        <f>BAJIO16643561!D666</f>
        <v>6264</v>
      </c>
      <c r="K664" s="21">
        <f t="shared" si="52"/>
        <v>0</v>
      </c>
      <c r="L664" s="20"/>
      <c r="M664" s="21">
        <f t="shared" si="53"/>
        <v>0</v>
      </c>
      <c r="N664" s="21">
        <f>BAJIO16643561!C666</f>
        <v>0</v>
      </c>
      <c r="O664" s="128">
        <f t="shared" si="54"/>
        <v>224290.77999999985</v>
      </c>
      <c r="P664" s="22"/>
    </row>
    <row r="665" spans="1:16" hidden="1" x14ac:dyDescent="0.25">
      <c r="A665" s="19">
        <f>BAJIO16643561!A667</f>
        <v>44498</v>
      </c>
      <c r="B665" s="20"/>
      <c r="C665" s="20" t="str">
        <f>BAJIO16643561!B667</f>
        <v>QUALITAS CIA DE SEGURO</v>
      </c>
      <c r="D665" s="106"/>
      <c r="E665" s="101">
        <f>BAJIO16643561!I667</f>
        <v>0</v>
      </c>
      <c r="F665" s="20">
        <f>BAJIO16643561!H667</f>
        <v>0</v>
      </c>
      <c r="G665" s="21">
        <f t="shared" si="50"/>
        <v>0</v>
      </c>
      <c r="H665" s="20"/>
      <c r="I665" s="21">
        <f t="shared" si="51"/>
        <v>0</v>
      </c>
      <c r="J665" s="21">
        <f>BAJIO16643561!D667</f>
        <v>0</v>
      </c>
      <c r="K665" s="21">
        <f t="shared" si="52"/>
        <v>11472.077586206899</v>
      </c>
      <c r="L665" s="20"/>
      <c r="M665" s="21">
        <f t="shared" si="53"/>
        <v>1835.5324137931038</v>
      </c>
      <c r="N665" s="21">
        <f>BAJIO16643561!C667</f>
        <v>13307.61</v>
      </c>
      <c r="O665" s="128">
        <f t="shared" si="54"/>
        <v>210983.16999999987</v>
      </c>
      <c r="P665" s="22"/>
    </row>
    <row r="666" spans="1:16" hidden="1" x14ac:dyDescent="0.25">
      <c r="A666" s="19">
        <f>BAJIO16643561!A668</f>
        <v>44498</v>
      </c>
      <c r="B666" s="20"/>
      <c r="C666" s="20" t="str">
        <f>BAJIO16643561!B668</f>
        <v>QUALITAS CIA DE SEGURO</v>
      </c>
      <c r="D666" s="106"/>
      <c r="E666" s="101">
        <f>BAJIO16643561!I668</f>
        <v>0</v>
      </c>
      <c r="F666" s="20">
        <f>BAJIO16643561!H668</f>
        <v>0</v>
      </c>
      <c r="G666" s="21">
        <f t="shared" si="50"/>
        <v>0</v>
      </c>
      <c r="H666" s="20"/>
      <c r="I666" s="21">
        <f t="shared" si="51"/>
        <v>0</v>
      </c>
      <c r="J666" s="21">
        <f>BAJIO16643561!D668</f>
        <v>0</v>
      </c>
      <c r="K666" s="21">
        <f t="shared" si="52"/>
        <v>3979.9310344827591</v>
      </c>
      <c r="L666" s="20"/>
      <c r="M666" s="21">
        <f t="shared" si="53"/>
        <v>636.78896551724142</v>
      </c>
      <c r="N666" s="21">
        <f>BAJIO16643561!C668</f>
        <v>4616.72</v>
      </c>
      <c r="O666" s="128">
        <f t="shared" si="54"/>
        <v>206366.44999999987</v>
      </c>
      <c r="P666" s="22"/>
    </row>
    <row r="667" spans="1:16" hidden="1" x14ac:dyDescent="0.25">
      <c r="A667" s="19">
        <f>BAJIO16643561!A669</f>
        <v>44498</v>
      </c>
      <c r="B667" s="20"/>
      <c r="C667" s="20" t="str">
        <f>BAJIO16643561!B669</f>
        <v xml:space="preserve">SERV GASOLINEROS DE MEXICO SA </v>
      </c>
      <c r="D667" s="106"/>
      <c r="E667" s="101">
        <f>BAJIO16643561!I669</f>
        <v>0</v>
      </c>
      <c r="F667" s="20">
        <f>BAJIO16643561!H669</f>
        <v>0</v>
      </c>
      <c r="G667" s="21">
        <f t="shared" ref="G667:G730" si="55">J667/1.16</f>
        <v>0</v>
      </c>
      <c r="H667" s="20"/>
      <c r="I667" s="21">
        <f t="shared" ref="I667:I730" si="56">G667*0.16</f>
        <v>0</v>
      </c>
      <c r="J667" s="21">
        <f>BAJIO16643561!D669</f>
        <v>0</v>
      </c>
      <c r="K667" s="21">
        <f t="shared" ref="K667:K730" si="57">N667/1.16</f>
        <v>28967.982758620692</v>
      </c>
      <c r="L667" s="20"/>
      <c r="M667" s="21">
        <f t="shared" ref="M667:M730" si="58">K667*0.16</f>
        <v>4634.8772413793113</v>
      </c>
      <c r="N667" s="21">
        <f>BAJIO16643561!C669</f>
        <v>33602.86</v>
      </c>
      <c r="O667" s="128">
        <f t="shared" si="54"/>
        <v>172763.58999999985</v>
      </c>
      <c r="P667" s="22"/>
    </row>
    <row r="668" spans="1:16" hidden="1" x14ac:dyDescent="0.25">
      <c r="A668" s="19">
        <f>BAJIO16643561!A670</f>
        <v>44498</v>
      </c>
      <c r="B668" s="20"/>
      <c r="C668" s="20" t="str">
        <f>BAJIO16643561!B670</f>
        <v>JOSE RAFAEL DEVEZA MENDEZ DEVOLUCION DE PRESTAMO</v>
      </c>
      <c r="D668" s="106"/>
      <c r="E668" s="101">
        <f>BAJIO16643561!I670</f>
        <v>0</v>
      </c>
      <c r="F668" s="20">
        <f>BAJIO16643561!H670</f>
        <v>0</v>
      </c>
      <c r="G668" s="21">
        <f t="shared" si="55"/>
        <v>0</v>
      </c>
      <c r="H668" s="20"/>
      <c r="I668" s="21">
        <f t="shared" si="56"/>
        <v>0</v>
      </c>
      <c r="J668" s="21">
        <f>BAJIO16643561!D670</f>
        <v>0</v>
      </c>
      <c r="K668" s="21">
        <f t="shared" si="57"/>
        <v>43103.448275862072</v>
      </c>
      <c r="L668" s="20"/>
      <c r="M668" s="21">
        <f t="shared" si="58"/>
        <v>6896.5517241379321</v>
      </c>
      <c r="N668" s="21">
        <f>BAJIO16643561!C670</f>
        <v>50000</v>
      </c>
      <c r="O668" s="128">
        <f t="shared" si="54"/>
        <v>122763.58999999985</v>
      </c>
      <c r="P668" s="22"/>
    </row>
    <row r="669" spans="1:16" hidden="1" x14ac:dyDescent="0.25">
      <c r="A669" s="19">
        <f>BAJIO16643561!A671</f>
        <v>44498</v>
      </c>
      <c r="B669" s="20"/>
      <c r="C669" s="20" t="str">
        <f>BAJIO16643561!B671</f>
        <v>JOSE RAFAEL DEVEZA MENDEZ DEVOLUCION DE PRESTAMO</v>
      </c>
      <c r="D669" s="106"/>
      <c r="E669" s="101">
        <f>BAJIO16643561!I671</f>
        <v>0</v>
      </c>
      <c r="F669" s="20">
        <f>BAJIO16643561!H671</f>
        <v>0</v>
      </c>
      <c r="G669" s="21">
        <f t="shared" si="55"/>
        <v>0</v>
      </c>
      <c r="H669" s="20"/>
      <c r="I669" s="21">
        <f t="shared" si="56"/>
        <v>0</v>
      </c>
      <c r="J669" s="21">
        <f>BAJIO16643561!D671</f>
        <v>0</v>
      </c>
      <c r="K669" s="21">
        <f t="shared" si="57"/>
        <v>38793.103448275862</v>
      </c>
      <c r="L669" s="20"/>
      <c r="M669" s="21">
        <f t="shared" si="58"/>
        <v>6206.8965517241377</v>
      </c>
      <c r="N669" s="21">
        <f>BAJIO16643561!C671</f>
        <v>45000</v>
      </c>
      <c r="O669" s="128">
        <f t="shared" si="54"/>
        <v>77763.589999999851</v>
      </c>
      <c r="P669" s="22"/>
    </row>
    <row r="670" spans="1:16" hidden="1" x14ac:dyDescent="0.25">
      <c r="A670" s="19">
        <f>BAJIO16643561!A672</f>
        <v>44498</v>
      </c>
      <c r="B670" s="20"/>
      <c r="C670" s="20" t="str">
        <f>BAJIO16643561!B672</f>
        <v>JOSE RAFAEL DEVEZA MENDEZ DEVOLUCION DE PRESTAMO</v>
      </c>
      <c r="D670" s="106"/>
      <c r="E670" s="101">
        <f>BAJIO16643561!I672</f>
        <v>0</v>
      </c>
      <c r="F670" s="20">
        <f>BAJIO16643561!H672</f>
        <v>0</v>
      </c>
      <c r="G670" s="21">
        <f t="shared" si="55"/>
        <v>0</v>
      </c>
      <c r="H670" s="20"/>
      <c r="I670" s="21">
        <f t="shared" si="56"/>
        <v>0</v>
      </c>
      <c r="J670" s="21">
        <f>BAJIO16643561!D672</f>
        <v>0</v>
      </c>
      <c r="K670" s="21">
        <f t="shared" si="57"/>
        <v>30172.413793103449</v>
      </c>
      <c r="L670" s="20"/>
      <c r="M670" s="21">
        <f t="shared" si="58"/>
        <v>4827.5862068965516</v>
      </c>
      <c r="N670" s="21">
        <f>BAJIO16643561!C672</f>
        <v>35000</v>
      </c>
      <c r="O670" s="128">
        <f t="shared" si="54"/>
        <v>42763.589999999851</v>
      </c>
      <c r="P670" s="22"/>
    </row>
    <row r="671" spans="1:16" hidden="1" x14ac:dyDescent="0.25">
      <c r="A671" s="19">
        <f>BAJIO16643561!A673</f>
        <v>44498</v>
      </c>
      <c r="B671" s="20"/>
      <c r="C671" s="20" t="str">
        <f>BAJIO16643561!B673</f>
        <v>JULIAN GARCIA GONZALEZ</v>
      </c>
      <c r="D671" s="106"/>
      <c r="E671" s="101">
        <f>BAJIO16643561!I673</f>
        <v>0</v>
      </c>
      <c r="F671" s="20">
        <f>BAJIO16643561!H673</f>
        <v>0</v>
      </c>
      <c r="G671" s="21">
        <f t="shared" si="55"/>
        <v>0</v>
      </c>
      <c r="H671" s="20"/>
      <c r="I671" s="21">
        <f t="shared" si="56"/>
        <v>0</v>
      </c>
      <c r="J671" s="21">
        <f>BAJIO16643561!D673</f>
        <v>0</v>
      </c>
      <c r="K671" s="21">
        <f t="shared" si="57"/>
        <v>1880.1724137931035</v>
      </c>
      <c r="L671" s="20"/>
      <c r="M671" s="21">
        <f t="shared" si="58"/>
        <v>300.82758620689657</v>
      </c>
      <c r="N671" s="21">
        <f>BAJIO16643561!C673</f>
        <v>2181</v>
      </c>
      <c r="O671" s="128">
        <f t="shared" si="54"/>
        <v>40582.589999999851</v>
      </c>
      <c r="P671" s="22"/>
    </row>
    <row r="672" spans="1:16" hidden="1" x14ac:dyDescent="0.25">
      <c r="A672" s="19">
        <f>BAJIO16643561!A674</f>
        <v>44499</v>
      </c>
      <c r="B672" s="20"/>
      <c r="C672" s="20" t="str">
        <f>BAJIO16643561!B674</f>
        <v xml:space="preserve">CHUBB SEG 16 Tarjeta </v>
      </c>
      <c r="D672" s="106"/>
      <c r="E672" s="101">
        <f>BAJIO16643561!I674</f>
        <v>0</v>
      </c>
      <c r="F672" s="20">
        <f>BAJIO16643561!H674</f>
        <v>0</v>
      </c>
      <c r="G672" s="21">
        <f t="shared" si="55"/>
        <v>0</v>
      </c>
      <c r="H672" s="20"/>
      <c r="I672" s="21">
        <f t="shared" si="56"/>
        <v>0</v>
      </c>
      <c r="J672" s="21">
        <f>BAJIO16643561!D674</f>
        <v>0</v>
      </c>
      <c r="K672" s="21">
        <f t="shared" si="57"/>
        <v>4643.370689655173</v>
      </c>
      <c r="L672" s="20"/>
      <c r="M672" s="21">
        <f t="shared" si="58"/>
        <v>742.93931034482773</v>
      </c>
      <c r="N672" s="21">
        <f>BAJIO16643561!C674</f>
        <v>5386.31</v>
      </c>
      <c r="O672" s="128">
        <f t="shared" si="54"/>
        <v>35196.279999999853</v>
      </c>
      <c r="P672" s="22"/>
    </row>
    <row r="673" spans="1:16" hidden="1" x14ac:dyDescent="0.25">
      <c r="A673" s="19">
        <f>BAJIO16643561!A675</f>
        <v>44499</v>
      </c>
      <c r="B673" s="20"/>
      <c r="C673" s="20" t="str">
        <f>BAJIO16643561!B675</f>
        <v>J G FERRETERA  29oct2021 RFC JFE 1410016R4 Tarjeta 0548</v>
      </c>
      <c r="D673" s="106"/>
      <c r="E673" s="101">
        <f>BAJIO16643561!I675</f>
        <v>0</v>
      </c>
      <c r="F673" s="20">
        <f>BAJIO16643561!H675</f>
        <v>0</v>
      </c>
      <c r="G673" s="21">
        <f t="shared" si="55"/>
        <v>0</v>
      </c>
      <c r="H673" s="20"/>
      <c r="I673" s="21">
        <f t="shared" si="56"/>
        <v>0</v>
      </c>
      <c r="J673" s="21">
        <f>BAJIO16643561!D675</f>
        <v>0</v>
      </c>
      <c r="K673" s="21">
        <f t="shared" si="57"/>
        <v>157.79310344827587</v>
      </c>
      <c r="L673" s="20"/>
      <c r="M673" s="21">
        <f t="shared" si="58"/>
        <v>25.246896551724141</v>
      </c>
      <c r="N673" s="21">
        <f>BAJIO16643561!C675</f>
        <v>183.04</v>
      </c>
      <c r="O673" s="128">
        <f t="shared" si="54"/>
        <v>35013.239999999852</v>
      </c>
      <c r="P673" s="22"/>
    </row>
    <row r="674" spans="1:16" hidden="1" x14ac:dyDescent="0.25">
      <c r="A674" s="19">
        <f>BAJIO16643561!A676</f>
        <v>44500</v>
      </c>
      <c r="B674" s="20"/>
      <c r="C674" s="20" t="str">
        <f>BAJIO16643561!B676</f>
        <v>IZZI DOM Tarjeta</v>
      </c>
      <c r="D674" s="106"/>
      <c r="E674" s="101">
        <f>BAJIO16643561!I676</f>
        <v>0</v>
      </c>
      <c r="F674" s="20">
        <f>BAJIO16643561!H676</f>
        <v>0</v>
      </c>
      <c r="G674" s="21">
        <f t="shared" si="55"/>
        <v>0</v>
      </c>
      <c r="H674" s="20"/>
      <c r="I674" s="21">
        <f t="shared" si="56"/>
        <v>0</v>
      </c>
      <c r="J674" s="21">
        <f>BAJIO16643561!D676</f>
        <v>0</v>
      </c>
      <c r="K674" s="21">
        <f t="shared" si="57"/>
        <v>698.27586206896558</v>
      </c>
      <c r="L674" s="20"/>
      <c r="M674" s="21">
        <f t="shared" si="58"/>
        <v>111.72413793103449</v>
      </c>
      <c r="N674" s="21">
        <f>BAJIO16643561!C676</f>
        <v>810</v>
      </c>
      <c r="O674" s="128">
        <f t="shared" si="54"/>
        <v>34203.239999999852</v>
      </c>
      <c r="P674" s="22"/>
    </row>
    <row r="675" spans="1:16" hidden="1" x14ac:dyDescent="0.25">
      <c r="A675" s="19">
        <f>BAJIO16643561!A677</f>
        <v>44500</v>
      </c>
      <c r="B675" s="20"/>
      <c r="C675" s="20" t="str">
        <f>BAJIO16643561!B677</f>
        <v>SAFETY MAX  30oct2021 RFC SMA 151016EI8 Tarjeta 0530</v>
      </c>
      <c r="D675" s="106"/>
      <c r="E675" s="101">
        <f>BAJIO16643561!I677</f>
        <v>0</v>
      </c>
      <c r="F675" s="20">
        <f>BAJIO16643561!H677</f>
        <v>0</v>
      </c>
      <c r="G675" s="21">
        <f t="shared" si="55"/>
        <v>0</v>
      </c>
      <c r="H675" s="20"/>
      <c r="I675" s="21">
        <f t="shared" si="56"/>
        <v>0</v>
      </c>
      <c r="J675" s="21">
        <f>BAJIO16643561!D677</f>
        <v>0</v>
      </c>
      <c r="K675" s="21">
        <f t="shared" si="57"/>
        <v>258.62068965517244</v>
      </c>
      <c r="L675" s="20"/>
      <c r="M675" s="21">
        <f t="shared" si="58"/>
        <v>41.379310344827594</v>
      </c>
      <c r="N675" s="21">
        <f>BAJIO16643561!C677</f>
        <v>300</v>
      </c>
      <c r="O675" s="128">
        <f t="shared" si="54"/>
        <v>33903.239999999852</v>
      </c>
      <c r="P675" s="22"/>
    </row>
    <row r="676" spans="1:16" x14ac:dyDescent="0.25">
      <c r="A676" s="19">
        <f>BAJIO16643561!A678</f>
        <v>44501</v>
      </c>
      <c r="B676" s="20"/>
      <c r="C676" s="20" t="str">
        <f>BAJIO16643561!B678</f>
        <v>RICARDO PENA GARZA FOSE SEPTICA</v>
      </c>
      <c r="D676" s="106"/>
      <c r="E676" s="101" t="str">
        <f>BAJIO16643561!I678</f>
        <v>F2938</v>
      </c>
      <c r="F676" s="20">
        <f>BAJIO16643561!H678</f>
        <v>0</v>
      </c>
      <c r="G676" s="21">
        <f t="shared" si="55"/>
        <v>3620.6896551724139</v>
      </c>
      <c r="H676" s="20"/>
      <c r="I676" s="21">
        <f t="shared" si="56"/>
        <v>579.31034482758628</v>
      </c>
      <c r="J676" s="21">
        <f>BAJIO16643561!D678</f>
        <v>4200</v>
      </c>
      <c r="K676" s="21">
        <f t="shared" si="57"/>
        <v>0</v>
      </c>
      <c r="L676" s="20"/>
      <c r="M676" s="21">
        <f t="shared" si="58"/>
        <v>0</v>
      </c>
      <c r="N676" s="21">
        <f>BAJIO16643561!C678</f>
        <v>0</v>
      </c>
      <c r="O676" s="128">
        <f t="shared" si="54"/>
        <v>38103.239999999852</v>
      </c>
      <c r="P676" s="22"/>
    </row>
    <row r="677" spans="1:16" x14ac:dyDescent="0.25">
      <c r="A677" s="19">
        <f>BAJIO16643561!A679</f>
        <v>44501</v>
      </c>
      <c r="B677" s="20"/>
      <c r="C677" s="20" t="str">
        <f>BAJIO16643561!B679</f>
        <v>TAR AEROLINEAS Tarjeta</v>
      </c>
      <c r="D677" s="106"/>
      <c r="E677" s="101">
        <f>BAJIO16643561!I679</f>
        <v>0</v>
      </c>
      <c r="F677" s="20">
        <f>BAJIO16643561!H679</f>
        <v>0</v>
      </c>
      <c r="G677" s="21">
        <f t="shared" si="55"/>
        <v>0</v>
      </c>
      <c r="H677" s="20"/>
      <c r="I677" s="21">
        <f t="shared" si="56"/>
        <v>0</v>
      </c>
      <c r="J677" s="21">
        <f>BAJIO16643561!D679</f>
        <v>0</v>
      </c>
      <c r="K677" s="21">
        <f t="shared" si="57"/>
        <v>2584.4827586206898</v>
      </c>
      <c r="L677" s="20"/>
      <c r="M677" s="21">
        <f t="shared" si="58"/>
        <v>413.51724137931035</v>
      </c>
      <c r="N677" s="21">
        <f>BAJIO16643561!C679</f>
        <v>2998</v>
      </c>
      <c r="O677" s="128">
        <f t="shared" si="54"/>
        <v>35105.239999999852</v>
      </c>
      <c r="P677" s="22"/>
    </row>
    <row r="678" spans="1:16" x14ac:dyDescent="0.25">
      <c r="A678" s="19">
        <f>BAJIO16643561!A680</f>
        <v>44501</v>
      </c>
      <c r="B678" s="20"/>
      <c r="C678" s="20" t="str">
        <f>BAJIO16643561!B680</f>
        <v xml:space="preserve">CRISTALES INASTILLABLES DE MEXICO SA DE </v>
      </c>
      <c r="D678" s="106"/>
      <c r="E678" s="101" t="str">
        <f>BAJIO16643561!I680</f>
        <v>F2666</v>
      </c>
      <c r="F678" s="20">
        <f>BAJIO16643561!H680</f>
        <v>1417</v>
      </c>
      <c r="G678" s="21">
        <f t="shared" si="55"/>
        <v>4500</v>
      </c>
      <c r="H678" s="20"/>
      <c r="I678" s="21">
        <f t="shared" si="56"/>
        <v>720</v>
      </c>
      <c r="J678" s="21">
        <f>BAJIO16643561!D680</f>
        <v>5220</v>
      </c>
      <c r="K678" s="21">
        <f t="shared" si="57"/>
        <v>0</v>
      </c>
      <c r="L678" s="20"/>
      <c r="M678" s="21">
        <f t="shared" si="58"/>
        <v>0</v>
      </c>
      <c r="N678" s="21">
        <f>BAJIO16643561!C680</f>
        <v>0</v>
      </c>
      <c r="O678" s="128">
        <f t="shared" si="54"/>
        <v>40325.239999999852</v>
      </c>
      <c r="P678" s="22"/>
    </row>
    <row r="679" spans="1:16" x14ac:dyDescent="0.25">
      <c r="A679" s="19">
        <f>BAJIO16643561!A681</f>
        <v>44501</v>
      </c>
      <c r="B679" s="20"/>
      <c r="C679" s="20" t="str">
        <f>BAJIO16643561!B681</f>
        <v>ARTIGRAF SA DE CV</v>
      </c>
      <c r="D679" s="106"/>
      <c r="E679" s="101" t="str">
        <f>BAJIO16643561!I681</f>
        <v>F2682</v>
      </c>
      <c r="F679" s="20">
        <f>BAJIO16643561!H681</f>
        <v>1418</v>
      </c>
      <c r="G679" s="21">
        <f t="shared" si="55"/>
        <v>2700</v>
      </c>
      <c r="H679" s="20"/>
      <c r="I679" s="21">
        <f t="shared" si="56"/>
        <v>432</v>
      </c>
      <c r="J679" s="21">
        <f>BAJIO16643561!D681</f>
        <v>3132</v>
      </c>
      <c r="K679" s="21">
        <f t="shared" si="57"/>
        <v>0</v>
      </c>
      <c r="L679" s="20"/>
      <c r="M679" s="21">
        <f t="shared" si="58"/>
        <v>0</v>
      </c>
      <c r="N679" s="21">
        <f>BAJIO16643561!C681</f>
        <v>0</v>
      </c>
      <c r="O679" s="128">
        <f t="shared" si="54"/>
        <v>43457.239999999852</v>
      </c>
      <c r="P679" s="22"/>
    </row>
    <row r="680" spans="1:16" x14ac:dyDescent="0.25">
      <c r="A680" s="19">
        <f>BAJIO16643561!A682</f>
        <v>44501</v>
      </c>
      <c r="B680" s="20"/>
      <c r="C680" s="20" t="str">
        <f>BAJIO16643561!B682</f>
        <v>QUALITAS CIA DE SEGURO POLIZA 7050031784 ENDOSO</v>
      </c>
      <c r="D680" s="106"/>
      <c r="E680" s="101">
        <f>BAJIO16643561!I682</f>
        <v>0</v>
      </c>
      <c r="F680" s="20">
        <f>BAJIO16643561!H682</f>
        <v>0</v>
      </c>
      <c r="G680" s="21">
        <f t="shared" si="55"/>
        <v>0</v>
      </c>
      <c r="H680" s="20"/>
      <c r="I680" s="21">
        <f t="shared" si="56"/>
        <v>0</v>
      </c>
      <c r="J680" s="21">
        <f>BAJIO16643561!D682</f>
        <v>0</v>
      </c>
      <c r="K680" s="21">
        <f t="shared" si="57"/>
        <v>203.37068965517241</v>
      </c>
      <c r="L680" s="20"/>
      <c r="M680" s="21">
        <f t="shared" si="58"/>
        <v>32.539310344827584</v>
      </c>
      <c r="N680" s="21">
        <f>BAJIO16643561!C682</f>
        <v>235.91</v>
      </c>
      <c r="O680" s="128">
        <f t="shared" si="54"/>
        <v>43221.329999999849</v>
      </c>
      <c r="P680" s="22"/>
    </row>
    <row r="681" spans="1:16" x14ac:dyDescent="0.25">
      <c r="A681" s="19">
        <f>BAJIO16643561!A683</f>
        <v>44502</v>
      </c>
      <c r="B681" s="20"/>
      <c r="C681" s="20" t="str">
        <f>BAJIO16643561!B683</f>
        <v>CFEDD11B1B1920  01nov2021 RFC CSS 160330CP7 Tarjeta 0530</v>
      </c>
      <c r="D681" s="106"/>
      <c r="E681" s="101">
        <f>BAJIO16643561!I683</f>
        <v>0</v>
      </c>
      <c r="F681" s="20">
        <f>BAJIO16643561!H683</f>
        <v>0</v>
      </c>
      <c r="G681" s="21">
        <f t="shared" si="55"/>
        <v>0</v>
      </c>
      <c r="H681" s="20"/>
      <c r="I681" s="21">
        <f t="shared" si="56"/>
        <v>0</v>
      </c>
      <c r="J681" s="21">
        <f>BAJIO16643561!D683</f>
        <v>0</v>
      </c>
      <c r="K681" s="21">
        <f t="shared" si="57"/>
        <v>12856.034482758621</v>
      </c>
      <c r="L681" s="20"/>
      <c r="M681" s="21">
        <f t="shared" si="58"/>
        <v>2056.9655172413795</v>
      </c>
      <c r="N681" s="21">
        <f>BAJIO16643561!C683</f>
        <v>14913</v>
      </c>
      <c r="O681" s="128">
        <f t="shared" si="54"/>
        <v>28308.329999999849</v>
      </c>
      <c r="P681" s="22"/>
    </row>
    <row r="682" spans="1:16" x14ac:dyDescent="0.25">
      <c r="A682" s="19">
        <f>BAJIO16643561!A684</f>
        <v>44502</v>
      </c>
      <c r="B682" s="20"/>
      <c r="C682" s="20" t="str">
        <f>BAJIO16643561!B684</f>
        <v>OFIX TDAS  01nov2021 RFC OFI 920113KZ8 Tarjeta 7257</v>
      </c>
      <c r="D682" s="106"/>
      <c r="E682" s="101">
        <f>BAJIO16643561!I684</f>
        <v>0</v>
      </c>
      <c r="F682" s="20">
        <f>BAJIO16643561!H684</f>
        <v>0</v>
      </c>
      <c r="G682" s="21">
        <f t="shared" si="55"/>
        <v>0</v>
      </c>
      <c r="H682" s="20"/>
      <c r="I682" s="21">
        <f t="shared" si="56"/>
        <v>0</v>
      </c>
      <c r="J682" s="21">
        <f>BAJIO16643561!D684</f>
        <v>0</v>
      </c>
      <c r="K682" s="21">
        <f t="shared" si="57"/>
        <v>1456.8965517241381</v>
      </c>
      <c r="L682" s="20"/>
      <c r="M682" s="21">
        <f t="shared" si="58"/>
        <v>233.10344827586209</v>
      </c>
      <c r="N682" s="21">
        <f>BAJIO16643561!C684</f>
        <v>1690</v>
      </c>
      <c r="O682" s="128">
        <f t="shared" si="54"/>
        <v>26618.329999999849</v>
      </c>
      <c r="P682" s="22"/>
    </row>
    <row r="683" spans="1:16" x14ac:dyDescent="0.25">
      <c r="A683" s="19">
        <f>BAJIO16643561!A685</f>
        <v>44502</v>
      </c>
      <c r="B683" s="20"/>
      <c r="C683" s="20" t="str">
        <f>BAJIO16643561!B685</f>
        <v>OPERADORA DE RELLENOS SANITARI FACT 1020</v>
      </c>
      <c r="D683" s="106"/>
      <c r="E683" s="101">
        <f>BAJIO16643561!I685</f>
        <v>0</v>
      </c>
      <c r="F683" s="20">
        <f>BAJIO16643561!H685</f>
        <v>0</v>
      </c>
      <c r="G683" s="21">
        <f t="shared" si="55"/>
        <v>0</v>
      </c>
      <c r="H683" s="20"/>
      <c r="I683" s="21">
        <f t="shared" si="56"/>
        <v>0</v>
      </c>
      <c r="J683" s="21">
        <f>BAJIO16643561!D685</f>
        <v>0</v>
      </c>
      <c r="K683" s="21">
        <f t="shared" si="57"/>
        <v>5775.75</v>
      </c>
      <c r="L683" s="20"/>
      <c r="M683" s="21">
        <f t="shared" si="58"/>
        <v>924.12</v>
      </c>
      <c r="N683" s="21">
        <f>BAJIO16643561!C685</f>
        <v>6699.87</v>
      </c>
      <c r="O683" s="128">
        <f t="shared" si="54"/>
        <v>19918.45999999985</v>
      </c>
      <c r="P683" s="22"/>
    </row>
    <row r="684" spans="1:16" x14ac:dyDescent="0.25">
      <c r="A684" s="19">
        <f>BAJIO16643561!A686</f>
        <v>44503</v>
      </c>
      <c r="B684" s="20"/>
      <c r="C684" s="20" t="str">
        <f>BAJIO16643561!B686</f>
        <v>ADOSA CIB Tarjeta</v>
      </c>
      <c r="D684" s="106"/>
      <c r="E684" s="101">
        <f>BAJIO16643561!I686</f>
        <v>0</v>
      </c>
      <c r="F684" s="20">
        <f>BAJIO16643561!H686</f>
        <v>0</v>
      </c>
      <c r="G684" s="21">
        <f t="shared" si="55"/>
        <v>0</v>
      </c>
      <c r="H684" s="20"/>
      <c r="I684" s="21">
        <f t="shared" si="56"/>
        <v>0</v>
      </c>
      <c r="J684" s="21">
        <f>BAJIO16643561!D686</f>
        <v>0</v>
      </c>
      <c r="K684" s="21">
        <f t="shared" si="57"/>
        <v>1819.0862068965516</v>
      </c>
      <c r="L684" s="20"/>
      <c r="M684" s="21">
        <f t="shared" si="58"/>
        <v>291.05379310344824</v>
      </c>
      <c r="N684" s="21">
        <f>BAJIO16643561!C686</f>
        <v>2110.14</v>
      </c>
      <c r="O684" s="128">
        <f t="shared" si="54"/>
        <v>17808.319999999851</v>
      </c>
      <c r="P684" s="22"/>
    </row>
    <row r="685" spans="1:16" x14ac:dyDescent="0.25">
      <c r="A685" s="19">
        <f>BAJIO16643561!A687</f>
        <v>44503</v>
      </c>
      <c r="B685" s="20"/>
      <c r="C685" s="20" t="str">
        <f>BAJIO16643561!B687</f>
        <v>OFFICE DEPOT LINDA MTY Tarjeta 0530</v>
      </c>
      <c r="D685" s="106"/>
      <c r="E685" s="101">
        <f>BAJIO16643561!I687</f>
        <v>0</v>
      </c>
      <c r="F685" s="20">
        <f>BAJIO16643561!H687</f>
        <v>0</v>
      </c>
      <c r="G685" s="21">
        <f t="shared" si="55"/>
        <v>0</v>
      </c>
      <c r="H685" s="20"/>
      <c r="I685" s="21">
        <f t="shared" si="56"/>
        <v>0</v>
      </c>
      <c r="J685" s="21">
        <f>BAJIO16643561!D687</f>
        <v>0</v>
      </c>
      <c r="K685" s="21">
        <f t="shared" si="57"/>
        <v>602.58620689655174</v>
      </c>
      <c r="L685" s="20"/>
      <c r="M685" s="21">
        <f t="shared" si="58"/>
        <v>96.413793103448285</v>
      </c>
      <c r="N685" s="21">
        <f>BAJIO16643561!C687</f>
        <v>699</v>
      </c>
      <c r="O685" s="128">
        <f t="shared" si="54"/>
        <v>17109.319999999851</v>
      </c>
      <c r="P685" s="22"/>
    </row>
    <row r="686" spans="1:16" x14ac:dyDescent="0.25">
      <c r="A686" s="19">
        <f>BAJIO16643561!A688</f>
        <v>44503</v>
      </c>
      <c r="B686" s="20"/>
      <c r="C686" s="20" t="str">
        <f>BAJIO16643561!B688</f>
        <v>TECNOMAIZ;SA DE CV</v>
      </c>
      <c r="D686" s="106"/>
      <c r="E686" s="101" t="str">
        <f>BAJIO16643561!I688</f>
        <v>F2675</v>
      </c>
      <c r="F686" s="20">
        <f>BAJIO16643561!H688</f>
        <v>1419</v>
      </c>
      <c r="G686" s="21">
        <f t="shared" si="55"/>
        <v>40000</v>
      </c>
      <c r="H686" s="20"/>
      <c r="I686" s="21">
        <f t="shared" si="56"/>
        <v>6400</v>
      </c>
      <c r="J686" s="21">
        <f>BAJIO16643561!D688</f>
        <v>46400</v>
      </c>
      <c r="K686" s="21">
        <f t="shared" si="57"/>
        <v>0</v>
      </c>
      <c r="L686" s="20"/>
      <c r="M686" s="21">
        <f t="shared" si="58"/>
        <v>0</v>
      </c>
      <c r="N686" s="21">
        <f>BAJIO16643561!C688</f>
        <v>0</v>
      </c>
      <c r="O686" s="128">
        <f t="shared" si="54"/>
        <v>63509.319999999847</v>
      </c>
      <c r="P686" s="22"/>
    </row>
    <row r="687" spans="1:16" x14ac:dyDescent="0.25">
      <c r="A687" s="19">
        <f>BAJIO16643561!A689</f>
        <v>44503</v>
      </c>
      <c r="B687" s="20"/>
      <c r="C687" s="20" t="str">
        <f>BAJIO16643561!B689</f>
        <v>QUALITAS CIA DE SEGURO POLIZA 7050034282</v>
      </c>
      <c r="D687" s="106"/>
      <c r="E687" s="101">
        <f>BAJIO16643561!I689</f>
        <v>0</v>
      </c>
      <c r="F687" s="20">
        <f>BAJIO16643561!H689</f>
        <v>0</v>
      </c>
      <c r="G687" s="21">
        <f t="shared" si="55"/>
        <v>0</v>
      </c>
      <c r="H687" s="20"/>
      <c r="I687" s="21">
        <f t="shared" si="56"/>
        <v>0</v>
      </c>
      <c r="J687" s="21">
        <f>BAJIO16643561!D689</f>
        <v>0</v>
      </c>
      <c r="K687" s="21">
        <f t="shared" si="57"/>
        <v>2598.3793103448274</v>
      </c>
      <c r="L687" s="20"/>
      <c r="M687" s="21">
        <f t="shared" si="58"/>
        <v>415.74068965517239</v>
      </c>
      <c r="N687" s="21">
        <f>BAJIO16643561!C689</f>
        <v>3014.12</v>
      </c>
      <c r="O687" s="128">
        <f t="shared" si="54"/>
        <v>60495.199999999844</v>
      </c>
      <c r="P687" s="22"/>
    </row>
    <row r="688" spans="1:16" x14ac:dyDescent="0.25">
      <c r="A688" s="19">
        <f>BAJIO16643561!A690</f>
        <v>44503</v>
      </c>
      <c r="B688" s="20"/>
      <c r="C688" s="20" t="str">
        <f>BAJIO16643561!B690</f>
        <v>QUALITAS CIA DE SEGURO POLIZA 7050034039</v>
      </c>
      <c r="D688" s="106"/>
      <c r="E688" s="101">
        <f>BAJIO16643561!I690</f>
        <v>0</v>
      </c>
      <c r="F688" s="20">
        <f>BAJIO16643561!H690</f>
        <v>0</v>
      </c>
      <c r="G688" s="21">
        <f t="shared" si="55"/>
        <v>0</v>
      </c>
      <c r="H688" s="20"/>
      <c r="I688" s="21">
        <f t="shared" si="56"/>
        <v>0</v>
      </c>
      <c r="J688" s="21">
        <f>BAJIO16643561!D690</f>
        <v>0</v>
      </c>
      <c r="K688" s="21">
        <f t="shared" si="57"/>
        <v>3099.9310344827591</v>
      </c>
      <c r="L688" s="20"/>
      <c r="M688" s="21">
        <f t="shared" si="58"/>
        <v>495.98896551724147</v>
      </c>
      <c r="N688" s="21">
        <f>BAJIO16643561!C690</f>
        <v>3595.92</v>
      </c>
      <c r="O688" s="128">
        <f t="shared" si="54"/>
        <v>56899.279999999846</v>
      </c>
      <c r="P688" s="22"/>
    </row>
    <row r="689" spans="1:16" x14ac:dyDescent="0.25">
      <c r="A689" s="19">
        <f>BAJIO16643561!A691</f>
        <v>44503</v>
      </c>
      <c r="B689" s="20"/>
      <c r="C689" s="20" t="str">
        <f>BAJIO16643561!B691</f>
        <v xml:space="preserve">INFRA SA DE CV </v>
      </c>
      <c r="D689" s="106"/>
      <c r="E689" s="101" t="str">
        <f>BAJIO16643561!I691</f>
        <v>F2745</v>
      </c>
      <c r="F689" s="20">
        <f>BAJIO16643561!H691</f>
        <v>1420</v>
      </c>
      <c r="G689" s="21">
        <f t="shared" si="55"/>
        <v>17500</v>
      </c>
      <c r="H689" s="20"/>
      <c r="I689" s="21">
        <f t="shared" si="56"/>
        <v>2800</v>
      </c>
      <c r="J689" s="21">
        <f>BAJIO16643561!D691</f>
        <v>20300</v>
      </c>
      <c r="K689" s="21">
        <f t="shared" si="57"/>
        <v>0</v>
      </c>
      <c r="L689" s="20"/>
      <c r="M689" s="21">
        <f t="shared" si="58"/>
        <v>0</v>
      </c>
      <c r="N689" s="21">
        <f>BAJIO16643561!C691</f>
        <v>0</v>
      </c>
      <c r="O689" s="128">
        <f t="shared" si="54"/>
        <v>77199.279999999853</v>
      </c>
      <c r="P689" s="22"/>
    </row>
    <row r="690" spans="1:16" x14ac:dyDescent="0.25">
      <c r="A690" s="19">
        <f>BAJIO16643561!A692</f>
        <v>44503</v>
      </c>
      <c r="B690" s="20"/>
      <c r="C690" s="20" t="str">
        <f>BAJIO16643561!B692</f>
        <v xml:space="preserve">AGRONUTRIENTES DEL NORTE S.A. DE C.V. FAC 2862 </v>
      </c>
      <c r="D690" s="106"/>
      <c r="E690" s="101" t="str">
        <f>BAJIO16643561!I692</f>
        <v>F2862</v>
      </c>
      <c r="F690" s="20">
        <f>BAJIO16643561!H692</f>
        <v>1421</v>
      </c>
      <c r="G690" s="21">
        <f t="shared" si="55"/>
        <v>3100</v>
      </c>
      <c r="H690" s="20"/>
      <c r="I690" s="21">
        <f t="shared" si="56"/>
        <v>496</v>
      </c>
      <c r="J690" s="21">
        <f>BAJIO16643561!D692</f>
        <v>3596</v>
      </c>
      <c r="K690" s="21">
        <f t="shared" si="57"/>
        <v>0</v>
      </c>
      <c r="L690" s="20"/>
      <c r="M690" s="21">
        <f t="shared" si="58"/>
        <v>0</v>
      </c>
      <c r="N690" s="21">
        <f>BAJIO16643561!C692</f>
        <v>0</v>
      </c>
      <c r="O690" s="128">
        <f t="shared" si="54"/>
        <v>80795.279999999853</v>
      </c>
      <c r="P690" s="22"/>
    </row>
    <row r="691" spans="1:16" ht="30" x14ac:dyDescent="0.25">
      <c r="A691" s="19">
        <f>BAJIO16643561!A693</f>
        <v>44504</v>
      </c>
      <c r="B691" s="20"/>
      <c r="C691" s="20" t="str">
        <f>BAJIO16643561!B693</f>
        <v>KANDELIUM MEXICO S D E RL D</v>
      </c>
      <c r="D691" s="106"/>
      <c r="E691" s="101" t="str">
        <f>BAJIO16643561!I693</f>
        <v>F2619, F2656, F2677, 2728</v>
      </c>
      <c r="F691" s="20">
        <f>BAJIO16643561!H693</f>
        <v>1422</v>
      </c>
      <c r="G691" s="21">
        <f t="shared" si="55"/>
        <v>11250</v>
      </c>
      <c r="H691" s="20"/>
      <c r="I691" s="21">
        <f t="shared" si="56"/>
        <v>1800</v>
      </c>
      <c r="J691" s="21">
        <f>BAJIO16643561!D693</f>
        <v>13050</v>
      </c>
      <c r="K691" s="21">
        <f t="shared" si="57"/>
        <v>0</v>
      </c>
      <c r="L691" s="20"/>
      <c r="M691" s="21">
        <f t="shared" si="58"/>
        <v>0</v>
      </c>
      <c r="N691" s="21">
        <f>BAJIO16643561!C693</f>
        <v>0</v>
      </c>
      <c r="O691" s="128">
        <f t="shared" si="54"/>
        <v>93845.279999999853</v>
      </c>
      <c r="P691" s="22"/>
    </row>
    <row r="692" spans="1:16" x14ac:dyDescent="0.25">
      <c r="A692" s="19">
        <f>BAJIO16643561!A694</f>
        <v>44504</v>
      </c>
      <c r="B692" s="20"/>
      <c r="C692" s="20" t="str">
        <f>BAJIO16643561!B694</f>
        <v>SELLOS LA CAPITAL 2  03nov2021 RFC CSM 030620TJ2 Tarjeta 0548</v>
      </c>
      <c r="D692" s="106"/>
      <c r="E692" s="101">
        <f>BAJIO16643561!I694</f>
        <v>0</v>
      </c>
      <c r="F692" s="20">
        <f>BAJIO16643561!H694</f>
        <v>0</v>
      </c>
      <c r="G692" s="21">
        <f t="shared" si="55"/>
        <v>0</v>
      </c>
      <c r="H692" s="20"/>
      <c r="I692" s="21">
        <f t="shared" si="56"/>
        <v>0</v>
      </c>
      <c r="J692" s="21">
        <f>BAJIO16643561!D694</f>
        <v>0</v>
      </c>
      <c r="K692" s="21">
        <f t="shared" si="57"/>
        <v>181.39655172413794</v>
      </c>
      <c r="L692" s="20"/>
      <c r="M692" s="21">
        <f t="shared" si="58"/>
        <v>29.023448275862069</v>
      </c>
      <c r="N692" s="21">
        <f>BAJIO16643561!C694</f>
        <v>210.42</v>
      </c>
      <c r="O692" s="128">
        <f t="shared" si="54"/>
        <v>93634.859999999855</v>
      </c>
      <c r="P692" s="22"/>
    </row>
    <row r="693" spans="1:16" x14ac:dyDescent="0.25">
      <c r="A693" s="19">
        <f>BAJIO16643561!A695</f>
        <v>44504</v>
      </c>
      <c r="B693" s="20"/>
      <c r="C693" s="20" t="str">
        <f>BAJIO16643561!B695</f>
        <v xml:space="preserve">MANGUERAS Y ARTS  03nov2021 RFC OOMG640426L91 Tarjeta 0548                                                                   </v>
      </c>
      <c r="D693" s="106"/>
      <c r="E693" s="101">
        <f>BAJIO16643561!I695</f>
        <v>0</v>
      </c>
      <c r="F693" s="20">
        <f>BAJIO16643561!H695</f>
        <v>0</v>
      </c>
      <c r="G693" s="21">
        <f t="shared" si="55"/>
        <v>0</v>
      </c>
      <c r="H693" s="20"/>
      <c r="I693" s="21">
        <f t="shared" si="56"/>
        <v>0</v>
      </c>
      <c r="J693" s="21">
        <f>BAJIO16643561!D695</f>
        <v>0</v>
      </c>
      <c r="K693" s="21">
        <f t="shared" si="57"/>
        <v>840</v>
      </c>
      <c r="L693" s="20"/>
      <c r="M693" s="21">
        <f t="shared" si="58"/>
        <v>134.4</v>
      </c>
      <c r="N693" s="21">
        <f>BAJIO16643561!C695</f>
        <v>974.4</v>
      </c>
      <c r="O693" s="128">
        <f t="shared" si="54"/>
        <v>92660.459999999861</v>
      </c>
      <c r="P693" s="22"/>
    </row>
    <row r="694" spans="1:16" x14ac:dyDescent="0.25">
      <c r="A694" s="19">
        <f>BAJIO16643561!A696</f>
        <v>44504</v>
      </c>
      <c r="B694" s="20"/>
      <c r="C694" s="20" t="str">
        <f>BAJIO16643561!B696</f>
        <v>FLORES SAN VICENTE KARINA</v>
      </c>
      <c r="D694" s="106"/>
      <c r="E694" s="101">
        <f>BAJIO16643561!I696</f>
        <v>0</v>
      </c>
      <c r="F694" s="20">
        <f>BAJIO16643561!H696</f>
        <v>0</v>
      </c>
      <c r="G694" s="21">
        <f t="shared" si="55"/>
        <v>0</v>
      </c>
      <c r="H694" s="20"/>
      <c r="I694" s="21">
        <f t="shared" si="56"/>
        <v>0</v>
      </c>
      <c r="J694" s="21">
        <f>BAJIO16643561!D696</f>
        <v>0</v>
      </c>
      <c r="K694" s="21">
        <f t="shared" si="57"/>
        <v>4741.3793103448279</v>
      </c>
      <c r="L694" s="20"/>
      <c r="M694" s="21">
        <f t="shared" si="58"/>
        <v>758.62068965517244</v>
      </c>
      <c r="N694" s="21">
        <f>BAJIO16643561!C696</f>
        <v>5500</v>
      </c>
      <c r="O694" s="128">
        <f t="shared" si="54"/>
        <v>87160.459999999861</v>
      </c>
      <c r="P694" s="22"/>
    </row>
    <row r="695" spans="1:16" x14ac:dyDescent="0.25">
      <c r="A695" s="19">
        <f>BAJIO16643561!A697</f>
        <v>44504</v>
      </c>
      <c r="B695" s="20"/>
      <c r="C695" s="20" t="str">
        <f>BAJIO16643561!B697</f>
        <v>DELFINA CANTU CANTU LIQUIDACION DE FACTURA</v>
      </c>
      <c r="D695" s="106"/>
      <c r="E695" s="101">
        <f>BAJIO16643561!I697</f>
        <v>0</v>
      </c>
      <c r="F695" s="20">
        <f>BAJIO16643561!H697</f>
        <v>0</v>
      </c>
      <c r="G695" s="21">
        <f t="shared" si="55"/>
        <v>0</v>
      </c>
      <c r="H695" s="20"/>
      <c r="I695" s="21">
        <f t="shared" si="56"/>
        <v>0</v>
      </c>
      <c r="J695" s="21">
        <f>BAJIO16643561!D697</f>
        <v>0</v>
      </c>
      <c r="K695" s="21">
        <f t="shared" si="57"/>
        <v>7500.0000000000009</v>
      </c>
      <c r="L695" s="20"/>
      <c r="M695" s="21">
        <f t="shared" si="58"/>
        <v>1200.0000000000002</v>
      </c>
      <c r="N695" s="21">
        <f>BAJIO16643561!C697</f>
        <v>8700</v>
      </c>
      <c r="O695" s="128">
        <f t="shared" si="54"/>
        <v>78460.459999999861</v>
      </c>
      <c r="P695" s="22"/>
    </row>
    <row r="696" spans="1:16" x14ac:dyDescent="0.25">
      <c r="A696" s="19">
        <f>BAJIO16643561!A698</f>
        <v>44504</v>
      </c>
      <c r="B696" s="20"/>
      <c r="C696" s="20" t="str">
        <f>BAJIO16643561!B698</f>
        <v xml:space="preserve">RADIO FRECUENCIAS CONCESIONADA LIQUIDACI </v>
      </c>
      <c r="D696" s="106"/>
      <c r="E696" s="101">
        <f>BAJIO16643561!I698</f>
        <v>0</v>
      </c>
      <c r="F696" s="20">
        <f>BAJIO16643561!H698</f>
        <v>0</v>
      </c>
      <c r="G696" s="21">
        <f t="shared" si="55"/>
        <v>0</v>
      </c>
      <c r="H696" s="20"/>
      <c r="I696" s="21">
        <f t="shared" si="56"/>
        <v>0</v>
      </c>
      <c r="J696" s="21">
        <f>BAJIO16643561!D698</f>
        <v>0</v>
      </c>
      <c r="K696" s="21">
        <f t="shared" si="57"/>
        <v>300</v>
      </c>
      <c r="L696" s="20"/>
      <c r="M696" s="21">
        <f t="shared" si="58"/>
        <v>48</v>
      </c>
      <c r="N696" s="21">
        <f>BAJIO16643561!C698</f>
        <v>348</v>
      </c>
      <c r="O696" s="128">
        <f t="shared" si="54"/>
        <v>78112.459999999861</v>
      </c>
      <c r="P696" s="22"/>
    </row>
    <row r="697" spans="1:16" x14ac:dyDescent="0.25">
      <c r="A697" s="19">
        <f>BAJIO16643561!A699</f>
        <v>44504</v>
      </c>
      <c r="B697" s="20"/>
      <c r="C697" s="20" t="str">
        <f>BAJIO16643561!B699</f>
        <v>GASOLINERA LAS PALMAS SA DE CV LIQUIDACION DE FACTURA</v>
      </c>
      <c r="D697" s="106"/>
      <c r="E697" s="101">
        <f>BAJIO16643561!I699</f>
        <v>0</v>
      </c>
      <c r="F697" s="20">
        <f>BAJIO16643561!H699</f>
        <v>0</v>
      </c>
      <c r="G697" s="21">
        <f t="shared" si="55"/>
        <v>0</v>
      </c>
      <c r="H697" s="20"/>
      <c r="I697" s="21">
        <f t="shared" si="56"/>
        <v>0</v>
      </c>
      <c r="J697" s="21">
        <f>BAJIO16643561!D699</f>
        <v>0</v>
      </c>
      <c r="K697" s="21">
        <f t="shared" si="57"/>
        <v>6034.4827586206902</v>
      </c>
      <c r="L697" s="20"/>
      <c r="M697" s="21">
        <f t="shared" si="58"/>
        <v>965.51724137931046</v>
      </c>
      <c r="N697" s="21">
        <f>BAJIO16643561!C699</f>
        <v>7000</v>
      </c>
      <c r="O697" s="128">
        <f t="shared" si="54"/>
        <v>71112.459999999861</v>
      </c>
      <c r="P697" s="22"/>
    </row>
    <row r="698" spans="1:16" x14ac:dyDescent="0.25">
      <c r="A698" s="19">
        <f>BAJIO16643561!A700</f>
        <v>44504</v>
      </c>
      <c r="B698" s="20"/>
      <c r="C698" s="20" t="str">
        <f>BAJIO16643561!B700</f>
        <v>AUTOP JOMAR SUC GP2  03nov2021 RFC JIN 920318BL0 Tarjeta 0548</v>
      </c>
      <c r="D698" s="106"/>
      <c r="E698" s="101">
        <f>BAJIO16643561!I700</f>
        <v>0</v>
      </c>
      <c r="F698" s="20">
        <f>BAJIO16643561!H700</f>
        <v>0</v>
      </c>
      <c r="G698" s="21">
        <f t="shared" si="55"/>
        <v>0</v>
      </c>
      <c r="H698" s="20"/>
      <c r="I698" s="21">
        <f t="shared" si="56"/>
        <v>0</v>
      </c>
      <c r="J698" s="21">
        <f>BAJIO16643561!D700</f>
        <v>0</v>
      </c>
      <c r="K698" s="21">
        <f t="shared" si="57"/>
        <v>2088.4396551724139</v>
      </c>
      <c r="L698" s="20"/>
      <c r="M698" s="21">
        <f t="shared" si="58"/>
        <v>334.15034482758625</v>
      </c>
      <c r="N698" s="21">
        <f>BAJIO16643561!C700</f>
        <v>2422.59</v>
      </c>
      <c r="O698" s="128">
        <f t="shared" si="54"/>
        <v>68689.869999999864</v>
      </c>
      <c r="P698" s="22"/>
    </row>
    <row r="699" spans="1:16" x14ac:dyDescent="0.25">
      <c r="A699" s="19">
        <f>BAJIO16643561!A701</f>
        <v>44504</v>
      </c>
      <c r="B699" s="20"/>
      <c r="C699" s="20" t="str">
        <f>BAJIO16643561!B701</f>
        <v>ALEN DEL NORTE SA DE  CV</v>
      </c>
      <c r="D699" s="106"/>
      <c r="E699" s="101" t="str">
        <f>BAJIO16643561!I701</f>
        <v>F2518</v>
      </c>
      <c r="F699" s="20">
        <f>BAJIO16643561!H701</f>
        <v>1423</v>
      </c>
      <c r="G699" s="21">
        <f t="shared" si="55"/>
        <v>14100.000000000002</v>
      </c>
      <c r="H699" s="20"/>
      <c r="I699" s="21">
        <f t="shared" si="56"/>
        <v>2256.0000000000005</v>
      </c>
      <c r="J699" s="21">
        <f>BAJIO16643561!D701</f>
        <v>16356</v>
      </c>
      <c r="K699" s="21">
        <f t="shared" si="57"/>
        <v>0</v>
      </c>
      <c r="L699" s="20"/>
      <c r="M699" s="21">
        <f t="shared" si="58"/>
        <v>0</v>
      </c>
      <c r="N699" s="21">
        <f>BAJIO16643561!C701</f>
        <v>0</v>
      </c>
      <c r="O699" s="128">
        <f t="shared" si="54"/>
        <v>85045.869999999864</v>
      </c>
      <c r="P699" s="22"/>
    </row>
    <row r="700" spans="1:16" x14ac:dyDescent="0.25">
      <c r="A700" s="19">
        <f>BAJIO16643561!A702</f>
        <v>44504</v>
      </c>
      <c r="B700" s="20"/>
      <c r="C700" s="20" t="str">
        <f>BAJIO16643561!B702</f>
        <v>PLANOS Y PROYECTOS GEOTERRA SA LIQUIDACION DE FACTURA</v>
      </c>
      <c r="D700" s="106"/>
      <c r="E700" s="101">
        <f>BAJIO16643561!I702</f>
        <v>0</v>
      </c>
      <c r="F700" s="20">
        <f>BAJIO16643561!H702</f>
        <v>0</v>
      </c>
      <c r="G700" s="21">
        <f t="shared" si="55"/>
        <v>0</v>
      </c>
      <c r="H700" s="20"/>
      <c r="I700" s="21">
        <f t="shared" si="56"/>
        <v>0</v>
      </c>
      <c r="J700" s="21">
        <f>BAJIO16643561!D702</f>
        <v>0</v>
      </c>
      <c r="K700" s="21">
        <f t="shared" si="57"/>
        <v>46551.724137931036</v>
      </c>
      <c r="L700" s="20"/>
      <c r="M700" s="21">
        <f t="shared" si="58"/>
        <v>7448.2758620689656</v>
      </c>
      <c r="N700" s="21">
        <f>BAJIO16643561!C702</f>
        <v>54000</v>
      </c>
      <c r="O700" s="128">
        <f t="shared" si="54"/>
        <v>31045.869999999864</v>
      </c>
      <c r="P700" s="22"/>
    </row>
    <row r="701" spans="1:16" x14ac:dyDescent="0.25">
      <c r="A701" s="19">
        <f>BAJIO16643561!A703</f>
        <v>44504</v>
      </c>
      <c r="B701" s="20"/>
      <c r="C701" s="20" t="str">
        <f>BAJIO16643561!B703</f>
        <v>TRASPASO ENTRE CUENTAS</v>
      </c>
      <c r="D701" s="106"/>
      <c r="E701" s="101">
        <f>BAJIO16643561!I703</f>
        <v>0</v>
      </c>
      <c r="F701" s="20">
        <f>BAJIO16643561!H703</f>
        <v>0</v>
      </c>
      <c r="G701" s="21">
        <f t="shared" si="55"/>
        <v>0</v>
      </c>
      <c r="H701" s="20"/>
      <c r="I701" s="21">
        <f t="shared" si="56"/>
        <v>0</v>
      </c>
      <c r="J701" s="21">
        <f>BAJIO16643561!D703</f>
        <v>0</v>
      </c>
      <c r="K701" s="21">
        <f t="shared" si="57"/>
        <v>15517.241379310346</v>
      </c>
      <c r="L701" s="20"/>
      <c r="M701" s="21">
        <f t="shared" si="58"/>
        <v>2482.7586206896553</v>
      </c>
      <c r="N701" s="21">
        <f>BAJIO16643561!C703</f>
        <v>18000</v>
      </c>
      <c r="O701" s="128">
        <f t="shared" si="54"/>
        <v>13045.869999999864</v>
      </c>
      <c r="P701" s="22"/>
    </row>
    <row r="702" spans="1:16" x14ac:dyDescent="0.25">
      <c r="A702" s="19">
        <f>BAJIO16643561!A704</f>
        <v>44504</v>
      </c>
      <c r="B702" s="20"/>
      <c r="C702" s="20" t="str">
        <f>BAJIO16643561!B704</f>
        <v>PALMA MONTEJO JOSE LUIS PRESTAMO GENERAL</v>
      </c>
      <c r="D702" s="106"/>
      <c r="E702" s="101">
        <f>BAJIO16643561!I704</f>
        <v>0</v>
      </c>
      <c r="F702" s="20">
        <f>BAJIO16643561!H704</f>
        <v>0</v>
      </c>
      <c r="G702" s="21">
        <f t="shared" si="55"/>
        <v>0</v>
      </c>
      <c r="H702" s="20"/>
      <c r="I702" s="21">
        <f t="shared" si="56"/>
        <v>0</v>
      </c>
      <c r="J702" s="21">
        <f>BAJIO16643561!D704</f>
        <v>0</v>
      </c>
      <c r="K702" s="21">
        <f t="shared" si="57"/>
        <v>1034.4827586206898</v>
      </c>
      <c r="L702" s="20"/>
      <c r="M702" s="21">
        <f t="shared" si="58"/>
        <v>165.51724137931038</v>
      </c>
      <c r="N702" s="21">
        <f>BAJIO16643561!C704</f>
        <v>1200</v>
      </c>
      <c r="O702" s="128">
        <f t="shared" si="54"/>
        <v>11845.869999999864</v>
      </c>
      <c r="P702" s="22"/>
    </row>
    <row r="703" spans="1:16" x14ac:dyDescent="0.25">
      <c r="A703" s="19">
        <f>BAJIO16643561!A705</f>
        <v>44505</v>
      </c>
      <c r="B703" s="20"/>
      <c r="C703" s="20" t="str">
        <f>BAJIO16643561!B705</f>
        <v>MEGA ALIMENTOS SA DE  CV</v>
      </c>
      <c r="D703" s="106"/>
      <c r="E703" s="101" t="str">
        <f>BAJIO16643561!I705</f>
        <v>F2763</v>
      </c>
      <c r="F703" s="20">
        <f>BAJIO16643561!H705</f>
        <v>1425</v>
      </c>
      <c r="G703" s="21">
        <f t="shared" si="55"/>
        <v>8640</v>
      </c>
      <c r="H703" s="20"/>
      <c r="I703" s="21">
        <f t="shared" si="56"/>
        <v>1382.4</v>
      </c>
      <c r="J703" s="21">
        <f>BAJIO16643561!D705</f>
        <v>10022.4</v>
      </c>
      <c r="K703" s="21">
        <f t="shared" si="57"/>
        <v>0</v>
      </c>
      <c r="L703" s="20"/>
      <c r="M703" s="21">
        <f t="shared" si="58"/>
        <v>0</v>
      </c>
      <c r="N703" s="21">
        <f>BAJIO16643561!C705</f>
        <v>0</v>
      </c>
      <c r="O703" s="128">
        <f t="shared" si="54"/>
        <v>21868.269999999866</v>
      </c>
      <c r="P703" s="22"/>
    </row>
    <row r="704" spans="1:16" x14ac:dyDescent="0.25">
      <c r="A704" s="19">
        <f>BAJIO16643561!A706</f>
        <v>44505</v>
      </c>
      <c r="B704" s="20"/>
      <c r="C704" s="20" t="str">
        <f>BAJIO16643561!B706</f>
        <v>J G FERRETERA  04nov2021 RFC JFE 1410016R4 Tarjeta 0548</v>
      </c>
      <c r="D704" s="106"/>
      <c r="E704" s="101">
        <f>BAJIO16643561!I706</f>
        <v>0</v>
      </c>
      <c r="F704" s="20">
        <f>BAJIO16643561!H706</f>
        <v>0</v>
      </c>
      <c r="G704" s="21">
        <f t="shared" si="55"/>
        <v>0</v>
      </c>
      <c r="H704" s="20"/>
      <c r="I704" s="21">
        <f t="shared" si="56"/>
        <v>0</v>
      </c>
      <c r="J704" s="21">
        <f>BAJIO16643561!D706</f>
        <v>0</v>
      </c>
      <c r="K704" s="21">
        <f t="shared" si="57"/>
        <v>121.99137931034483</v>
      </c>
      <c r="L704" s="20"/>
      <c r="M704" s="21">
        <f t="shared" si="58"/>
        <v>19.518620689655172</v>
      </c>
      <c r="N704" s="21">
        <f>BAJIO16643561!C706</f>
        <v>141.51</v>
      </c>
      <c r="O704" s="128">
        <f t="shared" si="54"/>
        <v>21726.759999999867</v>
      </c>
      <c r="P704" s="22"/>
    </row>
    <row r="705" spans="1:16" x14ac:dyDescent="0.25">
      <c r="A705" s="19">
        <f>BAJIO16643561!A707</f>
        <v>44505</v>
      </c>
      <c r="B705" s="20"/>
      <c r="C705" s="20" t="str">
        <f>BAJIO16643561!B707</f>
        <v>VALVULAS DE CALIDAD DE MONTERREY SA DE C</v>
      </c>
      <c r="D705" s="106"/>
      <c r="E705" s="101" t="str">
        <f>BAJIO16643561!I707</f>
        <v>F2857, F2872</v>
      </c>
      <c r="F705" s="20">
        <f>BAJIO16643561!H707</f>
        <v>1426</v>
      </c>
      <c r="G705" s="21">
        <f t="shared" si="55"/>
        <v>5700</v>
      </c>
      <c r="H705" s="20"/>
      <c r="I705" s="21">
        <f t="shared" si="56"/>
        <v>912</v>
      </c>
      <c r="J705" s="21">
        <f>BAJIO16643561!D707</f>
        <v>6612</v>
      </c>
      <c r="K705" s="21">
        <f t="shared" si="57"/>
        <v>0</v>
      </c>
      <c r="L705" s="20"/>
      <c r="M705" s="21">
        <f t="shared" si="58"/>
        <v>0</v>
      </c>
      <c r="N705" s="21">
        <f>BAJIO16643561!C707</f>
        <v>0</v>
      </c>
      <c r="O705" s="128">
        <f t="shared" si="54"/>
        <v>28338.759999999867</v>
      </c>
      <c r="P705" s="22"/>
    </row>
    <row r="706" spans="1:16" x14ac:dyDescent="0.25">
      <c r="A706" s="19">
        <f>BAJIO16643561!A708</f>
        <v>44505</v>
      </c>
      <c r="B706" s="20"/>
      <c r="C706" s="20" t="str">
        <f>BAJIO16643561!B708</f>
        <v>PENSKE TRUCK ARRENDA DORA DE MEXICO SA D</v>
      </c>
      <c r="D706" s="106"/>
      <c r="E706" s="101" t="str">
        <f>BAJIO16643561!I708</f>
        <v>F2767</v>
      </c>
      <c r="F706" s="20">
        <f>BAJIO16643561!H708</f>
        <v>1427</v>
      </c>
      <c r="G706" s="21">
        <f t="shared" si="55"/>
        <v>5600</v>
      </c>
      <c r="H706" s="20"/>
      <c r="I706" s="21">
        <f t="shared" si="56"/>
        <v>896</v>
      </c>
      <c r="J706" s="21">
        <f>BAJIO16643561!D708</f>
        <v>6496</v>
      </c>
      <c r="K706" s="21">
        <f t="shared" si="57"/>
        <v>0</v>
      </c>
      <c r="L706" s="20"/>
      <c r="M706" s="21">
        <f t="shared" si="58"/>
        <v>0</v>
      </c>
      <c r="N706" s="21">
        <f>BAJIO16643561!C708</f>
        <v>0</v>
      </c>
      <c r="O706" s="128">
        <f t="shared" si="54"/>
        <v>34834.759999999864</v>
      </c>
      <c r="P706" s="22"/>
    </row>
    <row r="707" spans="1:16" x14ac:dyDescent="0.25">
      <c r="A707" s="19">
        <f>BAJIO16643561!A709</f>
        <v>44505</v>
      </c>
      <c r="B707" s="20"/>
      <c r="C707" s="20" t="str">
        <f>BAJIO16643561!B709</f>
        <v xml:space="preserve">UNIFORMES DE TAMPICO SA DE CV </v>
      </c>
      <c r="D707" s="106"/>
      <c r="E707" s="101">
        <f>BAJIO16643561!I709</f>
        <v>0</v>
      </c>
      <c r="F707" s="20">
        <f>BAJIO16643561!H709</f>
        <v>0</v>
      </c>
      <c r="G707" s="21">
        <f t="shared" si="55"/>
        <v>0</v>
      </c>
      <c r="H707" s="20"/>
      <c r="I707" s="21">
        <f t="shared" si="56"/>
        <v>0</v>
      </c>
      <c r="J707" s="21">
        <f>BAJIO16643561!D709</f>
        <v>0</v>
      </c>
      <c r="K707" s="21">
        <f t="shared" si="57"/>
        <v>7282.8103448275861</v>
      </c>
      <c r="L707" s="20"/>
      <c r="M707" s="21">
        <f t="shared" si="58"/>
        <v>1165.2496551724139</v>
      </c>
      <c r="N707" s="21">
        <f>BAJIO16643561!C709</f>
        <v>8448.06</v>
      </c>
      <c r="O707" s="128">
        <f t="shared" si="54"/>
        <v>26386.699999999866</v>
      </c>
      <c r="P707" s="22"/>
    </row>
    <row r="708" spans="1:16" x14ac:dyDescent="0.25">
      <c r="A708" s="19">
        <f>BAJIO16643561!A710</f>
        <v>44505</v>
      </c>
      <c r="B708" s="20"/>
      <c r="C708" s="20" t="str">
        <f>BAJIO16643561!B710</f>
        <v>ARMANDO LOZANO PAULIN  04nov2021 RFC CMA 991026JYA Tarjeta 0548</v>
      </c>
      <c r="D708" s="106"/>
      <c r="E708" s="101">
        <f>BAJIO16643561!I710</f>
        <v>0</v>
      </c>
      <c r="F708" s="20">
        <f>BAJIO16643561!H710</f>
        <v>0</v>
      </c>
      <c r="G708" s="21">
        <f t="shared" si="55"/>
        <v>0</v>
      </c>
      <c r="H708" s="20"/>
      <c r="I708" s="21">
        <f t="shared" si="56"/>
        <v>0</v>
      </c>
      <c r="J708" s="21">
        <f>BAJIO16643561!D710</f>
        <v>0</v>
      </c>
      <c r="K708" s="21">
        <f t="shared" si="57"/>
        <v>661.50000000000011</v>
      </c>
      <c r="L708" s="20"/>
      <c r="M708" s="21">
        <f t="shared" si="58"/>
        <v>105.84000000000002</v>
      </c>
      <c r="N708" s="21">
        <f>BAJIO16643561!C710</f>
        <v>767.34</v>
      </c>
      <c r="O708" s="128">
        <f t="shared" si="54"/>
        <v>25619.359999999866</v>
      </c>
      <c r="P708" s="22"/>
    </row>
    <row r="709" spans="1:16" x14ac:dyDescent="0.25">
      <c r="A709" s="19">
        <f>BAJIO16643561!A711</f>
        <v>44505</v>
      </c>
      <c r="B709" s="20"/>
      <c r="C709" s="20" t="str">
        <f>BAJIO16643561!B711</f>
        <v>VIGUE RELLENO SANITA RIO SA DE CV</v>
      </c>
      <c r="D709" s="106"/>
      <c r="E709" s="101" t="str">
        <f>BAJIO16643561!I711</f>
        <v>F2757</v>
      </c>
      <c r="F709" s="20">
        <f>BAJIO16643561!H711</f>
        <v>1428</v>
      </c>
      <c r="G709" s="21">
        <f t="shared" si="55"/>
        <v>2700</v>
      </c>
      <c r="H709" s="20"/>
      <c r="I709" s="21">
        <f t="shared" si="56"/>
        <v>432</v>
      </c>
      <c r="J709" s="21">
        <f>BAJIO16643561!D711</f>
        <v>3132</v>
      </c>
      <c r="K709" s="21">
        <f t="shared" si="57"/>
        <v>0</v>
      </c>
      <c r="L709" s="20"/>
      <c r="M709" s="21">
        <f t="shared" si="58"/>
        <v>0</v>
      </c>
      <c r="N709" s="21">
        <f>BAJIO16643561!C711</f>
        <v>0</v>
      </c>
      <c r="O709" s="128">
        <f t="shared" si="54"/>
        <v>28751.359999999866</v>
      </c>
      <c r="P709" s="22"/>
    </row>
    <row r="710" spans="1:16" x14ac:dyDescent="0.25">
      <c r="A710" s="19">
        <f>BAJIO16643561!A712</f>
        <v>44505</v>
      </c>
      <c r="B710" s="20"/>
      <c r="C710" s="20" t="str">
        <f>BAJIO16643561!B712</f>
        <v xml:space="preserve">DALART SA DE CV </v>
      </c>
      <c r="D710" s="106"/>
      <c r="E710" s="101" t="str">
        <f>BAJIO16643561!I712</f>
        <v>F2881</v>
      </c>
      <c r="F710" s="20" t="str">
        <f>BAJIO16643561!H712</f>
        <v>P051121</v>
      </c>
      <c r="G710" s="21">
        <f t="shared" si="55"/>
        <v>6750.0000000000009</v>
      </c>
      <c r="H710" s="20"/>
      <c r="I710" s="21">
        <f t="shared" si="56"/>
        <v>1080.0000000000002</v>
      </c>
      <c r="J710" s="21">
        <f>BAJIO16643561!D712</f>
        <v>7830</v>
      </c>
      <c r="K710" s="21">
        <f t="shared" si="57"/>
        <v>0</v>
      </c>
      <c r="L710" s="20"/>
      <c r="M710" s="21">
        <f t="shared" si="58"/>
        <v>0</v>
      </c>
      <c r="N710" s="21">
        <f>BAJIO16643561!C712</f>
        <v>0</v>
      </c>
      <c r="O710" s="128">
        <f t="shared" ref="O710:O773" si="59">O709+J710-N710</f>
        <v>36581.35999999987</v>
      </c>
      <c r="P710" s="22"/>
    </row>
    <row r="711" spans="1:16" x14ac:dyDescent="0.25">
      <c r="A711" s="19">
        <f>BAJIO16643561!A713</f>
        <v>44505</v>
      </c>
      <c r="B711" s="20"/>
      <c r="C711" s="20" t="str">
        <f>BAJIO16643561!B713</f>
        <v>ESPACIOS LEDMEX S.A.P.I liquidacion de cotizacion no 41</v>
      </c>
      <c r="D711" s="106"/>
      <c r="E711" s="101">
        <f>BAJIO16643561!I713</f>
        <v>0</v>
      </c>
      <c r="F711" s="20">
        <f>BAJIO16643561!H713</f>
        <v>0</v>
      </c>
      <c r="G711" s="21">
        <f t="shared" si="55"/>
        <v>0</v>
      </c>
      <c r="H711" s="20"/>
      <c r="I711" s="21">
        <f t="shared" si="56"/>
        <v>0</v>
      </c>
      <c r="J711" s="21">
        <f>BAJIO16643561!D713</f>
        <v>0</v>
      </c>
      <c r="K711" s="21">
        <f t="shared" si="57"/>
        <v>2154</v>
      </c>
      <c r="L711" s="20"/>
      <c r="M711" s="21">
        <f t="shared" si="58"/>
        <v>344.64</v>
      </c>
      <c r="N711" s="21">
        <f>BAJIO16643561!C713</f>
        <v>2498.64</v>
      </c>
      <c r="O711" s="128">
        <f t="shared" si="59"/>
        <v>34082.71999999987</v>
      </c>
      <c r="P711" s="22"/>
    </row>
    <row r="712" spans="1:16" x14ac:dyDescent="0.25">
      <c r="A712" s="19">
        <f>BAJIO16643561!A714</f>
        <v>44506</v>
      </c>
      <c r="B712" s="20"/>
      <c r="C712" s="20" t="str">
        <f>BAJIO16643561!B714</f>
        <v>BEST WESTERN PREMIER  05nov2021 RFC HVI 050803593 Tarjeta 7257</v>
      </c>
      <c r="D712" s="106"/>
      <c r="E712" s="101">
        <f>BAJIO16643561!I714</f>
        <v>0</v>
      </c>
      <c r="F712" s="20">
        <f>BAJIO16643561!H714</f>
        <v>0</v>
      </c>
      <c r="G712" s="21">
        <f t="shared" si="55"/>
        <v>0</v>
      </c>
      <c r="H712" s="20"/>
      <c r="I712" s="21">
        <f t="shared" si="56"/>
        <v>0</v>
      </c>
      <c r="J712" s="21">
        <f>BAJIO16643561!D714</f>
        <v>0</v>
      </c>
      <c r="K712" s="21">
        <f t="shared" si="57"/>
        <v>5563.9310344827591</v>
      </c>
      <c r="L712" s="20"/>
      <c r="M712" s="21">
        <f t="shared" si="58"/>
        <v>890.22896551724148</v>
      </c>
      <c r="N712" s="21">
        <f>BAJIO16643561!C714</f>
        <v>6454.16</v>
      </c>
      <c r="O712" s="128">
        <f t="shared" si="59"/>
        <v>27628.55999999987</v>
      </c>
      <c r="P712" s="22"/>
    </row>
    <row r="713" spans="1:16" x14ac:dyDescent="0.25">
      <c r="A713" s="19">
        <f>BAJIO16643561!A715</f>
        <v>44507</v>
      </c>
      <c r="B713" s="20"/>
      <c r="C713" s="20" t="str">
        <f>BAJIO16643561!B715</f>
        <v>AUTOELECTRICA FIRO  06nov2021 RFC AFI 921214PM5 Tarjeta 0548</v>
      </c>
      <c r="D713" s="106"/>
      <c r="E713" s="101">
        <f>BAJIO16643561!I715</f>
        <v>0</v>
      </c>
      <c r="F713" s="20">
        <f>BAJIO16643561!H715</f>
        <v>0</v>
      </c>
      <c r="G713" s="21">
        <f t="shared" si="55"/>
        <v>0</v>
      </c>
      <c r="H713" s="20"/>
      <c r="I713" s="21">
        <f t="shared" si="56"/>
        <v>0</v>
      </c>
      <c r="J713" s="21">
        <f>BAJIO16643561!D715</f>
        <v>0</v>
      </c>
      <c r="K713" s="21">
        <f t="shared" si="57"/>
        <v>442.00000000000006</v>
      </c>
      <c r="L713" s="20"/>
      <c r="M713" s="21">
        <f t="shared" si="58"/>
        <v>70.720000000000013</v>
      </c>
      <c r="N713" s="21">
        <f>BAJIO16643561!C715</f>
        <v>512.72</v>
      </c>
      <c r="O713" s="128">
        <f t="shared" si="59"/>
        <v>27115.839999999869</v>
      </c>
      <c r="P713" s="22"/>
    </row>
    <row r="714" spans="1:16" x14ac:dyDescent="0.25">
      <c r="A714" s="19">
        <f>BAJIO16643561!A716</f>
        <v>44507</v>
      </c>
      <c r="B714" s="20"/>
      <c r="C714" s="20" t="str">
        <f>BAJIO16643561!B716</f>
        <v>COSTCO MONTERREY III  06nov2021 RFC CME 910715UB9 Tarjeta 7257</v>
      </c>
      <c r="D714" s="106"/>
      <c r="E714" s="101">
        <f>BAJIO16643561!I716</f>
        <v>0</v>
      </c>
      <c r="F714" s="20">
        <f>BAJIO16643561!H716</f>
        <v>0</v>
      </c>
      <c r="G714" s="21">
        <f t="shared" si="55"/>
        <v>0</v>
      </c>
      <c r="H714" s="20"/>
      <c r="I714" s="21">
        <f t="shared" si="56"/>
        <v>0</v>
      </c>
      <c r="J714" s="21">
        <f>BAJIO16643561!D716</f>
        <v>0</v>
      </c>
      <c r="K714" s="21">
        <f t="shared" si="57"/>
        <v>463.79310344827587</v>
      </c>
      <c r="L714" s="20"/>
      <c r="M714" s="21">
        <f t="shared" si="58"/>
        <v>74.206896551724142</v>
      </c>
      <c r="N714" s="21">
        <f>BAJIO16643561!C716</f>
        <v>538</v>
      </c>
      <c r="O714" s="128">
        <f t="shared" si="59"/>
        <v>26577.839999999869</v>
      </c>
      <c r="P714" s="22"/>
    </row>
    <row r="715" spans="1:16" x14ac:dyDescent="0.25">
      <c r="A715" s="19">
        <f>BAJIO16643561!A717</f>
        <v>44508</v>
      </c>
      <c r="B715" s="20"/>
      <c r="C715" s="20" t="str">
        <f>BAJIO16643561!B717</f>
        <v>AUTOZONE 7160  07nov2021 RFC AME 970109GW0 Tarjeta 0548</v>
      </c>
      <c r="D715" s="106"/>
      <c r="E715" s="101">
        <f>BAJIO16643561!I717</f>
        <v>0</v>
      </c>
      <c r="F715" s="20">
        <f>BAJIO16643561!H717</f>
        <v>0</v>
      </c>
      <c r="G715" s="21">
        <f t="shared" si="55"/>
        <v>0</v>
      </c>
      <c r="H715" s="20"/>
      <c r="I715" s="21">
        <f t="shared" si="56"/>
        <v>0</v>
      </c>
      <c r="J715" s="21">
        <f>BAJIO16643561!D717</f>
        <v>0</v>
      </c>
      <c r="K715" s="21">
        <f t="shared" si="57"/>
        <v>162.93103448275863</v>
      </c>
      <c r="L715" s="20"/>
      <c r="M715" s="21">
        <f t="shared" si="58"/>
        <v>26.068965517241381</v>
      </c>
      <c r="N715" s="21">
        <f>BAJIO16643561!C717</f>
        <v>189</v>
      </c>
      <c r="O715" s="128">
        <f t="shared" si="59"/>
        <v>26388.839999999869</v>
      </c>
      <c r="P715" s="22"/>
    </row>
    <row r="716" spans="1:16" x14ac:dyDescent="0.25">
      <c r="A716" s="19">
        <f>BAJIO16643561!A718</f>
        <v>44508</v>
      </c>
      <c r="B716" s="20"/>
      <c r="C716" s="20" t="str">
        <f>BAJIO16643561!B718</f>
        <v>AUTOZONE 7160  07nov2021 RFC AME 970109GW0 Tarjeta 0548</v>
      </c>
      <c r="D716" s="106"/>
      <c r="E716" s="101">
        <f>BAJIO16643561!I718</f>
        <v>0</v>
      </c>
      <c r="F716" s="20">
        <f>BAJIO16643561!H718</f>
        <v>0</v>
      </c>
      <c r="G716" s="21">
        <f t="shared" si="55"/>
        <v>0</v>
      </c>
      <c r="H716" s="20"/>
      <c r="I716" s="21">
        <f t="shared" si="56"/>
        <v>0</v>
      </c>
      <c r="J716" s="21">
        <f>BAJIO16643561!D718</f>
        <v>0</v>
      </c>
      <c r="K716" s="21">
        <f t="shared" si="57"/>
        <v>499.13793103448279</v>
      </c>
      <c r="L716" s="20"/>
      <c r="M716" s="21">
        <f t="shared" si="58"/>
        <v>79.862068965517253</v>
      </c>
      <c r="N716" s="21">
        <f>BAJIO16643561!C718</f>
        <v>579</v>
      </c>
      <c r="O716" s="128">
        <f t="shared" si="59"/>
        <v>25809.839999999869</v>
      </c>
      <c r="P716" s="22"/>
    </row>
    <row r="717" spans="1:16" ht="75" x14ac:dyDescent="0.25">
      <c r="A717" s="19">
        <f>BAJIO16643561!A719</f>
        <v>44508</v>
      </c>
      <c r="B717" s="20"/>
      <c r="C717" s="20" t="str">
        <f>BAJIO16643561!B719</f>
        <v>OES ENCLOSURES MANUFACTURING MEXIC 2860 TO 2921</v>
      </c>
      <c r="D717" s="106"/>
      <c r="E717" s="101" t="str">
        <f>BAJIO16643561!I719</f>
        <v>F2860, F2861, F2873, F2874, F2896, F2897, F2904, F2914, F2821</v>
      </c>
      <c r="F717" s="20">
        <f>BAJIO16643561!H719</f>
        <v>1430</v>
      </c>
      <c r="G717" s="21">
        <f t="shared" si="55"/>
        <v>28800.000000000004</v>
      </c>
      <c r="H717" s="20"/>
      <c r="I717" s="21">
        <f t="shared" si="56"/>
        <v>4608.0000000000009</v>
      </c>
      <c r="J717" s="21">
        <f>BAJIO16643561!D719</f>
        <v>33408</v>
      </c>
      <c r="K717" s="21">
        <f t="shared" si="57"/>
        <v>0</v>
      </c>
      <c r="L717" s="20"/>
      <c r="M717" s="21">
        <f t="shared" si="58"/>
        <v>0</v>
      </c>
      <c r="N717" s="21">
        <f>BAJIO16643561!C719</f>
        <v>0</v>
      </c>
      <c r="O717" s="128">
        <f t="shared" si="59"/>
        <v>59217.839999999866</v>
      </c>
      <c r="P717" s="22"/>
    </row>
    <row r="718" spans="1:16" x14ac:dyDescent="0.25">
      <c r="A718" s="19">
        <f>BAJIO16643561!A720</f>
        <v>44508</v>
      </c>
      <c r="B718" s="20"/>
      <c r="C718" s="20" t="str">
        <f>BAJIO16643561!B720</f>
        <v>TECHNOCAST SA DE CV FACT PAGADAS:8 REF:INV2332;INV2333</v>
      </c>
      <c r="D718" s="106"/>
      <c r="E718" s="101" t="str">
        <f>BAJIO16643561!I720</f>
        <v>F2332, F2333</v>
      </c>
      <c r="F718" s="20">
        <f>BAJIO16643561!H720</f>
        <v>1431</v>
      </c>
      <c r="G718" s="21">
        <f t="shared" si="55"/>
        <v>68275.862068965522</v>
      </c>
      <c r="H718" s="20"/>
      <c r="I718" s="21">
        <f t="shared" si="56"/>
        <v>10924.137931034484</v>
      </c>
      <c r="J718" s="21">
        <f>BAJIO16643561!D720</f>
        <v>79200</v>
      </c>
      <c r="K718" s="21">
        <f t="shared" si="57"/>
        <v>0</v>
      </c>
      <c r="L718" s="20"/>
      <c r="M718" s="21">
        <f t="shared" si="58"/>
        <v>0</v>
      </c>
      <c r="N718" s="21">
        <f>BAJIO16643561!C720</f>
        <v>0</v>
      </c>
      <c r="O718" s="128">
        <f t="shared" si="59"/>
        <v>138417.83999999985</v>
      </c>
      <c r="P718" s="22"/>
    </row>
    <row r="719" spans="1:16" x14ac:dyDescent="0.25">
      <c r="A719" s="19">
        <f>BAJIO16643561!A721</f>
        <v>44508</v>
      </c>
      <c r="B719" s="20"/>
      <c r="C719" s="20" t="str">
        <f>BAJIO16643561!B721</f>
        <v xml:space="preserve">OPERADORA DE RELLENOS SANITARI FACT 1021 </v>
      </c>
      <c r="D719" s="106"/>
      <c r="E719" s="101">
        <f>BAJIO16643561!I721</f>
        <v>0</v>
      </c>
      <c r="F719" s="20">
        <f>BAJIO16643561!H721</f>
        <v>0</v>
      </c>
      <c r="G719" s="21">
        <f t="shared" si="55"/>
        <v>0</v>
      </c>
      <c r="H719" s="20"/>
      <c r="I719" s="21">
        <f t="shared" si="56"/>
        <v>0</v>
      </c>
      <c r="J719" s="21">
        <f>BAJIO16643561!D721</f>
        <v>0</v>
      </c>
      <c r="K719" s="21">
        <f t="shared" si="57"/>
        <v>4921.5</v>
      </c>
      <c r="L719" s="20"/>
      <c r="M719" s="21">
        <f t="shared" si="58"/>
        <v>787.44</v>
      </c>
      <c r="N719" s="21">
        <f>BAJIO16643561!C721</f>
        <v>5708.94</v>
      </c>
      <c r="O719" s="128">
        <f t="shared" si="59"/>
        <v>132708.89999999985</v>
      </c>
      <c r="P719" s="22"/>
    </row>
    <row r="720" spans="1:16" x14ac:dyDescent="0.25">
      <c r="A720" s="19">
        <f>BAJIO16643561!A722</f>
        <v>44508</v>
      </c>
      <c r="B720" s="20"/>
      <c r="C720" s="20" t="str">
        <f>BAJIO16643561!B722</f>
        <v>PACCAR FINANCIAL MEXICO SA DE</v>
      </c>
      <c r="D720" s="106"/>
      <c r="E720" s="101">
        <f>BAJIO16643561!I722</f>
        <v>0</v>
      </c>
      <c r="F720" s="20">
        <f>BAJIO16643561!H722</f>
        <v>0</v>
      </c>
      <c r="G720" s="21">
        <f t="shared" si="55"/>
        <v>0</v>
      </c>
      <c r="H720" s="20"/>
      <c r="I720" s="21">
        <f t="shared" si="56"/>
        <v>0</v>
      </c>
      <c r="J720" s="21">
        <f>BAJIO16643561!D722</f>
        <v>0</v>
      </c>
      <c r="K720" s="21">
        <f t="shared" si="57"/>
        <v>12251.76724137931</v>
      </c>
      <c r="L720" s="20"/>
      <c r="M720" s="21">
        <f t="shared" si="58"/>
        <v>1960.2827586206895</v>
      </c>
      <c r="N720" s="21">
        <f>BAJIO16643561!C722</f>
        <v>14212.05</v>
      </c>
      <c r="O720" s="128">
        <f t="shared" si="59"/>
        <v>118496.84999999985</v>
      </c>
      <c r="P720" s="22"/>
    </row>
    <row r="721" spans="1:16" x14ac:dyDescent="0.25">
      <c r="A721" s="19">
        <f>BAJIO16643561!A723</f>
        <v>44510</v>
      </c>
      <c r="B721" s="20"/>
      <c r="C721" s="20" t="str">
        <f>BAJIO16643561!B723</f>
        <v>BARRY CALLEBAUT MEXICO S DE RL DE CV</v>
      </c>
      <c r="D721" s="106"/>
      <c r="E721" s="101" t="str">
        <f>BAJIO16643561!I723</f>
        <v>F2576, F2641</v>
      </c>
      <c r="F721" s="20">
        <f>BAJIO16643561!H723</f>
        <v>1432</v>
      </c>
      <c r="G721" s="21">
        <f t="shared" si="55"/>
        <v>96131.034482758623</v>
      </c>
      <c r="H721" s="20"/>
      <c r="I721" s="21">
        <f t="shared" si="56"/>
        <v>15380.96551724138</v>
      </c>
      <c r="J721" s="21">
        <f>BAJIO16643561!D723</f>
        <v>111512</v>
      </c>
      <c r="K721" s="21">
        <f t="shared" si="57"/>
        <v>0</v>
      </c>
      <c r="L721" s="20"/>
      <c r="M721" s="21">
        <f t="shared" si="58"/>
        <v>0</v>
      </c>
      <c r="N721" s="21">
        <f>BAJIO16643561!C723</f>
        <v>0</v>
      </c>
      <c r="O721" s="128">
        <f t="shared" si="59"/>
        <v>230008.84999999986</v>
      </c>
      <c r="P721" s="22"/>
    </row>
    <row r="722" spans="1:16" x14ac:dyDescent="0.25">
      <c r="A722" s="19">
        <v>44510</v>
      </c>
      <c r="B722" s="20"/>
      <c r="C722" s="20" t="str">
        <f>BAJIO16643561!B724</f>
        <v>ZAMUDIO CELIS ALBERTO PRESTAMO GENERAL</v>
      </c>
      <c r="D722" s="106"/>
      <c r="E722" s="101">
        <f>BAJIO16643561!I724</f>
        <v>0</v>
      </c>
      <c r="F722" s="20">
        <f>BAJIO16643561!H724</f>
        <v>0</v>
      </c>
      <c r="G722" s="21">
        <f t="shared" si="55"/>
        <v>0</v>
      </c>
      <c r="H722" s="20"/>
      <c r="I722" s="21">
        <f t="shared" si="56"/>
        <v>0</v>
      </c>
      <c r="J722" s="21">
        <f>BAJIO16643561!D724</f>
        <v>0</v>
      </c>
      <c r="K722" s="21">
        <f t="shared" si="57"/>
        <v>646.55172413793105</v>
      </c>
      <c r="L722" s="20"/>
      <c r="M722" s="21">
        <f t="shared" si="58"/>
        <v>103.44827586206897</v>
      </c>
      <c r="N722" s="21">
        <f>BAJIO16643561!C724</f>
        <v>750</v>
      </c>
      <c r="O722" s="128">
        <f t="shared" si="59"/>
        <v>229258.84999999986</v>
      </c>
      <c r="P722" s="22"/>
    </row>
    <row r="723" spans="1:16" x14ac:dyDescent="0.25">
      <c r="A723" s="19">
        <v>44510</v>
      </c>
      <c r="B723" s="20"/>
      <c r="C723" s="20" t="str">
        <f>BAJIO16643561!B725</f>
        <v>SERVICIOS GASOLINEROS DE MEXICO SA</v>
      </c>
      <c r="D723" s="106"/>
      <c r="E723" s="101">
        <f>BAJIO16643561!I725</f>
        <v>0</v>
      </c>
      <c r="F723" s="20">
        <f>BAJIO16643561!H725</f>
        <v>0</v>
      </c>
      <c r="G723" s="21">
        <f t="shared" si="55"/>
        <v>0</v>
      </c>
      <c r="H723" s="20"/>
      <c r="I723" s="21">
        <f t="shared" si="56"/>
        <v>0</v>
      </c>
      <c r="J723" s="21">
        <f>BAJIO16643561!D725</f>
        <v>0</v>
      </c>
      <c r="K723" s="21">
        <f t="shared" si="57"/>
        <v>51378.232758620696</v>
      </c>
      <c r="L723" s="20"/>
      <c r="M723" s="21">
        <f t="shared" si="58"/>
        <v>8220.5172413793116</v>
      </c>
      <c r="N723" s="21">
        <f>BAJIO16643561!C725</f>
        <v>59598.75</v>
      </c>
      <c r="O723" s="128">
        <f t="shared" si="59"/>
        <v>169660.09999999986</v>
      </c>
      <c r="P723" s="22"/>
    </row>
    <row r="724" spans="1:16" x14ac:dyDescent="0.25">
      <c r="A724" s="19">
        <v>44511</v>
      </c>
      <c r="B724" s="20"/>
      <c r="C724" s="20" t="str">
        <f>BAJIO16643561!B726</f>
        <v>SUTEGUI</v>
      </c>
      <c r="D724" s="106"/>
      <c r="E724" s="101">
        <f>BAJIO16643561!I726</f>
        <v>0</v>
      </c>
      <c r="F724" s="20">
        <f>BAJIO16643561!H726</f>
        <v>0</v>
      </c>
      <c r="G724" s="21">
        <f t="shared" si="55"/>
        <v>0</v>
      </c>
      <c r="H724" s="20"/>
      <c r="I724" s="21">
        <f t="shared" si="56"/>
        <v>0</v>
      </c>
      <c r="J724" s="21">
        <f>BAJIO16643561!D726</f>
        <v>0</v>
      </c>
      <c r="K724" s="21">
        <f t="shared" si="57"/>
        <v>3394.8275862068967</v>
      </c>
      <c r="L724" s="20"/>
      <c r="M724" s="21">
        <f t="shared" si="58"/>
        <v>543.17241379310349</v>
      </c>
      <c r="N724" s="21">
        <f>BAJIO16643561!C726</f>
        <v>3938</v>
      </c>
      <c r="O724" s="128">
        <f t="shared" si="59"/>
        <v>165722.09999999986</v>
      </c>
      <c r="P724" s="22"/>
    </row>
    <row r="725" spans="1:16" x14ac:dyDescent="0.25">
      <c r="A725" s="19">
        <v>44511</v>
      </c>
      <c r="B725" s="20"/>
      <c r="C725" s="20" t="str">
        <f>BAJIO16643561!B727</f>
        <v xml:space="preserve">BACHOCO </v>
      </c>
      <c r="D725" s="106"/>
      <c r="E725" s="101" t="str">
        <f>BAJIO16643561!I727</f>
        <v>F2642, F2651</v>
      </c>
      <c r="F725" s="20">
        <f>BAJIO16643561!H727</f>
        <v>1433</v>
      </c>
      <c r="G725" s="21">
        <f t="shared" si="55"/>
        <v>40000</v>
      </c>
      <c r="H725" s="20"/>
      <c r="I725" s="21">
        <f t="shared" si="56"/>
        <v>6400</v>
      </c>
      <c r="J725" s="21">
        <f>BAJIO16643561!D727</f>
        <v>46400</v>
      </c>
      <c r="K725" s="21">
        <f t="shared" si="57"/>
        <v>0</v>
      </c>
      <c r="L725" s="20"/>
      <c r="M725" s="21">
        <f t="shared" si="58"/>
        <v>0</v>
      </c>
      <c r="N725" s="21">
        <f>BAJIO16643561!C727</f>
        <v>0</v>
      </c>
      <c r="O725" s="128">
        <f t="shared" si="59"/>
        <v>212122.09999999986</v>
      </c>
      <c r="P725" s="22"/>
    </row>
    <row r="726" spans="1:16" x14ac:dyDescent="0.25">
      <c r="A726" s="19">
        <v>44511</v>
      </c>
      <c r="B726" s="20"/>
      <c r="C726" s="20" t="str">
        <f>BAJIO16643561!B728</f>
        <v>HOME DEPOT</v>
      </c>
      <c r="D726" s="106"/>
      <c r="E726" s="101">
        <f>BAJIO16643561!I728</f>
        <v>0</v>
      </c>
      <c r="F726" s="20">
        <f>BAJIO16643561!H728</f>
        <v>0</v>
      </c>
      <c r="G726" s="21">
        <f t="shared" si="55"/>
        <v>0</v>
      </c>
      <c r="H726" s="20"/>
      <c r="I726" s="21">
        <f t="shared" si="56"/>
        <v>0</v>
      </c>
      <c r="J726" s="21">
        <f>BAJIO16643561!D728</f>
        <v>0</v>
      </c>
      <c r="K726" s="21">
        <f t="shared" si="57"/>
        <v>2829.3103448275865</v>
      </c>
      <c r="L726" s="20"/>
      <c r="M726" s="21">
        <f t="shared" si="58"/>
        <v>452.68965517241384</v>
      </c>
      <c r="N726" s="21">
        <f>BAJIO16643561!C728</f>
        <v>3282</v>
      </c>
      <c r="O726" s="128">
        <f t="shared" si="59"/>
        <v>208840.09999999986</v>
      </c>
      <c r="P726" s="22"/>
    </row>
    <row r="727" spans="1:16" x14ac:dyDescent="0.25">
      <c r="A727" s="19">
        <v>44511</v>
      </c>
      <c r="B727" s="20"/>
      <c r="C727" s="20" t="str">
        <f>BAJIO16643561!B729</f>
        <v>PRESTAMO A CUENTA SANTANDER INVERMEX</v>
      </c>
      <c r="D727" s="106"/>
      <c r="E727" s="101">
        <f>BAJIO16643561!I729</f>
        <v>0</v>
      </c>
      <c r="F727" s="20">
        <f>BAJIO16643561!H729</f>
        <v>0</v>
      </c>
      <c r="G727" s="21">
        <f t="shared" si="55"/>
        <v>0</v>
      </c>
      <c r="H727" s="20"/>
      <c r="I727" s="21">
        <f t="shared" si="56"/>
        <v>0</v>
      </c>
      <c r="J727" s="21">
        <f>BAJIO16643561!D729</f>
        <v>0</v>
      </c>
      <c r="K727" s="21">
        <f t="shared" si="57"/>
        <v>60344.827586206899</v>
      </c>
      <c r="L727" s="20"/>
      <c r="M727" s="21">
        <f t="shared" si="58"/>
        <v>9655.1724137931033</v>
      </c>
      <c r="N727" s="21">
        <f>BAJIO16643561!C729</f>
        <v>70000</v>
      </c>
      <c r="O727" s="128">
        <f t="shared" si="59"/>
        <v>138840.09999999986</v>
      </c>
      <c r="P727" s="22"/>
    </row>
    <row r="728" spans="1:16" x14ac:dyDescent="0.25">
      <c r="A728" s="19">
        <v>44511</v>
      </c>
      <c r="B728" s="20"/>
      <c r="C728" s="20" t="str">
        <f>BAJIO16643561!B730</f>
        <v>PACCAR FINANCIAL MEXICO SA DE</v>
      </c>
      <c r="D728" s="106"/>
      <c r="E728" s="101">
        <f>BAJIO16643561!I730</f>
        <v>0</v>
      </c>
      <c r="F728" s="20">
        <f>BAJIO16643561!H730</f>
        <v>0</v>
      </c>
      <c r="G728" s="21">
        <f t="shared" si="55"/>
        <v>0</v>
      </c>
      <c r="H728" s="20"/>
      <c r="I728" s="21">
        <f t="shared" si="56"/>
        <v>0</v>
      </c>
      <c r="J728" s="21">
        <f>BAJIO16643561!D730</f>
        <v>0</v>
      </c>
      <c r="K728" s="21">
        <f t="shared" si="57"/>
        <v>76768.077586206899</v>
      </c>
      <c r="L728" s="20"/>
      <c r="M728" s="21">
        <f t="shared" si="58"/>
        <v>12282.892413793104</v>
      </c>
      <c r="N728" s="21">
        <f>BAJIO16643561!C730</f>
        <v>89050.97</v>
      </c>
      <c r="O728" s="128">
        <f t="shared" si="59"/>
        <v>49789.129999999859</v>
      </c>
      <c r="P728" s="22"/>
    </row>
    <row r="729" spans="1:16" x14ac:dyDescent="0.25">
      <c r="A729" s="19">
        <v>44511</v>
      </c>
      <c r="B729" s="20"/>
      <c r="C729" s="20" t="str">
        <f>BAJIO16643561!B731</f>
        <v>INTEGRADORA DE INSUMOS DEL NORESTE S.A.</v>
      </c>
      <c r="D729" s="106"/>
      <c r="E729" s="101" t="str">
        <f>BAJIO16643561!I731</f>
        <v>F2943, F2974</v>
      </c>
      <c r="F729" s="20">
        <f>BAJIO16643561!H731</f>
        <v>1434</v>
      </c>
      <c r="G729" s="21">
        <f t="shared" si="55"/>
        <v>6200</v>
      </c>
      <c r="H729" s="20"/>
      <c r="I729" s="21">
        <f t="shared" si="56"/>
        <v>992</v>
      </c>
      <c r="J729" s="21">
        <f>BAJIO16643561!D731</f>
        <v>7192</v>
      </c>
      <c r="K729" s="21">
        <f t="shared" si="57"/>
        <v>0</v>
      </c>
      <c r="L729" s="20"/>
      <c r="M729" s="21">
        <f t="shared" si="58"/>
        <v>0</v>
      </c>
      <c r="N729" s="21">
        <f>BAJIO16643561!C731</f>
        <v>0</v>
      </c>
      <c r="O729" s="128">
        <f t="shared" si="59"/>
        <v>56981.129999999859</v>
      </c>
      <c r="P729" s="22"/>
    </row>
    <row r="730" spans="1:16" x14ac:dyDescent="0.25">
      <c r="A730" s="19">
        <v>44511</v>
      </c>
      <c r="B730" s="20"/>
      <c r="C730" s="20" t="str">
        <f>BAJIO16643561!B732</f>
        <v>PLANOS Y PROYECTOS GEOTERRA SA LIQUIDACION DE FACTURA</v>
      </c>
      <c r="D730" s="106"/>
      <c r="E730" s="101">
        <f>BAJIO16643561!I732</f>
        <v>0</v>
      </c>
      <c r="F730" s="20">
        <f>BAJIO16643561!H732</f>
        <v>0</v>
      </c>
      <c r="G730" s="21">
        <f t="shared" si="55"/>
        <v>0</v>
      </c>
      <c r="H730" s="20"/>
      <c r="I730" s="21">
        <f t="shared" si="56"/>
        <v>0</v>
      </c>
      <c r="J730" s="21">
        <f>BAJIO16643561!D732</f>
        <v>0</v>
      </c>
      <c r="K730" s="21">
        <f t="shared" si="57"/>
        <v>17241.37931034483</v>
      </c>
      <c r="L730" s="20"/>
      <c r="M730" s="21">
        <f t="shared" si="58"/>
        <v>2758.620689655173</v>
      </c>
      <c r="N730" s="21">
        <f>BAJIO16643561!C732</f>
        <v>20000</v>
      </c>
      <c r="O730" s="128">
        <f t="shared" si="59"/>
        <v>36981.129999999859</v>
      </c>
      <c r="P730" s="22"/>
    </row>
    <row r="731" spans="1:16" x14ac:dyDescent="0.25">
      <c r="A731" s="19">
        <v>44511</v>
      </c>
      <c r="B731" s="20"/>
      <c r="C731" s="20" t="str">
        <f>BAJIO16643561!B733</f>
        <v>PALMA MONTEJO JOSE LUIS PRESTAMO GENERAL</v>
      </c>
      <c r="D731" s="106"/>
      <c r="E731" s="101">
        <f>BAJIO16643561!I733</f>
        <v>0</v>
      </c>
      <c r="F731" s="20">
        <f>BAJIO16643561!H733</f>
        <v>0</v>
      </c>
      <c r="G731" s="21">
        <f t="shared" ref="G731:G784" si="60">J731/1.16</f>
        <v>0</v>
      </c>
      <c r="H731" s="20"/>
      <c r="I731" s="21">
        <f t="shared" ref="I731:I784" si="61">G731*0.16</f>
        <v>0</v>
      </c>
      <c r="J731" s="21">
        <f>BAJIO16643561!D733</f>
        <v>0</v>
      </c>
      <c r="K731" s="21">
        <f t="shared" ref="K731:K784" si="62">N731/1.16</f>
        <v>870.43103448275872</v>
      </c>
      <c r="L731" s="20"/>
      <c r="M731" s="21">
        <f t="shared" ref="M731:M784" si="63">K731*0.16</f>
        <v>139.26896551724141</v>
      </c>
      <c r="N731" s="21">
        <f>BAJIO16643561!C733</f>
        <v>1009.7</v>
      </c>
      <c r="O731" s="128">
        <f t="shared" si="59"/>
        <v>35971.429999999862</v>
      </c>
      <c r="P731" s="22"/>
    </row>
    <row r="732" spans="1:16" x14ac:dyDescent="0.25">
      <c r="A732" s="19">
        <v>44511</v>
      </c>
      <c r="B732" s="20"/>
      <c r="C732" s="20" t="str">
        <f>BAJIO16643561!B734</f>
        <v>Deposito SBC de Cobro Inmediato  Recibo # 58595015699</v>
      </c>
      <c r="D732" s="106"/>
      <c r="E732" s="101" t="str">
        <f>BAJIO16643561!I734</f>
        <v>F2825</v>
      </c>
      <c r="F732" s="20">
        <f>BAJIO16643561!H734</f>
        <v>1439</v>
      </c>
      <c r="G732" s="21">
        <f t="shared" si="60"/>
        <v>3200</v>
      </c>
      <c r="H732" s="20"/>
      <c r="I732" s="21">
        <f t="shared" si="61"/>
        <v>512</v>
      </c>
      <c r="J732" s="21">
        <f>BAJIO16643561!D734</f>
        <v>3712</v>
      </c>
      <c r="K732" s="21">
        <f t="shared" si="62"/>
        <v>0</v>
      </c>
      <c r="L732" s="20"/>
      <c r="M732" s="21">
        <f t="shared" si="63"/>
        <v>0</v>
      </c>
      <c r="N732" s="21">
        <f>BAJIO16643561!C734</f>
        <v>0</v>
      </c>
      <c r="O732" s="128">
        <f t="shared" si="59"/>
        <v>39683.429999999862</v>
      </c>
      <c r="P732" s="22"/>
    </row>
    <row r="733" spans="1:16" ht="30" x14ac:dyDescent="0.25">
      <c r="A733" s="19">
        <v>44511</v>
      </c>
      <c r="B733" s="20"/>
      <c r="C733" s="20" t="str">
        <f>BAJIO16643561!B735</f>
        <v>TECNIQUIMIA MEXICANA SA DE CV F 2668  2674</v>
      </c>
      <c r="D733" s="106"/>
      <c r="E733" s="101" t="str">
        <f>BAJIO16643561!I735</f>
        <v>F2729, F2730, F2783, F2798</v>
      </c>
      <c r="F733" s="20">
        <f>BAJIO16643561!H735</f>
        <v>1435</v>
      </c>
      <c r="G733" s="21">
        <f t="shared" si="60"/>
        <v>79200</v>
      </c>
      <c r="H733" s="20"/>
      <c r="I733" s="21">
        <f t="shared" si="61"/>
        <v>12672</v>
      </c>
      <c r="J733" s="21">
        <f>BAJIO16643561!D735</f>
        <v>91872</v>
      </c>
      <c r="K733" s="21">
        <f t="shared" si="62"/>
        <v>0</v>
      </c>
      <c r="L733" s="20"/>
      <c r="M733" s="21">
        <f t="shared" si="63"/>
        <v>0</v>
      </c>
      <c r="N733" s="21">
        <f>BAJIO16643561!C735</f>
        <v>0</v>
      </c>
      <c r="O733" s="128">
        <f t="shared" si="59"/>
        <v>131555.42999999988</v>
      </c>
      <c r="P733" s="22"/>
    </row>
    <row r="734" spans="1:16" x14ac:dyDescent="0.25">
      <c r="A734" s="19">
        <v>44512</v>
      </c>
      <c r="B734" s="20"/>
      <c r="C734" s="20" t="str">
        <f>BAJIO16643561!B736</f>
        <v>MEGA ALIMENTOS SA DE  CV</v>
      </c>
      <c r="D734" s="106"/>
      <c r="E734" s="101" t="str">
        <f>BAJIO16643561!I736</f>
        <v>F2810, F2826</v>
      </c>
      <c r="F734" s="20">
        <f>BAJIO16643561!H736</f>
        <v>1436</v>
      </c>
      <c r="G734" s="21">
        <f t="shared" si="60"/>
        <v>17760</v>
      </c>
      <c r="H734" s="20"/>
      <c r="I734" s="21">
        <f t="shared" si="61"/>
        <v>2841.6</v>
      </c>
      <c r="J734" s="21">
        <f>BAJIO16643561!D736</f>
        <v>20601.599999999999</v>
      </c>
      <c r="K734" s="21">
        <f t="shared" si="62"/>
        <v>0</v>
      </c>
      <c r="L734" s="20"/>
      <c r="M734" s="21">
        <f t="shared" si="63"/>
        <v>0</v>
      </c>
      <c r="N734" s="21">
        <f>BAJIO16643561!C736</f>
        <v>0</v>
      </c>
      <c r="O734" s="128">
        <f t="shared" si="59"/>
        <v>152157.02999999988</v>
      </c>
      <c r="P734" s="22"/>
    </row>
    <row r="735" spans="1:16" x14ac:dyDescent="0.25">
      <c r="A735" s="19">
        <v>44512</v>
      </c>
      <c r="B735" s="20"/>
      <c r="C735" s="20" t="str">
        <f>BAJIO16643561!B737</f>
        <v>SOLUCIONES EN DISTRIBUCION</v>
      </c>
      <c r="D735" s="106"/>
      <c r="E735" s="101"/>
      <c r="F735" s="20"/>
      <c r="G735" s="21">
        <f t="shared" si="60"/>
        <v>3200</v>
      </c>
      <c r="H735" s="20"/>
      <c r="I735" s="21">
        <f t="shared" si="61"/>
        <v>512</v>
      </c>
      <c r="J735" s="21">
        <f>BAJIO16643561!D737</f>
        <v>3712</v>
      </c>
      <c r="K735" s="21">
        <f t="shared" si="62"/>
        <v>0</v>
      </c>
      <c r="L735" s="20"/>
      <c r="M735" s="21">
        <f t="shared" si="63"/>
        <v>0</v>
      </c>
      <c r="N735" s="21">
        <f>BAJIO16643561!C737</f>
        <v>0</v>
      </c>
      <c r="O735" s="128">
        <f t="shared" si="59"/>
        <v>155869.02999999988</v>
      </c>
      <c r="P735" s="22"/>
    </row>
    <row r="736" spans="1:16" x14ac:dyDescent="0.25">
      <c r="A736" s="19">
        <v>44512</v>
      </c>
      <c r="B736" s="20"/>
      <c r="C736" s="20" t="str">
        <f>BAJIO16643561!B738</f>
        <v>VALVULAS DE CALIDAD DE MONTERREY</v>
      </c>
      <c r="D736" s="106"/>
      <c r="E736" s="142" t="s">
        <v>1221</v>
      </c>
      <c r="F736" s="20">
        <f>BAJIO16643561!H739</f>
        <v>0</v>
      </c>
      <c r="G736" s="21">
        <f t="shared" si="60"/>
        <v>5700</v>
      </c>
      <c r="H736" s="20"/>
      <c r="I736" s="21">
        <f t="shared" si="61"/>
        <v>912</v>
      </c>
      <c r="J736" s="21">
        <f>BAJIO16643561!D738</f>
        <v>6612</v>
      </c>
      <c r="K736" s="21">
        <f t="shared" si="62"/>
        <v>0</v>
      </c>
      <c r="L736" s="20"/>
      <c r="M736" s="21">
        <f t="shared" si="63"/>
        <v>0</v>
      </c>
      <c r="N736" s="21">
        <f>BAJIO16643561!C738</f>
        <v>0</v>
      </c>
      <c r="O736" s="128">
        <f t="shared" si="59"/>
        <v>162481.02999999988</v>
      </c>
      <c r="P736" s="22"/>
    </row>
    <row r="737" spans="1:16" x14ac:dyDescent="0.25">
      <c r="A737" s="19">
        <v>44512</v>
      </c>
      <c r="B737" s="20"/>
      <c r="C737" s="20" t="str">
        <f>BAJIO16643561!B739</f>
        <v>CERMA VERACRUZ</v>
      </c>
      <c r="D737" s="106"/>
      <c r="E737" s="101">
        <f>BAJIO16643561!I739</f>
        <v>0</v>
      </c>
      <c r="F737" s="20">
        <f>BAJIO16643561!H739</f>
        <v>0</v>
      </c>
      <c r="G737" s="21">
        <f t="shared" si="60"/>
        <v>0</v>
      </c>
      <c r="H737" s="20"/>
      <c r="I737" s="21">
        <f t="shared" si="61"/>
        <v>0</v>
      </c>
      <c r="J737" s="21">
        <f>BAJIO16643561!D739</f>
        <v>0</v>
      </c>
      <c r="K737" s="21">
        <f t="shared" si="62"/>
        <v>1231.5172413793105</v>
      </c>
      <c r="L737" s="20"/>
      <c r="M737" s="21">
        <f t="shared" si="63"/>
        <v>197.04275862068968</v>
      </c>
      <c r="N737" s="21">
        <f>BAJIO16643561!C739</f>
        <v>1428.56</v>
      </c>
      <c r="O737" s="128">
        <f t="shared" si="59"/>
        <v>161052.46999999988</v>
      </c>
      <c r="P737" s="22"/>
    </row>
    <row r="738" spans="1:16" x14ac:dyDescent="0.25">
      <c r="A738" s="19">
        <v>44512</v>
      </c>
      <c r="B738" s="20"/>
      <c r="C738" s="20" t="str">
        <f>BAJIO16643561!B740</f>
        <v>OPERADORA DE RELLENO SANITARIO</v>
      </c>
      <c r="D738" s="106"/>
      <c r="E738" s="101">
        <f>BAJIO16643561!I740</f>
        <v>0</v>
      </c>
      <c r="F738" s="20">
        <f>BAJIO16643561!H740</f>
        <v>0</v>
      </c>
      <c r="G738" s="21">
        <f t="shared" si="60"/>
        <v>0</v>
      </c>
      <c r="H738" s="20"/>
      <c r="I738" s="21">
        <f t="shared" si="61"/>
        <v>0</v>
      </c>
      <c r="J738" s="21">
        <f>BAJIO16643561!D740</f>
        <v>0</v>
      </c>
      <c r="K738" s="21">
        <f t="shared" si="62"/>
        <v>10251</v>
      </c>
      <c r="L738" s="20"/>
      <c r="M738" s="21">
        <f t="shared" si="63"/>
        <v>1640.16</v>
      </c>
      <c r="N738" s="21">
        <f>BAJIO16643561!C740</f>
        <v>11891.16</v>
      </c>
      <c r="O738" s="128">
        <f t="shared" si="59"/>
        <v>149161.30999999988</v>
      </c>
      <c r="P738" s="22"/>
    </row>
    <row r="739" spans="1:16" x14ac:dyDescent="0.25">
      <c r="A739" s="19">
        <v>44512</v>
      </c>
      <c r="B739" s="20"/>
      <c r="C739" s="20" t="str">
        <f>BAJIO16643561!B741</f>
        <v xml:space="preserve">ROSA ELVA MONTEMAYOR QUIROGA LIQUIDACI </v>
      </c>
      <c r="D739" s="106"/>
      <c r="E739" s="101">
        <f>BAJIO16643561!I741</f>
        <v>0</v>
      </c>
      <c r="F739" s="20">
        <f>BAJIO16643561!H741</f>
        <v>0</v>
      </c>
      <c r="G739" s="21">
        <f t="shared" si="60"/>
        <v>0</v>
      </c>
      <c r="H739" s="20"/>
      <c r="I739" s="21">
        <f t="shared" si="61"/>
        <v>0</v>
      </c>
      <c r="J739" s="21">
        <f>BAJIO16643561!D741</f>
        <v>0</v>
      </c>
      <c r="K739" s="21">
        <f t="shared" si="62"/>
        <v>418.69827586206901</v>
      </c>
      <c r="L739" s="20"/>
      <c r="M739" s="21">
        <f t="shared" si="63"/>
        <v>66.991724137931044</v>
      </c>
      <c r="N739" s="21">
        <f>BAJIO16643561!C741</f>
        <v>485.69</v>
      </c>
      <c r="O739" s="128">
        <f t="shared" si="59"/>
        <v>148675.61999999988</v>
      </c>
      <c r="P739" s="22"/>
    </row>
    <row r="740" spans="1:16" x14ac:dyDescent="0.25">
      <c r="A740" s="19">
        <v>44512</v>
      </c>
      <c r="B740" s="20"/>
      <c r="C740" s="20" t="str">
        <f>BAJIO16643561!B742</f>
        <v>SEGURIDAD AMBIENTAL Y CAPACITA MENSUALIDAD DE NOVIEMRE</v>
      </c>
      <c r="D740" s="106"/>
      <c r="E740" s="101">
        <f>BAJIO16643561!I742</f>
        <v>0</v>
      </c>
      <c r="F740" s="20">
        <f>BAJIO16643561!H742</f>
        <v>0</v>
      </c>
      <c r="G740" s="21">
        <f t="shared" si="60"/>
        <v>0</v>
      </c>
      <c r="H740" s="20"/>
      <c r="I740" s="21">
        <f t="shared" si="61"/>
        <v>0</v>
      </c>
      <c r="J740" s="21">
        <f>BAJIO16643561!D742</f>
        <v>0</v>
      </c>
      <c r="K740" s="21">
        <f t="shared" si="62"/>
        <v>8620.6896551724149</v>
      </c>
      <c r="L740" s="20"/>
      <c r="M740" s="21">
        <f t="shared" si="63"/>
        <v>1379.3103448275865</v>
      </c>
      <c r="N740" s="21">
        <f>BAJIO16643561!C742</f>
        <v>10000</v>
      </c>
      <c r="O740" s="128">
        <f t="shared" si="59"/>
        <v>138675.61999999988</v>
      </c>
      <c r="P740" s="22"/>
    </row>
    <row r="741" spans="1:16" x14ac:dyDescent="0.25">
      <c r="A741" s="19">
        <v>44512</v>
      </c>
      <c r="B741" s="20"/>
      <c r="C741" s="20" t="str">
        <f>BAJIO16643561!B743</f>
        <v>TELCEL  CONSTRUCTORA INVERMEX SA DE CV 0404448582558</v>
      </c>
      <c r="D741" s="106"/>
      <c r="E741" s="101">
        <f>BAJIO16643561!I743</f>
        <v>0</v>
      </c>
      <c r="F741" s="20">
        <f>BAJIO16643561!H743</f>
        <v>0</v>
      </c>
      <c r="G741" s="21">
        <f t="shared" si="60"/>
        <v>0</v>
      </c>
      <c r="H741" s="20"/>
      <c r="I741" s="21">
        <f t="shared" si="61"/>
        <v>0</v>
      </c>
      <c r="J741" s="21">
        <f>BAJIO16643561!D743</f>
        <v>0</v>
      </c>
      <c r="K741" s="21">
        <f t="shared" si="62"/>
        <v>4562.9310344827591</v>
      </c>
      <c r="L741" s="20"/>
      <c r="M741" s="21">
        <f t="shared" si="63"/>
        <v>730.06896551724151</v>
      </c>
      <c r="N741" s="21">
        <f>BAJIO16643561!C743</f>
        <v>5293</v>
      </c>
      <c r="O741" s="128">
        <f t="shared" si="59"/>
        <v>133382.61999999988</v>
      </c>
      <c r="P741" s="22"/>
    </row>
    <row r="742" spans="1:16" x14ac:dyDescent="0.25">
      <c r="A742" s="19">
        <v>44512</v>
      </c>
      <c r="B742" s="20"/>
      <c r="C742" s="20" t="str">
        <f>BAJIO16643561!B744</f>
        <v xml:space="preserve">BALDEMAR GARCIA TRUJILLO LIQUIDACION D </v>
      </c>
      <c r="D742" s="106"/>
      <c r="E742" s="101">
        <f>BAJIO16643561!I744</f>
        <v>0</v>
      </c>
      <c r="F742" s="20">
        <f>BAJIO16643561!H744</f>
        <v>0</v>
      </c>
      <c r="G742" s="21">
        <f t="shared" si="60"/>
        <v>0</v>
      </c>
      <c r="H742" s="20"/>
      <c r="I742" s="21">
        <f t="shared" si="61"/>
        <v>0</v>
      </c>
      <c r="J742" s="21">
        <f>BAJIO16643561!D744</f>
        <v>0</v>
      </c>
      <c r="K742" s="21">
        <f t="shared" si="62"/>
        <v>1750.0000000000002</v>
      </c>
      <c r="L742" s="20"/>
      <c r="M742" s="21">
        <f t="shared" si="63"/>
        <v>280.00000000000006</v>
      </c>
      <c r="N742" s="21">
        <f>BAJIO16643561!C744</f>
        <v>2030</v>
      </c>
      <c r="O742" s="128">
        <f t="shared" si="59"/>
        <v>131352.61999999988</v>
      </c>
      <c r="P742" s="22"/>
    </row>
    <row r="743" spans="1:16" x14ac:dyDescent="0.25">
      <c r="A743" s="19">
        <v>44512</v>
      </c>
      <c r="B743" s="20"/>
      <c r="C743" s="20" t="str">
        <f>BAJIO16643561!B745</f>
        <v>GASOLINERA LAS PALMAS SA DE CV LIQUIDACION DE FACTURA</v>
      </c>
      <c r="D743" s="106"/>
      <c r="E743" s="101">
        <f>BAJIO16643561!I745</f>
        <v>0</v>
      </c>
      <c r="F743" s="20">
        <f>BAJIO16643561!H745</f>
        <v>0</v>
      </c>
      <c r="G743" s="21">
        <f t="shared" si="60"/>
        <v>0</v>
      </c>
      <c r="H743" s="20"/>
      <c r="I743" s="21">
        <f t="shared" si="61"/>
        <v>0</v>
      </c>
      <c r="J743" s="21">
        <f>BAJIO16643561!D745</f>
        <v>0</v>
      </c>
      <c r="K743" s="21">
        <f t="shared" si="62"/>
        <v>6034.4827586206902</v>
      </c>
      <c r="L743" s="20"/>
      <c r="M743" s="21">
        <f t="shared" si="63"/>
        <v>965.51724137931046</v>
      </c>
      <c r="N743" s="21">
        <f>BAJIO16643561!C745</f>
        <v>7000</v>
      </c>
      <c r="O743" s="128">
        <f t="shared" si="59"/>
        <v>124352.61999999988</v>
      </c>
      <c r="P743" s="22"/>
    </row>
    <row r="744" spans="1:16" x14ac:dyDescent="0.25">
      <c r="A744" s="19">
        <v>44512</v>
      </c>
      <c r="B744" s="20"/>
      <c r="C744" s="20" t="str">
        <f>BAJIO16643561!B746</f>
        <v>MARIA GUADALUPE CRUZ USCANGA PRESTAMO GENERAL</v>
      </c>
      <c r="D744" s="106"/>
      <c r="E744" s="101">
        <f>BAJIO16643561!I746</f>
        <v>0</v>
      </c>
      <c r="F744" s="20">
        <f>BAJIO16643561!H746</f>
        <v>0</v>
      </c>
      <c r="G744" s="21">
        <f t="shared" si="60"/>
        <v>0</v>
      </c>
      <c r="H744" s="20"/>
      <c r="I744" s="21">
        <f t="shared" si="61"/>
        <v>0</v>
      </c>
      <c r="J744" s="21">
        <f>BAJIO16643561!D746</f>
        <v>0</v>
      </c>
      <c r="K744" s="21">
        <f t="shared" si="62"/>
        <v>8206.8965517241377</v>
      </c>
      <c r="L744" s="20"/>
      <c r="M744" s="21">
        <f t="shared" si="63"/>
        <v>1313.1034482758621</v>
      </c>
      <c r="N744" s="21">
        <f>BAJIO16643561!C746</f>
        <v>9520</v>
      </c>
      <c r="O744" s="128">
        <f t="shared" si="59"/>
        <v>114832.61999999988</v>
      </c>
      <c r="P744" s="22"/>
    </row>
    <row r="745" spans="1:16" x14ac:dyDescent="0.25">
      <c r="A745" s="19">
        <v>44512</v>
      </c>
      <c r="B745" s="20"/>
      <c r="C745" s="20" t="str">
        <f>BAJIO16643561!B747</f>
        <v>ZAMUDIO CELIS ALBERTO PRESTAMO GENERAL</v>
      </c>
      <c r="D745" s="106"/>
      <c r="E745" s="101">
        <f>BAJIO16643561!I747</f>
        <v>0</v>
      </c>
      <c r="F745" s="20">
        <f>BAJIO16643561!H747</f>
        <v>0</v>
      </c>
      <c r="G745" s="21">
        <f t="shared" si="60"/>
        <v>0</v>
      </c>
      <c r="H745" s="20"/>
      <c r="I745" s="21">
        <f t="shared" si="61"/>
        <v>0</v>
      </c>
      <c r="J745" s="21">
        <f>BAJIO16643561!D747</f>
        <v>0</v>
      </c>
      <c r="K745" s="21">
        <f t="shared" si="62"/>
        <v>8189.6551724137935</v>
      </c>
      <c r="L745" s="20"/>
      <c r="M745" s="21">
        <f t="shared" si="63"/>
        <v>1310.344827586207</v>
      </c>
      <c r="N745" s="21">
        <f>BAJIO16643561!C747</f>
        <v>9500</v>
      </c>
      <c r="O745" s="128">
        <f t="shared" si="59"/>
        <v>105332.61999999988</v>
      </c>
      <c r="P745" s="22"/>
    </row>
    <row r="746" spans="1:16" x14ac:dyDescent="0.25">
      <c r="A746" s="19">
        <v>44512</v>
      </c>
      <c r="B746" s="20"/>
      <c r="C746" s="20" t="str">
        <f>BAJIO16643561!B748</f>
        <v>PALACIOS USCANGA ALFREDO</v>
      </c>
      <c r="D746" s="106"/>
      <c r="E746" s="101">
        <f>BAJIO16643561!I748</f>
        <v>0</v>
      </c>
      <c r="F746" s="20">
        <f>BAJIO16643561!H748</f>
        <v>0</v>
      </c>
      <c r="G746" s="21">
        <f t="shared" si="60"/>
        <v>0</v>
      </c>
      <c r="H746" s="20"/>
      <c r="I746" s="21">
        <f t="shared" si="61"/>
        <v>0</v>
      </c>
      <c r="J746" s="21">
        <f>BAJIO16643561!D748</f>
        <v>0</v>
      </c>
      <c r="K746" s="21">
        <f t="shared" si="62"/>
        <v>1979.137931034483</v>
      </c>
      <c r="L746" s="20"/>
      <c r="M746" s="21">
        <f t="shared" si="63"/>
        <v>316.66206896551728</v>
      </c>
      <c r="N746" s="21">
        <f>BAJIO16643561!C748</f>
        <v>2295.8000000000002</v>
      </c>
      <c r="O746" s="128">
        <f t="shared" si="59"/>
        <v>103036.81999999988</v>
      </c>
      <c r="P746" s="22"/>
    </row>
    <row r="747" spans="1:16" x14ac:dyDescent="0.25">
      <c r="A747" s="19">
        <v>44512</v>
      </c>
      <c r="B747" s="20"/>
      <c r="C747" s="20" t="str">
        <f>BAJIO16643561!B749</f>
        <v>WALMART TAMPICO</v>
      </c>
      <c r="D747" s="106"/>
      <c r="E747" s="101">
        <f>BAJIO16643561!I749</f>
        <v>0</v>
      </c>
      <c r="F747" s="20">
        <f>BAJIO16643561!H749</f>
        <v>0</v>
      </c>
      <c r="G747" s="21">
        <f t="shared" si="60"/>
        <v>0</v>
      </c>
      <c r="H747" s="20"/>
      <c r="I747" s="21">
        <f t="shared" si="61"/>
        <v>0</v>
      </c>
      <c r="J747" s="21">
        <f>BAJIO16643561!D749</f>
        <v>0</v>
      </c>
      <c r="K747" s="21">
        <f t="shared" si="62"/>
        <v>5254.3362068965516</v>
      </c>
      <c r="L747" s="20"/>
      <c r="M747" s="21">
        <f t="shared" si="63"/>
        <v>840.69379310344823</v>
      </c>
      <c r="N747" s="21">
        <f>BAJIO16643561!C749</f>
        <v>6095.03</v>
      </c>
      <c r="O747" s="128">
        <f t="shared" si="59"/>
        <v>96941.789999999877</v>
      </c>
      <c r="P747" s="22"/>
    </row>
    <row r="748" spans="1:16" x14ac:dyDescent="0.25">
      <c r="A748" s="19">
        <v>44512</v>
      </c>
      <c r="B748" s="20"/>
      <c r="C748" s="20" t="str">
        <f>BAJIO16643561!B750</f>
        <v>BALLADO AGUILAR CHRISTIAN Nomina 12 NOV</v>
      </c>
      <c r="D748" s="106"/>
      <c r="E748" s="101">
        <f>BAJIO16643561!I750</f>
        <v>0</v>
      </c>
      <c r="F748" s="20">
        <f>BAJIO16643561!H750</f>
        <v>0</v>
      </c>
      <c r="G748" s="21">
        <f t="shared" si="60"/>
        <v>0</v>
      </c>
      <c r="H748" s="20"/>
      <c r="I748" s="21">
        <f t="shared" si="61"/>
        <v>0</v>
      </c>
      <c r="J748" s="21">
        <f>BAJIO16643561!D750</f>
        <v>0</v>
      </c>
      <c r="K748" s="21">
        <f t="shared" si="62"/>
        <v>1862.2413793103449</v>
      </c>
      <c r="L748" s="20"/>
      <c r="M748" s="21">
        <f t="shared" si="63"/>
        <v>297.95862068965516</v>
      </c>
      <c r="N748" s="21">
        <f>BAJIO16643561!C750</f>
        <v>2160.1999999999998</v>
      </c>
      <c r="O748" s="128">
        <f t="shared" si="59"/>
        <v>94781.58999999988</v>
      </c>
      <c r="P748" s="22"/>
    </row>
    <row r="749" spans="1:16" x14ac:dyDescent="0.25">
      <c r="A749" s="19">
        <v>44512</v>
      </c>
      <c r="B749" s="20"/>
      <c r="C749" s="20" t="str">
        <f>BAJIO16643561!B751</f>
        <v>ALANIS MARTINEZ GERARDO</v>
      </c>
      <c r="D749" s="106"/>
      <c r="E749" s="101">
        <f>BAJIO16643561!I751</f>
        <v>0</v>
      </c>
      <c r="F749" s="20">
        <f>BAJIO16643561!H751</f>
        <v>0</v>
      </c>
      <c r="G749" s="21">
        <f t="shared" si="60"/>
        <v>0</v>
      </c>
      <c r="H749" s="20"/>
      <c r="I749" s="21">
        <f t="shared" si="61"/>
        <v>0</v>
      </c>
      <c r="J749" s="21">
        <f>BAJIO16643561!D751</f>
        <v>0</v>
      </c>
      <c r="K749" s="21">
        <f t="shared" si="62"/>
        <v>1179.8275862068965</v>
      </c>
      <c r="L749" s="20"/>
      <c r="M749" s="21">
        <f t="shared" si="63"/>
        <v>188.77241379310345</v>
      </c>
      <c r="N749" s="21">
        <f>BAJIO16643561!C751</f>
        <v>1368.6</v>
      </c>
      <c r="O749" s="128">
        <f t="shared" si="59"/>
        <v>93412.989999999874</v>
      </c>
      <c r="P749" s="22"/>
    </row>
    <row r="750" spans="1:16" x14ac:dyDescent="0.25">
      <c r="A750" s="19">
        <v>44512</v>
      </c>
      <c r="B750" s="20"/>
      <c r="C750" s="20" t="str">
        <f>BAJIO16643561!B752</f>
        <v>JULIAN GARCIA GONZALEZ</v>
      </c>
      <c r="D750" s="106"/>
      <c r="E750" s="101">
        <f>BAJIO16643561!I752</f>
        <v>0</v>
      </c>
      <c r="F750" s="20">
        <f>BAJIO16643561!H752</f>
        <v>0</v>
      </c>
      <c r="G750" s="21">
        <f t="shared" si="60"/>
        <v>0</v>
      </c>
      <c r="H750" s="20"/>
      <c r="I750" s="21">
        <f t="shared" si="61"/>
        <v>0</v>
      </c>
      <c r="J750" s="21">
        <f>BAJIO16643561!D752</f>
        <v>0</v>
      </c>
      <c r="K750" s="21">
        <f t="shared" si="62"/>
        <v>1883.2758620689656</v>
      </c>
      <c r="L750" s="20"/>
      <c r="M750" s="21">
        <f t="shared" si="63"/>
        <v>301.3241379310345</v>
      </c>
      <c r="N750" s="21">
        <f>BAJIO16643561!C752</f>
        <v>2184.6</v>
      </c>
      <c r="O750" s="128">
        <f t="shared" si="59"/>
        <v>91228.389999999868</v>
      </c>
      <c r="P750" s="22"/>
    </row>
    <row r="751" spans="1:16" x14ac:dyDescent="0.25">
      <c r="A751" s="19">
        <v>44512</v>
      </c>
      <c r="B751" s="20"/>
      <c r="C751" s="20" t="str">
        <f>BAJIO16643561!B753</f>
        <v>VIGUE RELLENO SANITA RIO SA DE CV</v>
      </c>
      <c r="D751" s="106"/>
      <c r="E751" s="101" t="str">
        <f>BAJIO16643561!I753</f>
        <v>F2784, F2809</v>
      </c>
      <c r="F751" s="20">
        <f>BAJIO16643561!H753</f>
        <v>1440</v>
      </c>
      <c r="G751" s="21">
        <f t="shared" si="60"/>
        <v>27850.000000000004</v>
      </c>
      <c r="H751" s="20"/>
      <c r="I751" s="21">
        <f t="shared" si="61"/>
        <v>4456.0000000000009</v>
      </c>
      <c r="J751" s="21">
        <f>BAJIO16643561!D753</f>
        <v>32306</v>
      </c>
      <c r="K751" s="21">
        <f t="shared" si="62"/>
        <v>0</v>
      </c>
      <c r="L751" s="20"/>
      <c r="M751" s="21">
        <f t="shared" si="63"/>
        <v>0</v>
      </c>
      <c r="N751" s="21">
        <f>BAJIO16643561!C753</f>
        <v>0</v>
      </c>
      <c r="O751" s="128">
        <f t="shared" si="59"/>
        <v>123534.38999999987</v>
      </c>
      <c r="P751" s="22"/>
    </row>
    <row r="752" spans="1:16" x14ac:dyDescent="0.25">
      <c r="A752" s="19">
        <v>44512</v>
      </c>
      <c r="B752" s="20"/>
      <c r="C752" s="20" t="str">
        <f>BAJIO16643561!B754</f>
        <v>DISTRIBUIDORA DE COMBUSTIBLES MEXICANOS</v>
      </c>
      <c r="D752" s="106"/>
      <c r="E752" s="101" t="str">
        <f>BAJIO16643561!I754</f>
        <v>F2979</v>
      </c>
      <c r="F752" s="20">
        <f>BAJIO16643561!H754</f>
        <v>0</v>
      </c>
      <c r="G752" s="21">
        <f t="shared" si="60"/>
        <v>8000.0000000000009</v>
      </c>
      <c r="H752" s="20"/>
      <c r="I752" s="21">
        <f t="shared" si="61"/>
        <v>1280.0000000000002</v>
      </c>
      <c r="J752" s="21">
        <f>BAJIO16643561!D754</f>
        <v>9280</v>
      </c>
      <c r="K752" s="21">
        <f t="shared" si="62"/>
        <v>0</v>
      </c>
      <c r="L752" s="20"/>
      <c r="M752" s="21">
        <f t="shared" si="63"/>
        <v>0</v>
      </c>
      <c r="N752" s="21">
        <f>BAJIO16643561!C754</f>
        <v>0</v>
      </c>
      <c r="O752" s="128">
        <f t="shared" si="59"/>
        <v>132814.38999999987</v>
      </c>
      <c r="P752" s="22"/>
    </row>
    <row r="753" spans="1:16" x14ac:dyDescent="0.25">
      <c r="A753" s="19">
        <v>44512</v>
      </c>
      <c r="B753" s="20"/>
      <c r="C753" s="20" t="str">
        <f>BAJIO16643561!B755</f>
        <v>RECICLAJES Y DESTILADOS MTY LIQUIDACION DE FACTURA</v>
      </c>
      <c r="D753" s="106"/>
      <c r="E753" s="101">
        <f>BAJIO16643561!I755</f>
        <v>0</v>
      </c>
      <c r="F753" s="20">
        <f>BAJIO16643561!H755</f>
        <v>0</v>
      </c>
      <c r="G753" s="21">
        <f t="shared" si="60"/>
        <v>0</v>
      </c>
      <c r="H753" s="20"/>
      <c r="I753" s="21">
        <f t="shared" si="61"/>
        <v>0</v>
      </c>
      <c r="J753" s="21">
        <f>BAJIO16643561!D755</f>
        <v>0</v>
      </c>
      <c r="K753" s="21">
        <f t="shared" si="62"/>
        <v>21000</v>
      </c>
      <c r="L753" s="20"/>
      <c r="M753" s="21">
        <f t="shared" si="63"/>
        <v>3360</v>
      </c>
      <c r="N753" s="21">
        <f>BAJIO16643561!C755</f>
        <v>24360</v>
      </c>
      <c r="O753" s="128">
        <f t="shared" si="59"/>
        <v>108454.38999999987</v>
      </c>
      <c r="P753" s="22"/>
    </row>
    <row r="754" spans="1:16" x14ac:dyDescent="0.25">
      <c r="A754" s="19">
        <v>44512</v>
      </c>
      <c r="B754" s="20"/>
      <c r="C754" s="20" t="str">
        <f>BAJIO16643561!B756</f>
        <v>Recibo # 308316008258</v>
      </c>
      <c r="D754" s="106"/>
      <c r="E754" s="101">
        <f>BAJIO16643561!I756</f>
        <v>0</v>
      </c>
      <c r="F754" s="20">
        <f>BAJIO16643561!H756</f>
        <v>0</v>
      </c>
      <c r="G754" s="21">
        <f t="shared" si="60"/>
        <v>0</v>
      </c>
      <c r="H754" s="20"/>
      <c r="I754" s="21">
        <f t="shared" si="61"/>
        <v>0</v>
      </c>
      <c r="J754" s="21">
        <f>BAJIO16643561!D756</f>
        <v>0</v>
      </c>
      <c r="K754" s="21">
        <f t="shared" si="62"/>
        <v>10425</v>
      </c>
      <c r="L754" s="20"/>
      <c r="M754" s="21">
        <f t="shared" si="63"/>
        <v>1668</v>
      </c>
      <c r="N754" s="21">
        <f>BAJIO16643561!C756</f>
        <v>12093</v>
      </c>
      <c r="O754" s="128">
        <f t="shared" si="59"/>
        <v>96361.389999999868</v>
      </c>
      <c r="P754" s="22"/>
    </row>
    <row r="755" spans="1:16" x14ac:dyDescent="0.25">
      <c r="A755" s="19">
        <v>44513</v>
      </c>
      <c r="B755" s="20"/>
      <c r="C755" s="20" t="str">
        <f>BAJIO16643561!B757</f>
        <v xml:space="preserve">TONY VERACRUZ NORTE   </v>
      </c>
      <c r="D755" s="106"/>
      <c r="E755" s="101">
        <f>BAJIO16643561!I757</f>
        <v>0</v>
      </c>
      <c r="F755" s="20">
        <f>BAJIO16643561!H757</f>
        <v>0</v>
      </c>
      <c r="G755" s="21">
        <f t="shared" si="60"/>
        <v>0</v>
      </c>
      <c r="H755" s="20"/>
      <c r="I755" s="21">
        <f t="shared" si="61"/>
        <v>0</v>
      </c>
      <c r="J755" s="21">
        <f>BAJIO16643561!D757</f>
        <v>0</v>
      </c>
      <c r="K755" s="21">
        <f t="shared" si="62"/>
        <v>507.12068965517244</v>
      </c>
      <c r="L755" s="20"/>
      <c r="M755" s="21">
        <f t="shared" si="63"/>
        <v>81.139310344827592</v>
      </c>
      <c r="N755" s="21">
        <f>BAJIO16643561!C757</f>
        <v>588.26</v>
      </c>
      <c r="O755" s="128">
        <f t="shared" si="59"/>
        <v>95773.129999999874</v>
      </c>
      <c r="P755" s="22"/>
    </row>
    <row r="756" spans="1:16" x14ac:dyDescent="0.25">
      <c r="A756" s="19">
        <v>44513</v>
      </c>
      <c r="B756" s="20"/>
      <c r="C756" s="20" t="str">
        <f>BAJIO16643561!B758</f>
        <v>BODEGA TAMPICO</v>
      </c>
      <c r="D756" s="106"/>
      <c r="E756" s="101">
        <f>BAJIO16643561!I758</f>
        <v>0</v>
      </c>
      <c r="F756" s="20">
        <f>BAJIO16643561!H758</f>
        <v>0</v>
      </c>
      <c r="G756" s="21">
        <f t="shared" si="60"/>
        <v>0</v>
      </c>
      <c r="H756" s="20"/>
      <c r="I756" s="21">
        <f t="shared" si="61"/>
        <v>0</v>
      </c>
      <c r="J756" s="21">
        <f>BAJIO16643561!D758</f>
        <v>0</v>
      </c>
      <c r="K756" s="21">
        <f t="shared" si="62"/>
        <v>4609.4827586206902</v>
      </c>
      <c r="L756" s="20"/>
      <c r="M756" s="21">
        <f t="shared" si="63"/>
        <v>737.51724137931046</v>
      </c>
      <c r="N756" s="21">
        <f>BAJIO16643561!C758</f>
        <v>5347</v>
      </c>
      <c r="O756" s="128">
        <f t="shared" si="59"/>
        <v>90426.129999999874</v>
      </c>
      <c r="P756" s="22"/>
    </row>
    <row r="757" spans="1:16" x14ac:dyDescent="0.25">
      <c r="A757" s="19">
        <v>44514</v>
      </c>
      <c r="B757" s="20"/>
      <c r="C757" s="20" t="str">
        <f>BAJIO16643561!B759</f>
        <v>AUTO ZONE</v>
      </c>
      <c r="D757" s="106"/>
      <c r="E757" s="101">
        <f>BAJIO16643561!I759</f>
        <v>0</v>
      </c>
      <c r="F757" s="20">
        <f>BAJIO16643561!H759</f>
        <v>0</v>
      </c>
      <c r="G757" s="21">
        <f t="shared" si="60"/>
        <v>0</v>
      </c>
      <c r="H757" s="20"/>
      <c r="I757" s="21">
        <f t="shared" si="61"/>
        <v>0</v>
      </c>
      <c r="J757" s="21">
        <f>BAJIO16643561!D759</f>
        <v>0</v>
      </c>
      <c r="K757" s="21">
        <f t="shared" si="62"/>
        <v>3191.3793103448279</v>
      </c>
      <c r="L757" s="20"/>
      <c r="M757" s="21">
        <f t="shared" si="63"/>
        <v>510.6206896551725</v>
      </c>
      <c r="N757" s="21">
        <f>BAJIO16643561!C759</f>
        <v>3702</v>
      </c>
      <c r="O757" s="128">
        <f t="shared" si="59"/>
        <v>86724.129999999874</v>
      </c>
      <c r="P757" s="22"/>
    </row>
    <row r="758" spans="1:16" x14ac:dyDescent="0.25">
      <c r="A758" s="19">
        <v>44514</v>
      </c>
      <c r="B758" s="20"/>
      <c r="C758" s="20" t="str">
        <f>BAJIO16643561!B760</f>
        <v>Recibo # 343900005178</v>
      </c>
      <c r="D758" s="106"/>
      <c r="E758" s="101">
        <f>BAJIO16643561!I760</f>
        <v>0</v>
      </c>
      <c r="F758" s="20">
        <f>BAJIO16643561!H760</f>
        <v>0</v>
      </c>
      <c r="G758" s="21">
        <f t="shared" si="60"/>
        <v>0</v>
      </c>
      <c r="H758" s="20"/>
      <c r="I758" s="21">
        <f t="shared" si="61"/>
        <v>0</v>
      </c>
      <c r="J758" s="21">
        <f>BAJIO16643561!D760</f>
        <v>0</v>
      </c>
      <c r="K758" s="21">
        <f t="shared" si="62"/>
        <v>431.0344827586207</v>
      </c>
      <c r="L758" s="20"/>
      <c r="M758" s="21">
        <f t="shared" si="63"/>
        <v>68.965517241379317</v>
      </c>
      <c r="N758" s="21">
        <f>BAJIO16643561!C760</f>
        <v>500</v>
      </c>
      <c r="O758" s="128">
        <f t="shared" si="59"/>
        <v>86224.129999999874</v>
      </c>
      <c r="P758" s="22"/>
    </row>
    <row r="759" spans="1:16" x14ac:dyDescent="0.25">
      <c r="A759" s="19">
        <v>44514</v>
      </c>
      <c r="B759" s="20"/>
      <c r="C759" s="20" t="str">
        <f>BAJIO16643561!B761</f>
        <v>SAMS TAMPICO</v>
      </c>
      <c r="D759" s="106"/>
      <c r="E759" s="101">
        <f>BAJIO16643561!I761</f>
        <v>0</v>
      </c>
      <c r="F759" s="20">
        <f>BAJIO16643561!H761</f>
        <v>0</v>
      </c>
      <c r="G759" s="21">
        <f t="shared" si="60"/>
        <v>0</v>
      </c>
      <c r="H759" s="20"/>
      <c r="I759" s="21">
        <f t="shared" si="61"/>
        <v>0</v>
      </c>
      <c r="J759" s="21">
        <f>BAJIO16643561!D761</f>
        <v>0</v>
      </c>
      <c r="K759" s="21">
        <f t="shared" si="62"/>
        <v>2443.9655172413795</v>
      </c>
      <c r="L759" s="20"/>
      <c r="M759" s="21">
        <f t="shared" si="63"/>
        <v>391.03448275862075</v>
      </c>
      <c r="N759" s="21">
        <f>BAJIO16643561!C761</f>
        <v>2835</v>
      </c>
      <c r="O759" s="128">
        <f t="shared" si="59"/>
        <v>83389.129999999874</v>
      </c>
      <c r="P759" s="22"/>
    </row>
    <row r="760" spans="1:16" x14ac:dyDescent="0.25">
      <c r="A760" s="19">
        <v>44516</v>
      </c>
      <c r="B760" s="20"/>
      <c r="C760" s="20" t="str">
        <f>BAJIO16643561!B762</f>
        <v>KANDELIUM MEXICO S D E RL D</v>
      </c>
      <c r="D760" s="106"/>
      <c r="E760" s="101" t="str">
        <f>BAJIO16643561!I762</f>
        <v>F2812</v>
      </c>
      <c r="F760" s="20">
        <f>BAJIO16643561!H762</f>
        <v>1441</v>
      </c>
      <c r="G760" s="21">
        <f t="shared" si="60"/>
        <v>2800</v>
      </c>
      <c r="H760" s="20"/>
      <c r="I760" s="21">
        <f t="shared" si="61"/>
        <v>448</v>
      </c>
      <c r="J760" s="21">
        <f>BAJIO16643561!D762</f>
        <v>3248</v>
      </c>
      <c r="K760" s="21">
        <f t="shared" si="62"/>
        <v>0</v>
      </c>
      <c r="L760" s="20"/>
      <c r="M760" s="21">
        <f t="shared" si="63"/>
        <v>0</v>
      </c>
      <c r="N760" s="21">
        <f>BAJIO16643561!C762</f>
        <v>0</v>
      </c>
      <c r="O760" s="128">
        <f t="shared" si="59"/>
        <v>86637.129999999874</v>
      </c>
      <c r="P760" s="22"/>
    </row>
    <row r="761" spans="1:16" x14ac:dyDescent="0.25">
      <c r="A761" s="19">
        <v>44516</v>
      </c>
      <c r="B761" s="20"/>
      <c r="C761" s="20" t="str">
        <f>BAJIO16643561!B763</f>
        <v>TECNOMAIZ;SA DE CV</v>
      </c>
      <c r="D761" s="106"/>
      <c r="E761" s="101" t="str">
        <f>BAJIO16643561!I763</f>
        <v>F2834</v>
      </c>
      <c r="F761" s="20">
        <f>BAJIO16643561!H763</f>
        <v>1442</v>
      </c>
      <c r="G761" s="21">
        <f t="shared" si="60"/>
        <v>42900</v>
      </c>
      <c r="H761" s="20"/>
      <c r="I761" s="21">
        <f t="shared" si="61"/>
        <v>6864</v>
      </c>
      <c r="J761" s="21">
        <f>BAJIO16643561!D763</f>
        <v>49764</v>
      </c>
      <c r="K761" s="21">
        <f t="shared" si="62"/>
        <v>0</v>
      </c>
      <c r="L761" s="20"/>
      <c r="M761" s="21">
        <f t="shared" si="63"/>
        <v>0</v>
      </c>
      <c r="N761" s="21">
        <f>BAJIO16643561!C763</f>
        <v>0</v>
      </c>
      <c r="O761" s="128">
        <f t="shared" si="59"/>
        <v>136401.12999999989</v>
      </c>
      <c r="P761" s="22"/>
    </row>
    <row r="762" spans="1:16" x14ac:dyDescent="0.25">
      <c r="A762" s="19">
        <v>44516</v>
      </c>
      <c r="B762" s="20"/>
      <c r="C762" s="20" t="str">
        <f>BAJIO16643561!B764</f>
        <v>PRESTAMO A CUENTAS INVER CONSTRUCTORA INVERMEX SA DE CV</v>
      </c>
      <c r="D762" s="106"/>
      <c r="E762" s="101">
        <v>0</v>
      </c>
      <c r="F762" s="20">
        <f>BAJIO16643561!H764</f>
        <v>0</v>
      </c>
      <c r="G762" s="21">
        <f t="shared" si="60"/>
        <v>25862.068965517243</v>
      </c>
      <c r="H762" s="20"/>
      <c r="I762" s="21">
        <f t="shared" si="61"/>
        <v>4137.9310344827591</v>
      </c>
      <c r="J762" s="21">
        <f>BAJIO16643561!D764</f>
        <v>30000</v>
      </c>
      <c r="K762" s="21">
        <f t="shared" si="62"/>
        <v>0</v>
      </c>
      <c r="L762" s="20"/>
      <c r="M762" s="21">
        <f t="shared" si="63"/>
        <v>0</v>
      </c>
      <c r="N762" s="21">
        <f>BAJIO16643561!C764</f>
        <v>0</v>
      </c>
      <c r="O762" s="128">
        <f t="shared" si="59"/>
        <v>166401.12999999989</v>
      </c>
      <c r="P762" s="22"/>
    </row>
    <row r="763" spans="1:16" x14ac:dyDescent="0.25">
      <c r="A763" s="19">
        <v>44516</v>
      </c>
      <c r="B763" s="20"/>
      <c r="C763" s="20" t="str">
        <f>BAJIO16643561!B765</f>
        <v>SIPARE</v>
      </c>
      <c r="D763" s="106"/>
      <c r="E763" s="101">
        <f>BAJIO16643561!I765</f>
        <v>0</v>
      </c>
      <c r="F763" s="20">
        <f>BAJIO16643561!H765</f>
        <v>0</v>
      </c>
      <c r="G763" s="21">
        <f t="shared" si="60"/>
        <v>0</v>
      </c>
      <c r="H763" s="20"/>
      <c r="I763" s="21">
        <f t="shared" si="61"/>
        <v>0</v>
      </c>
      <c r="J763" s="21">
        <f>BAJIO16643561!D765</f>
        <v>0</v>
      </c>
      <c r="K763" s="21">
        <f t="shared" si="62"/>
        <v>133988.87068965519</v>
      </c>
      <c r="L763" s="20"/>
      <c r="M763" s="21">
        <f t="shared" si="63"/>
        <v>21438.21931034483</v>
      </c>
      <c r="N763" s="21">
        <f>BAJIO16643561!C765</f>
        <v>155427.09</v>
      </c>
      <c r="O763" s="128">
        <f t="shared" si="59"/>
        <v>10974.039999999892</v>
      </c>
      <c r="P763" s="22"/>
    </row>
    <row r="764" spans="1:16" x14ac:dyDescent="0.25">
      <c r="A764" s="19">
        <f>BAJIO16643561!A766</f>
        <v>44517</v>
      </c>
      <c r="B764" s="20"/>
      <c r="C764" s="20" t="str">
        <f>BAJIO16643561!B766</f>
        <v xml:space="preserve">NETPAY *RIGIDOS </v>
      </c>
      <c r="D764" s="106"/>
      <c r="E764" s="101">
        <f>BAJIO16643561!I766</f>
        <v>0</v>
      </c>
      <c r="F764" s="20">
        <f>BAJIO16643561!H766</f>
        <v>0</v>
      </c>
      <c r="G764" s="21">
        <f t="shared" si="60"/>
        <v>0</v>
      </c>
      <c r="H764" s="20"/>
      <c r="I764" s="21">
        <f t="shared" si="61"/>
        <v>0</v>
      </c>
      <c r="J764" s="21">
        <f>BAJIO16643561!D766</f>
        <v>0</v>
      </c>
      <c r="K764" s="21">
        <f t="shared" si="62"/>
        <v>195.69827586206898</v>
      </c>
      <c r="L764" s="20"/>
      <c r="M764" s="21">
        <f t="shared" si="63"/>
        <v>31.311724137931037</v>
      </c>
      <c r="N764" s="21">
        <f>BAJIO16643561!C766</f>
        <v>227.01</v>
      </c>
      <c r="O764" s="128">
        <f t="shared" si="59"/>
        <v>10747.029999999892</v>
      </c>
      <c r="P764" s="22"/>
    </row>
    <row r="765" spans="1:16" x14ac:dyDescent="0.25">
      <c r="A765" s="19">
        <f>BAJIO16643561!A767</f>
        <v>44517</v>
      </c>
      <c r="B765" s="20"/>
      <c r="C765" s="20" t="str">
        <f>BAJIO16643561!B767</f>
        <v xml:space="preserve">GASOL LAS PALMAS GEO 3 </v>
      </c>
      <c r="D765" s="106"/>
      <c r="E765" s="101">
        <f>BAJIO16643561!I767</f>
        <v>0</v>
      </c>
      <c r="F765" s="20">
        <f>BAJIO16643561!H767</f>
        <v>0</v>
      </c>
      <c r="G765" s="21">
        <f t="shared" si="60"/>
        <v>0</v>
      </c>
      <c r="H765" s="20"/>
      <c r="I765" s="21">
        <f t="shared" si="61"/>
        <v>0</v>
      </c>
      <c r="J765" s="21">
        <f>BAJIO16643561!D767</f>
        <v>0</v>
      </c>
      <c r="K765" s="21">
        <f t="shared" si="62"/>
        <v>431.0344827586207</v>
      </c>
      <c r="L765" s="20"/>
      <c r="M765" s="21">
        <f t="shared" si="63"/>
        <v>68.965517241379317</v>
      </c>
      <c r="N765" s="21">
        <f>BAJIO16643561!C767</f>
        <v>500</v>
      </c>
      <c r="O765" s="128">
        <f t="shared" si="59"/>
        <v>10247.029999999892</v>
      </c>
      <c r="P765" s="22"/>
    </row>
    <row r="766" spans="1:16" x14ac:dyDescent="0.25">
      <c r="A766" s="19">
        <f>BAJIO16643561!A768</f>
        <v>44517</v>
      </c>
      <c r="B766" s="20"/>
      <c r="C766" s="20" t="str">
        <f>BAJIO16643561!B768</f>
        <v xml:space="preserve">ARTIGRAF SA DE CV </v>
      </c>
      <c r="D766" s="106"/>
      <c r="E766" s="101" t="str">
        <f>BAJIO16643561!I768</f>
        <v>F2781</v>
      </c>
      <c r="F766" s="20">
        <f>BAJIO16643561!H768</f>
        <v>1443</v>
      </c>
      <c r="G766" s="21">
        <f t="shared" si="60"/>
        <v>2700</v>
      </c>
      <c r="H766" s="20"/>
      <c r="I766" s="21">
        <f t="shared" si="61"/>
        <v>432</v>
      </c>
      <c r="J766" s="21">
        <f>BAJIO16643561!D768</f>
        <v>3132</v>
      </c>
      <c r="K766" s="21">
        <f t="shared" si="62"/>
        <v>0</v>
      </c>
      <c r="L766" s="20"/>
      <c r="M766" s="21">
        <f t="shared" si="63"/>
        <v>0</v>
      </c>
      <c r="N766" s="21">
        <f>BAJIO16643561!C768</f>
        <v>0</v>
      </c>
      <c r="O766" s="128">
        <f t="shared" si="59"/>
        <v>13379.029999999892</v>
      </c>
      <c r="P766" s="22"/>
    </row>
    <row r="767" spans="1:16" x14ac:dyDescent="0.25">
      <c r="A767" s="19">
        <f>BAJIO16643561!A769</f>
        <v>44518</v>
      </c>
      <c r="B767" s="20"/>
      <c r="C767" s="20" t="str">
        <f>BAJIO16643561!B769</f>
        <v xml:space="preserve">OPENPAY*OCC MUNDIAL E </v>
      </c>
      <c r="D767" s="106"/>
      <c r="E767" s="101">
        <f>BAJIO16643561!I769</f>
        <v>0</v>
      </c>
      <c r="F767" s="20">
        <f>BAJIO16643561!H769</f>
        <v>0</v>
      </c>
      <c r="G767" s="21">
        <f t="shared" si="60"/>
        <v>0</v>
      </c>
      <c r="H767" s="20"/>
      <c r="I767" s="21">
        <f t="shared" si="61"/>
        <v>0</v>
      </c>
      <c r="J767" s="21">
        <f>BAJIO16643561!D769</f>
        <v>0</v>
      </c>
      <c r="K767" s="21">
        <f t="shared" si="62"/>
        <v>1249</v>
      </c>
      <c r="L767" s="20"/>
      <c r="M767" s="21">
        <f t="shared" si="63"/>
        <v>199.84</v>
      </c>
      <c r="N767" s="21">
        <f>BAJIO16643561!C769</f>
        <v>1448.84</v>
      </c>
      <c r="O767" s="128">
        <f t="shared" si="59"/>
        <v>11930.189999999891</v>
      </c>
      <c r="P767" s="22"/>
    </row>
    <row r="768" spans="1:16" x14ac:dyDescent="0.25">
      <c r="A768" s="19">
        <f>BAJIO16643561!A770</f>
        <v>44518</v>
      </c>
      <c r="B768" s="20"/>
      <c r="C768" s="20" t="str">
        <f>BAJIO16643561!B770</f>
        <v xml:space="preserve">GASOLINERA LAS PALMAS SA DE CV </v>
      </c>
      <c r="D768" s="106"/>
      <c r="E768" s="101">
        <f>BAJIO16643561!I770</f>
        <v>0</v>
      </c>
      <c r="F768" s="20">
        <f>BAJIO16643561!H770</f>
        <v>0</v>
      </c>
      <c r="G768" s="21">
        <f t="shared" si="60"/>
        <v>0</v>
      </c>
      <c r="H768" s="20"/>
      <c r="I768" s="21">
        <f t="shared" si="61"/>
        <v>0</v>
      </c>
      <c r="J768" s="21">
        <f>BAJIO16643561!D770</f>
        <v>0</v>
      </c>
      <c r="K768" s="21">
        <f t="shared" si="62"/>
        <v>6034.4827586206902</v>
      </c>
      <c r="L768" s="20"/>
      <c r="M768" s="21">
        <f t="shared" si="63"/>
        <v>965.51724137931046</v>
      </c>
      <c r="N768" s="21">
        <f>BAJIO16643561!C770</f>
        <v>7000</v>
      </c>
      <c r="O768" s="128">
        <f t="shared" si="59"/>
        <v>4930.1899999998914</v>
      </c>
      <c r="P768" s="22"/>
    </row>
    <row r="769" spans="1:16" x14ac:dyDescent="0.25">
      <c r="A769" s="19">
        <f>BAJIO16643561!A771</f>
        <v>44518</v>
      </c>
      <c r="B769" s="20"/>
      <c r="C769" s="20" t="str">
        <f>BAJIO16643561!B771</f>
        <v xml:space="preserve">Disposicion por POS en SERIA </v>
      </c>
      <c r="D769" s="106"/>
      <c r="E769" s="101">
        <f>BAJIO16643561!I771</f>
        <v>0</v>
      </c>
      <c r="F769" s="20">
        <f>BAJIO16643561!H771</f>
        <v>0</v>
      </c>
      <c r="G769" s="21">
        <f t="shared" si="60"/>
        <v>0</v>
      </c>
      <c r="H769" s="20"/>
      <c r="I769" s="21">
        <f t="shared" si="61"/>
        <v>0</v>
      </c>
      <c r="J769" s="21">
        <f>BAJIO16643561!D771</f>
        <v>0</v>
      </c>
      <c r="K769" s="21">
        <f t="shared" si="62"/>
        <v>974.13793103448279</v>
      </c>
      <c r="L769" s="20"/>
      <c r="M769" s="21">
        <f t="shared" si="63"/>
        <v>155.86206896551724</v>
      </c>
      <c r="N769" s="21">
        <f>BAJIO16643561!C771</f>
        <v>1130</v>
      </c>
      <c r="O769" s="128">
        <f t="shared" si="59"/>
        <v>3800.1899999998914</v>
      </c>
      <c r="P769" s="22"/>
    </row>
    <row r="770" spans="1:16" x14ac:dyDescent="0.25">
      <c r="A770" s="19">
        <f>BAJIO16643561!A772</f>
        <v>44518</v>
      </c>
      <c r="B770" s="20"/>
      <c r="C770" s="20" t="str">
        <f>BAJIO16643561!B772</f>
        <v>INTEGRADORA DE INSUMOS DEL NORESTE S.A</v>
      </c>
      <c r="D770" s="106"/>
      <c r="E770" s="101" t="str">
        <f>BAJIO16643561!I772</f>
        <v>F2986</v>
      </c>
      <c r="F770" s="20">
        <f>BAJIO16643561!H772</f>
        <v>1446</v>
      </c>
      <c r="G770" s="21">
        <f t="shared" si="60"/>
        <v>3100</v>
      </c>
      <c r="H770" s="20"/>
      <c r="I770" s="21">
        <f t="shared" si="61"/>
        <v>496</v>
      </c>
      <c r="J770" s="21">
        <f>BAJIO16643561!D772</f>
        <v>3596</v>
      </c>
      <c r="K770" s="21">
        <f t="shared" si="62"/>
        <v>0</v>
      </c>
      <c r="L770" s="20"/>
      <c r="M770" s="21">
        <f t="shared" si="63"/>
        <v>0</v>
      </c>
      <c r="N770" s="21">
        <f>BAJIO16643561!C772</f>
        <v>0</v>
      </c>
      <c r="O770" s="128">
        <f t="shared" si="59"/>
        <v>7396.1899999998914</v>
      </c>
      <c r="P770" s="22"/>
    </row>
    <row r="771" spans="1:16" x14ac:dyDescent="0.25">
      <c r="A771" s="19">
        <f>BAJIO16643561!A773</f>
        <v>44518</v>
      </c>
      <c r="B771" s="20"/>
      <c r="C771" s="20" t="str">
        <f>BAJIO16643561!B773</f>
        <v xml:space="preserve">ALEN DEL NORTE SA DE CV </v>
      </c>
      <c r="D771" s="106"/>
      <c r="E771" s="101" t="str">
        <f>BAJIO16643561!I773</f>
        <v>F2631</v>
      </c>
      <c r="F771" s="20">
        <f>BAJIO16643561!H773</f>
        <v>1445</v>
      </c>
      <c r="G771" s="21">
        <f t="shared" si="60"/>
        <v>8700</v>
      </c>
      <c r="H771" s="20"/>
      <c r="I771" s="21">
        <f t="shared" si="61"/>
        <v>1392</v>
      </c>
      <c r="J771" s="21">
        <f>BAJIO16643561!D773</f>
        <v>10092</v>
      </c>
      <c r="K771" s="21">
        <f t="shared" si="62"/>
        <v>0</v>
      </c>
      <c r="L771" s="20"/>
      <c r="M771" s="21">
        <f t="shared" si="63"/>
        <v>0</v>
      </c>
      <c r="N771" s="21">
        <f>BAJIO16643561!C773</f>
        <v>0</v>
      </c>
      <c r="O771" s="128">
        <f t="shared" si="59"/>
        <v>17488.189999999893</v>
      </c>
      <c r="P771" s="22"/>
    </row>
    <row r="772" spans="1:16" x14ac:dyDescent="0.25">
      <c r="A772" s="19">
        <f>BAJIO16643561!A774</f>
        <v>44518</v>
      </c>
      <c r="B772" s="20"/>
      <c r="C772" s="20" t="str">
        <f>BAJIO16643561!B774</f>
        <v xml:space="preserve">HYUNDAI GLOVIS MEXIC O S DE RL DE CV </v>
      </c>
      <c r="D772" s="106"/>
      <c r="E772" s="101" t="str">
        <f>BAJIO16643561!I774</f>
        <v>F2890</v>
      </c>
      <c r="F772" s="20">
        <f>BAJIO16643561!H774</f>
        <v>1450</v>
      </c>
      <c r="G772" s="21">
        <f t="shared" si="60"/>
        <v>27137.500000000004</v>
      </c>
      <c r="H772" s="20"/>
      <c r="I772" s="21">
        <f t="shared" si="61"/>
        <v>4342.0000000000009</v>
      </c>
      <c r="J772" s="21">
        <f>BAJIO16643561!D774</f>
        <v>31479.5</v>
      </c>
      <c r="K772" s="21">
        <f t="shared" si="62"/>
        <v>0</v>
      </c>
      <c r="L772" s="20"/>
      <c r="M772" s="21">
        <f t="shared" si="63"/>
        <v>0</v>
      </c>
      <c r="N772" s="21">
        <f>BAJIO16643561!C774</f>
        <v>0</v>
      </c>
      <c r="O772" s="128">
        <f t="shared" si="59"/>
        <v>48967.689999999893</v>
      </c>
      <c r="P772" s="22"/>
    </row>
    <row r="773" spans="1:16" x14ac:dyDescent="0.25">
      <c r="A773" s="19">
        <f>BAJIO16643561!A775</f>
        <v>44519</v>
      </c>
      <c r="B773" s="20"/>
      <c r="C773" s="20" t="str">
        <f>BAJIO16643561!B775</f>
        <v xml:space="preserve">MEGA ALIMENTOS SA DE CV </v>
      </c>
      <c r="D773" s="106"/>
      <c r="E773" s="101" t="str">
        <f>BAJIO16643561!I775</f>
        <v>F2846, F2849</v>
      </c>
      <c r="F773" s="20">
        <f>BAJIO16643561!H775</f>
        <v>1486</v>
      </c>
      <c r="G773" s="21">
        <f t="shared" si="60"/>
        <v>17325</v>
      </c>
      <c r="H773" s="20"/>
      <c r="I773" s="21">
        <f t="shared" si="61"/>
        <v>2772</v>
      </c>
      <c r="J773" s="21">
        <f>BAJIO16643561!D775</f>
        <v>20097</v>
      </c>
      <c r="K773" s="21">
        <f t="shared" si="62"/>
        <v>0</v>
      </c>
      <c r="L773" s="20"/>
      <c r="M773" s="21">
        <f t="shared" si="63"/>
        <v>0</v>
      </c>
      <c r="N773" s="21">
        <f>BAJIO16643561!C775</f>
        <v>0</v>
      </c>
      <c r="O773" s="128">
        <f t="shared" si="59"/>
        <v>69064.689999999886</v>
      </c>
      <c r="P773" s="22"/>
    </row>
    <row r="774" spans="1:16" x14ac:dyDescent="0.25">
      <c r="A774" s="19">
        <f>BAJIO16643561!A776</f>
        <v>44519</v>
      </c>
      <c r="B774" s="20"/>
      <c r="C774" s="20" t="str">
        <f>BAJIO16643561!B776</f>
        <v xml:space="preserve">ZONE COMPRA S DE R L DE C V </v>
      </c>
      <c r="D774" s="106"/>
      <c r="E774" s="101" t="str">
        <f>BAJIO16643561!I776</f>
        <v>F2733</v>
      </c>
      <c r="F774" s="20">
        <f>BAJIO16643561!H776</f>
        <v>1449</v>
      </c>
      <c r="G774" s="21">
        <f t="shared" si="60"/>
        <v>21600</v>
      </c>
      <c r="H774" s="20"/>
      <c r="I774" s="21">
        <f t="shared" si="61"/>
        <v>3456</v>
      </c>
      <c r="J774" s="21">
        <f>BAJIO16643561!D776</f>
        <v>25056</v>
      </c>
      <c r="K774" s="21">
        <f t="shared" si="62"/>
        <v>0</v>
      </c>
      <c r="L774" s="20"/>
      <c r="M774" s="21">
        <f t="shared" si="63"/>
        <v>0</v>
      </c>
      <c r="N774" s="21">
        <f>BAJIO16643561!C776</f>
        <v>0</v>
      </c>
      <c r="O774" s="128">
        <f t="shared" ref="O774:O827" si="64">O773+J774-N774</f>
        <v>94120.689999999886</v>
      </c>
      <c r="P774" s="22"/>
    </row>
    <row r="775" spans="1:16" ht="60" x14ac:dyDescent="0.25">
      <c r="A775" s="19">
        <f>BAJIO16643561!A777</f>
        <v>44519</v>
      </c>
      <c r="B775" s="20"/>
      <c r="C775" s="20" t="str">
        <f>BAJIO16643561!B777</f>
        <v xml:space="preserve">LM TRANSPORTACIONES SA DE C </v>
      </c>
      <c r="D775" s="106"/>
      <c r="E775" s="101" t="str">
        <f>BAJIO16643561!I777</f>
        <v>F2895, F2901, F2915, F2946, F2959, F2983, F3002</v>
      </c>
      <c r="F775" s="20">
        <f>BAJIO16643561!H777</f>
        <v>1448</v>
      </c>
      <c r="G775" s="21">
        <f t="shared" si="60"/>
        <v>28000.000000000004</v>
      </c>
      <c r="H775" s="20"/>
      <c r="I775" s="21">
        <f t="shared" si="61"/>
        <v>4480.0000000000009</v>
      </c>
      <c r="J775" s="21">
        <f>BAJIO16643561!D777</f>
        <v>32480</v>
      </c>
      <c r="K775" s="21">
        <f t="shared" si="62"/>
        <v>0</v>
      </c>
      <c r="L775" s="20"/>
      <c r="M775" s="21">
        <f t="shared" si="63"/>
        <v>0</v>
      </c>
      <c r="N775" s="21">
        <f>BAJIO16643561!C777</f>
        <v>0</v>
      </c>
      <c r="O775" s="128">
        <f t="shared" si="64"/>
        <v>126600.68999999989</v>
      </c>
      <c r="P775" s="22"/>
    </row>
    <row r="776" spans="1:16" x14ac:dyDescent="0.25">
      <c r="A776" s="19">
        <v>44519</v>
      </c>
      <c r="B776" s="20"/>
      <c r="C776" s="20" t="s">
        <v>1276</v>
      </c>
      <c r="D776" s="106"/>
      <c r="E776" s="101">
        <v>0</v>
      </c>
      <c r="F776" s="20"/>
      <c r="G776" s="21"/>
      <c r="H776" s="20"/>
      <c r="I776" s="21"/>
      <c r="J776" s="21"/>
      <c r="K776" s="21">
        <f>N776/1.16</f>
        <v>896.55172413793105</v>
      </c>
      <c r="L776" s="20"/>
      <c r="M776" s="21">
        <f t="shared" si="63"/>
        <v>143.44827586206898</v>
      </c>
      <c r="N776" s="21">
        <v>1040</v>
      </c>
      <c r="O776" s="128">
        <f>O775-N776</f>
        <v>125560.68999999989</v>
      </c>
      <c r="P776" s="22"/>
    </row>
    <row r="777" spans="1:16" x14ac:dyDescent="0.25">
      <c r="A777" s="155">
        <v>44519</v>
      </c>
      <c r="B777" s="20"/>
      <c r="C777" s="141" t="s">
        <v>1277</v>
      </c>
      <c r="D777" s="106"/>
      <c r="E777" s="142" t="s">
        <v>1297</v>
      </c>
      <c r="F777" s="20"/>
      <c r="G777" s="21">
        <f>J777/1.16</f>
        <v>5700</v>
      </c>
      <c r="H777" s="20"/>
      <c r="I777" s="21">
        <f>G777*0.16</f>
        <v>912</v>
      </c>
      <c r="J777" s="21">
        <v>6612</v>
      </c>
      <c r="K777" s="21">
        <f t="shared" ref="K777:K780" si="65">N777/1.16</f>
        <v>0</v>
      </c>
      <c r="L777" s="20"/>
      <c r="M777" s="21">
        <f t="shared" si="63"/>
        <v>0</v>
      </c>
      <c r="N777" s="21"/>
      <c r="O777" s="128">
        <f>O776+J777</f>
        <v>132172.68999999989</v>
      </c>
      <c r="P777" s="22"/>
    </row>
    <row r="778" spans="1:16" x14ac:dyDescent="0.25">
      <c r="A778" s="155">
        <v>44519</v>
      </c>
      <c r="B778" s="20"/>
      <c r="C778" s="141" t="s">
        <v>1278</v>
      </c>
      <c r="D778" s="106"/>
      <c r="E778" s="101">
        <v>0</v>
      </c>
      <c r="F778" s="20"/>
      <c r="G778" s="21"/>
      <c r="H778" s="20"/>
      <c r="I778" s="21"/>
      <c r="J778" s="21"/>
      <c r="K778" s="21">
        <f t="shared" si="65"/>
        <v>319.01724137931035</v>
      </c>
      <c r="L778" s="20"/>
      <c r="M778" s="21">
        <f t="shared" si="63"/>
        <v>51.042758620689654</v>
      </c>
      <c r="N778" s="156">
        <v>370.06</v>
      </c>
      <c r="O778" s="128">
        <f>O777-N778</f>
        <v>131802.62999999989</v>
      </c>
      <c r="P778" s="22"/>
    </row>
    <row r="779" spans="1:16" x14ac:dyDescent="0.25">
      <c r="A779" s="155">
        <v>44519</v>
      </c>
      <c r="B779" s="20"/>
      <c r="C779" s="141" t="s">
        <v>1279</v>
      </c>
      <c r="D779" s="106"/>
      <c r="E779" s="101">
        <v>0</v>
      </c>
      <c r="F779" s="20"/>
      <c r="G779" s="21"/>
      <c r="H779" s="20"/>
      <c r="I779" s="21"/>
      <c r="J779" s="21"/>
      <c r="K779" s="21">
        <f t="shared" si="65"/>
        <v>3900.0000000000005</v>
      </c>
      <c r="L779" s="20"/>
      <c r="M779" s="21">
        <f t="shared" si="63"/>
        <v>624.00000000000011</v>
      </c>
      <c r="N779" s="156">
        <v>4524</v>
      </c>
      <c r="O779" s="128">
        <f>O778-N779</f>
        <v>127278.62999999989</v>
      </c>
      <c r="P779" s="22"/>
    </row>
    <row r="780" spans="1:16" x14ac:dyDescent="0.25">
      <c r="A780" s="155">
        <v>44519</v>
      </c>
      <c r="B780" s="20"/>
      <c r="C780" s="141" t="s">
        <v>1280</v>
      </c>
      <c r="D780" s="106"/>
      <c r="E780" s="101">
        <v>0</v>
      </c>
      <c r="F780" s="20"/>
      <c r="G780" s="21"/>
      <c r="H780" s="20"/>
      <c r="I780" s="21"/>
      <c r="J780" s="21"/>
      <c r="K780" s="21">
        <f t="shared" si="65"/>
        <v>7282.8103448275861</v>
      </c>
      <c r="L780" s="20"/>
      <c r="M780" s="21">
        <f t="shared" si="63"/>
        <v>1165.2496551724139</v>
      </c>
      <c r="N780" s="156">
        <v>8448.06</v>
      </c>
      <c r="O780" s="128">
        <f>O779-N780</f>
        <v>118830.56999999989</v>
      </c>
      <c r="P780" s="22"/>
    </row>
    <row r="781" spans="1:16" x14ac:dyDescent="0.25">
      <c r="A781" s="19">
        <f>BAJIO16643561!A783</f>
        <v>44519</v>
      </c>
      <c r="B781" s="20"/>
      <c r="C781" s="20" t="str">
        <f>BAJIO16643561!B783</f>
        <v>HERSMEX S DE RL DE CV INV2494</v>
      </c>
      <c r="D781" s="106"/>
      <c r="E781" s="101" t="str">
        <f>BAJIO16643561!I783</f>
        <v>F2672</v>
      </c>
      <c r="F781" s="20">
        <f>BAJIO16643561!H783</f>
        <v>1451</v>
      </c>
      <c r="G781" s="21">
        <f t="shared" si="60"/>
        <v>61300.000000000007</v>
      </c>
      <c r="H781" s="20"/>
      <c r="I781" s="21">
        <f t="shared" si="61"/>
        <v>9808.0000000000018</v>
      </c>
      <c r="J781" s="21">
        <f>BAJIO16643561!D783</f>
        <v>71108</v>
      </c>
      <c r="K781" s="21">
        <f t="shared" si="62"/>
        <v>0</v>
      </c>
      <c r="L781" s="20"/>
      <c r="M781" s="21">
        <f t="shared" si="63"/>
        <v>0</v>
      </c>
      <c r="N781" s="21">
        <f>BAJIO16643561!C783</f>
        <v>0</v>
      </c>
      <c r="O781" s="128">
        <f>O780+J781</f>
        <v>189938.56999999989</v>
      </c>
      <c r="P781" s="22"/>
    </row>
    <row r="782" spans="1:16" x14ac:dyDescent="0.25">
      <c r="A782" s="155">
        <v>44519</v>
      </c>
      <c r="B782" s="20"/>
      <c r="C782" s="141" t="s">
        <v>1281</v>
      </c>
      <c r="D782" s="106"/>
      <c r="E782" s="101"/>
      <c r="F782" s="20"/>
      <c r="G782" s="21">
        <f t="shared" ref="G782:G783" si="66">J782/1.16</f>
        <v>0</v>
      </c>
      <c r="H782" s="20"/>
      <c r="I782" s="21">
        <f t="shared" ref="I782:I783" si="67">G782*0.16</f>
        <v>0</v>
      </c>
      <c r="J782" s="21"/>
      <c r="K782" s="21">
        <f t="shared" ref="K782:K783" si="68">N782/1.16</f>
        <v>2251.6379310344828</v>
      </c>
      <c r="L782" s="20"/>
      <c r="M782" s="21">
        <f t="shared" ref="M782:M783" si="69">K782*0.16</f>
        <v>360.26206896551724</v>
      </c>
      <c r="N782" s="156">
        <v>2611.9</v>
      </c>
      <c r="O782" s="128">
        <f>O781-N782</f>
        <v>187326.6699999999</v>
      </c>
      <c r="P782" s="22"/>
    </row>
    <row r="783" spans="1:16" x14ac:dyDescent="0.25">
      <c r="A783" s="155">
        <v>44519</v>
      </c>
      <c r="B783" s="20"/>
      <c r="C783" s="141" t="s">
        <v>1267</v>
      </c>
      <c r="D783" s="106"/>
      <c r="E783" s="142" t="s">
        <v>1268</v>
      </c>
      <c r="F783" s="20"/>
      <c r="G783" s="21">
        <f t="shared" si="66"/>
        <v>7200.0000000000009</v>
      </c>
      <c r="H783" s="20"/>
      <c r="I783" s="21">
        <f t="shared" si="67"/>
        <v>1152.0000000000002</v>
      </c>
      <c r="J783" s="21">
        <v>8352</v>
      </c>
      <c r="K783" s="21">
        <f t="shared" si="68"/>
        <v>0</v>
      </c>
      <c r="L783" s="20"/>
      <c r="M783" s="21">
        <f t="shared" si="69"/>
        <v>0</v>
      </c>
      <c r="N783" s="21">
        <f>BAJIO16643561!C785</f>
        <v>0</v>
      </c>
      <c r="O783" s="128">
        <f>O782+J783</f>
        <v>195678.6699999999</v>
      </c>
      <c r="P783" s="22"/>
    </row>
    <row r="784" spans="1:16" x14ac:dyDescent="0.25">
      <c r="A784" s="19">
        <f>BAJIO16643561!A786</f>
        <v>44519</v>
      </c>
      <c r="B784" s="20"/>
      <c r="C784" s="20" t="str">
        <f>BAJIO16643561!B786</f>
        <v>TECNIQUIMIA MEXICANA SA DE CV F 2668  2674</v>
      </c>
      <c r="D784" s="106"/>
      <c r="E784" s="101" t="str">
        <f>BAJIO16643561!I786</f>
        <v>F2898</v>
      </c>
      <c r="F784" s="20">
        <f>BAJIO16643561!H786</f>
        <v>1452</v>
      </c>
      <c r="G784" s="21">
        <f t="shared" si="60"/>
        <v>21600</v>
      </c>
      <c r="H784" s="20"/>
      <c r="I784" s="21">
        <f t="shared" si="61"/>
        <v>3456</v>
      </c>
      <c r="J784" s="21">
        <f>BAJIO16643561!D786</f>
        <v>25056</v>
      </c>
      <c r="K784" s="21">
        <f t="shared" si="62"/>
        <v>0</v>
      </c>
      <c r="L784" s="20"/>
      <c r="M784" s="21">
        <f t="shared" si="63"/>
        <v>0</v>
      </c>
      <c r="N784" s="21">
        <f>BAJIO16643561!C786</f>
        <v>0</v>
      </c>
      <c r="O784" s="128">
        <f>O783+J784</f>
        <v>220734.6699999999</v>
      </c>
      <c r="P784" s="22"/>
    </row>
    <row r="785" spans="1:16" x14ac:dyDescent="0.25">
      <c r="A785" s="19">
        <f>BAJIO16643561!A787</f>
        <v>44521</v>
      </c>
      <c r="B785" s="20"/>
      <c r="C785" s="20" t="str">
        <f>BAJIO16643561!B787</f>
        <v xml:space="preserve">HOME DEPOT </v>
      </c>
      <c r="D785" s="106"/>
      <c r="E785" s="101">
        <f>BAJIO16643561!I787</f>
        <v>0</v>
      </c>
      <c r="F785" s="20">
        <f>BAJIO16643561!H787</f>
        <v>0</v>
      </c>
      <c r="G785" s="21">
        <f t="shared" ref="G785:G815" si="70">J785/1.16</f>
        <v>0</v>
      </c>
      <c r="H785" s="20"/>
      <c r="I785" s="21">
        <f t="shared" ref="I785:I815" si="71">G785*0.16</f>
        <v>0</v>
      </c>
      <c r="J785" s="21">
        <f>BAJIO16643561!D787</f>
        <v>0</v>
      </c>
      <c r="K785" s="21">
        <f t="shared" ref="K785:K815" si="72">N785/1.16</f>
        <v>1960.3534482758623</v>
      </c>
      <c r="L785" s="20"/>
      <c r="M785" s="21">
        <f t="shared" ref="M785:M815" si="73">K785*0.16</f>
        <v>313.65655172413796</v>
      </c>
      <c r="N785" s="21">
        <f>BAJIO16643561!C787</f>
        <v>2274.0100000000002</v>
      </c>
      <c r="O785" s="128">
        <f t="shared" ref="O785:O816" si="74">O784+J785-N785</f>
        <v>218460.65999999989</v>
      </c>
      <c r="P785" s="22"/>
    </row>
    <row r="786" spans="1:16" x14ac:dyDescent="0.25">
      <c r="A786" s="19">
        <f>BAJIO16643561!A788</f>
        <v>44521</v>
      </c>
      <c r="B786" s="20"/>
      <c r="C786" s="20" t="str">
        <f>BAJIO16643561!B788</f>
        <v xml:space="preserve">GAS LAS PALMAS AEROPUE </v>
      </c>
      <c r="D786" s="106"/>
      <c r="E786" s="101">
        <f>BAJIO16643561!I788</f>
        <v>0</v>
      </c>
      <c r="F786" s="20">
        <f>BAJIO16643561!H788</f>
        <v>0</v>
      </c>
      <c r="G786" s="21">
        <f t="shared" si="70"/>
        <v>0</v>
      </c>
      <c r="H786" s="20"/>
      <c r="I786" s="21">
        <f t="shared" si="71"/>
        <v>0</v>
      </c>
      <c r="J786" s="21">
        <f>BAJIO16643561!D788</f>
        <v>0</v>
      </c>
      <c r="K786" s="21">
        <f t="shared" si="72"/>
        <v>1414.3706896551726</v>
      </c>
      <c r="L786" s="20"/>
      <c r="M786" s="21">
        <f t="shared" si="73"/>
        <v>226.2993103448276</v>
      </c>
      <c r="N786" s="21">
        <f>BAJIO16643561!C788</f>
        <v>1640.67</v>
      </c>
      <c r="O786" s="128">
        <f t="shared" si="74"/>
        <v>216819.98999999987</v>
      </c>
      <c r="P786" s="22"/>
    </row>
    <row r="787" spans="1:16" x14ac:dyDescent="0.25">
      <c r="A787" s="19">
        <f>BAJIO16643561!A789</f>
        <v>44521</v>
      </c>
      <c r="B787" s="20"/>
      <c r="C787" s="20" t="str">
        <f>BAJIO16643561!B789</f>
        <v xml:space="preserve">WAL MART TAMPICO </v>
      </c>
      <c r="D787" s="106"/>
      <c r="E787" s="101">
        <f>BAJIO16643561!I789</f>
        <v>0</v>
      </c>
      <c r="F787" s="20">
        <f>BAJIO16643561!H789</f>
        <v>0</v>
      </c>
      <c r="G787" s="21">
        <f t="shared" si="70"/>
        <v>0</v>
      </c>
      <c r="H787" s="20"/>
      <c r="I787" s="21">
        <f t="shared" si="71"/>
        <v>0</v>
      </c>
      <c r="J787" s="21">
        <f>BAJIO16643561!D789</f>
        <v>0</v>
      </c>
      <c r="K787" s="21">
        <f t="shared" si="72"/>
        <v>867.15517241379314</v>
      </c>
      <c r="L787" s="20"/>
      <c r="M787" s="21">
        <f t="shared" si="73"/>
        <v>138.7448275862069</v>
      </c>
      <c r="N787" s="21">
        <f>BAJIO16643561!C789</f>
        <v>1005.9</v>
      </c>
      <c r="O787" s="128">
        <f t="shared" si="74"/>
        <v>215814.08999999988</v>
      </c>
      <c r="P787" s="22"/>
    </row>
    <row r="788" spans="1:16" x14ac:dyDescent="0.25">
      <c r="A788" s="19">
        <f>BAJIO16643561!A790</f>
        <v>44521</v>
      </c>
      <c r="B788" s="20"/>
      <c r="C788" s="20" t="str">
        <f>BAJIO16643561!B790</f>
        <v xml:space="preserve">REFACC ROGELIO </v>
      </c>
      <c r="D788" s="106"/>
      <c r="E788" s="101">
        <f>BAJIO16643561!I790</f>
        <v>0</v>
      </c>
      <c r="F788" s="20">
        <f>BAJIO16643561!H790</f>
        <v>0</v>
      </c>
      <c r="G788" s="21">
        <f t="shared" si="70"/>
        <v>0</v>
      </c>
      <c r="H788" s="20"/>
      <c r="I788" s="21">
        <f t="shared" si="71"/>
        <v>0</v>
      </c>
      <c r="J788" s="21">
        <f>BAJIO16643561!D790</f>
        <v>0</v>
      </c>
      <c r="K788" s="21">
        <f t="shared" si="72"/>
        <v>472.06034482758628</v>
      </c>
      <c r="L788" s="20"/>
      <c r="M788" s="21">
        <f t="shared" si="73"/>
        <v>75.529655172413811</v>
      </c>
      <c r="N788" s="21">
        <f>BAJIO16643561!C790</f>
        <v>547.59</v>
      </c>
      <c r="O788" s="128">
        <f t="shared" si="74"/>
        <v>215266.49999999988</v>
      </c>
      <c r="P788" s="22"/>
    </row>
    <row r="789" spans="1:16" x14ac:dyDescent="0.25">
      <c r="A789" s="19">
        <f>BAJIO16643561!A791</f>
        <v>44521</v>
      </c>
      <c r="B789" s="20"/>
      <c r="C789" s="20" t="str">
        <f>BAJIO16643561!B791</f>
        <v xml:space="preserve">FERRETERIA EL TIBURON </v>
      </c>
      <c r="D789" s="106"/>
      <c r="E789" s="101">
        <f>BAJIO16643561!I791</f>
        <v>0</v>
      </c>
      <c r="F789" s="20">
        <f>BAJIO16643561!H791</f>
        <v>0</v>
      </c>
      <c r="G789" s="21">
        <f t="shared" si="70"/>
        <v>0</v>
      </c>
      <c r="H789" s="20"/>
      <c r="I789" s="21">
        <f t="shared" si="71"/>
        <v>0</v>
      </c>
      <c r="J789" s="21">
        <f>BAJIO16643561!D791</f>
        <v>0</v>
      </c>
      <c r="K789" s="21">
        <f t="shared" si="72"/>
        <v>211.20689655172416</v>
      </c>
      <c r="L789" s="20"/>
      <c r="M789" s="21">
        <f t="shared" si="73"/>
        <v>33.793103448275865</v>
      </c>
      <c r="N789" s="21">
        <f>BAJIO16643561!C791</f>
        <v>245</v>
      </c>
      <c r="O789" s="128">
        <f t="shared" si="74"/>
        <v>215021.49999999988</v>
      </c>
      <c r="P789" s="22"/>
    </row>
    <row r="790" spans="1:16" x14ac:dyDescent="0.25">
      <c r="A790" s="19">
        <f>BAJIO16643561!A792</f>
        <v>44521</v>
      </c>
      <c r="B790" s="20"/>
      <c r="C790" s="20" t="str">
        <f>BAJIO16643561!B792</f>
        <v xml:space="preserve">BODEGA TAMPICO </v>
      </c>
      <c r="D790" s="106"/>
      <c r="E790" s="101">
        <f>BAJIO16643561!I792</f>
        <v>0</v>
      </c>
      <c r="F790" s="20">
        <f>BAJIO16643561!H792</f>
        <v>0</v>
      </c>
      <c r="G790" s="21">
        <f t="shared" si="70"/>
        <v>0</v>
      </c>
      <c r="H790" s="20"/>
      <c r="I790" s="21">
        <f t="shared" si="71"/>
        <v>0</v>
      </c>
      <c r="J790" s="21">
        <f>BAJIO16643561!D792</f>
        <v>0</v>
      </c>
      <c r="K790" s="21">
        <f t="shared" si="72"/>
        <v>762.06896551724139</v>
      </c>
      <c r="L790" s="20"/>
      <c r="M790" s="21">
        <f t="shared" si="73"/>
        <v>121.93103448275862</v>
      </c>
      <c r="N790" s="21">
        <f>BAJIO16643561!C792</f>
        <v>884</v>
      </c>
      <c r="O790" s="128">
        <f t="shared" si="74"/>
        <v>214137.49999999988</v>
      </c>
      <c r="P790" s="22"/>
    </row>
    <row r="791" spans="1:16" x14ac:dyDescent="0.25">
      <c r="A791" s="19">
        <f>BAJIO16643561!A793</f>
        <v>44522</v>
      </c>
      <c r="B791" s="20"/>
      <c r="C791" s="20" t="str">
        <f>BAJIO16643561!B793</f>
        <v>KANDELIUM MEXICO</v>
      </c>
      <c r="D791" s="106"/>
      <c r="E791" s="101" t="str">
        <f>BAJIO16643561!I793</f>
        <v>F2856, F2889</v>
      </c>
      <c r="F791" s="20">
        <f>BAJIO16643561!H793</f>
        <v>1453</v>
      </c>
      <c r="G791" s="21">
        <f t="shared" si="70"/>
        <v>5600</v>
      </c>
      <c r="H791" s="20"/>
      <c r="I791" s="21">
        <f t="shared" si="71"/>
        <v>896</v>
      </c>
      <c r="J791" s="21">
        <f>BAJIO16643561!D793</f>
        <v>6496</v>
      </c>
      <c r="K791" s="21">
        <f t="shared" si="72"/>
        <v>0</v>
      </c>
      <c r="L791" s="20"/>
      <c r="M791" s="21">
        <f t="shared" si="73"/>
        <v>0</v>
      </c>
      <c r="N791" s="21">
        <f>BAJIO16643561!C793</f>
        <v>0</v>
      </c>
      <c r="O791" s="128">
        <f t="shared" si="74"/>
        <v>220633.49999999988</v>
      </c>
      <c r="P791" s="22"/>
    </row>
    <row r="792" spans="1:16" x14ac:dyDescent="0.25">
      <c r="A792" s="19">
        <f>BAJIO16643561!A794</f>
        <v>44522</v>
      </c>
      <c r="B792" s="20"/>
      <c r="C792" s="20" t="str">
        <f>BAJIO16643561!B794</f>
        <v xml:space="preserve">PRESTAMO GENERAL </v>
      </c>
      <c r="D792" s="106"/>
      <c r="E792" s="101">
        <f>BAJIO16643561!I794</f>
        <v>0</v>
      </c>
      <c r="F792" s="20">
        <f>BAJIO16643561!H794</f>
        <v>0</v>
      </c>
      <c r="G792" s="21">
        <f t="shared" si="70"/>
        <v>0</v>
      </c>
      <c r="H792" s="20"/>
      <c r="I792" s="21">
        <f t="shared" si="71"/>
        <v>0</v>
      </c>
      <c r="J792" s="21">
        <f>BAJIO16643561!D794</f>
        <v>0</v>
      </c>
      <c r="K792" s="21">
        <f t="shared" si="72"/>
        <v>603.44827586206895</v>
      </c>
      <c r="L792" s="20"/>
      <c r="M792" s="21">
        <f t="shared" si="73"/>
        <v>96.551724137931032</v>
      </c>
      <c r="N792" s="21">
        <f>BAJIO16643561!C794</f>
        <v>700</v>
      </c>
      <c r="O792" s="128">
        <f t="shared" si="74"/>
        <v>219933.49999999988</v>
      </c>
      <c r="P792" s="22"/>
    </row>
    <row r="793" spans="1:16" x14ac:dyDescent="0.25">
      <c r="A793" s="19">
        <f>BAJIO16643561!A795</f>
        <v>44522</v>
      </c>
      <c r="B793" s="20"/>
      <c r="C793" s="20" t="str">
        <f>BAJIO16643561!B795</f>
        <v xml:space="preserve">OXXO CUATRO CAMINOS </v>
      </c>
      <c r="D793" s="106"/>
      <c r="E793" s="101">
        <f>BAJIO16643561!I795</f>
        <v>0</v>
      </c>
      <c r="F793" s="20">
        <f>BAJIO16643561!H795</f>
        <v>0</v>
      </c>
      <c r="G793" s="21">
        <f t="shared" si="70"/>
        <v>0</v>
      </c>
      <c r="H793" s="20"/>
      <c r="I793" s="21">
        <f t="shared" si="71"/>
        <v>0</v>
      </c>
      <c r="J793" s="21">
        <f>BAJIO16643561!D795</f>
        <v>0</v>
      </c>
      <c r="K793" s="21">
        <f t="shared" si="72"/>
        <v>149.13793103448276</v>
      </c>
      <c r="L793" s="20"/>
      <c r="M793" s="21">
        <f t="shared" si="73"/>
        <v>23.862068965517242</v>
      </c>
      <c r="N793" s="21">
        <f>BAJIO16643561!C795</f>
        <v>173</v>
      </c>
      <c r="O793" s="128">
        <f t="shared" si="74"/>
        <v>219760.49999999988</v>
      </c>
      <c r="P793" s="22"/>
    </row>
    <row r="794" spans="1:16" ht="60" x14ac:dyDescent="0.25">
      <c r="A794" s="19">
        <f>BAJIO16643561!A796</f>
        <v>44522</v>
      </c>
      <c r="B794" s="20"/>
      <c r="C794" s="20" t="str">
        <f>BAJIO16643561!B796</f>
        <v xml:space="preserve">OES ENCLOSURES MANUFACTURING </v>
      </c>
      <c r="D794" s="106"/>
      <c r="E794" s="101" t="str">
        <f>BAJIO16643561!I796</f>
        <v>F2927, F2928, F2950, 2951, 2975, 2976, 2984, 2996, 2997, 3005, 3006</v>
      </c>
      <c r="F794" s="20">
        <f>BAJIO16643561!H796</f>
        <v>1527</v>
      </c>
      <c r="G794" s="21">
        <f t="shared" si="70"/>
        <v>35200</v>
      </c>
      <c r="H794" s="20"/>
      <c r="I794" s="21">
        <f t="shared" si="71"/>
        <v>5632</v>
      </c>
      <c r="J794" s="21">
        <f>BAJIO16643561!D796</f>
        <v>40832</v>
      </c>
      <c r="K794" s="21">
        <f t="shared" si="72"/>
        <v>0</v>
      </c>
      <c r="L794" s="20"/>
      <c r="M794" s="21">
        <f t="shared" si="73"/>
        <v>0</v>
      </c>
      <c r="N794" s="21">
        <f>BAJIO16643561!C796</f>
        <v>0</v>
      </c>
      <c r="O794" s="128">
        <f t="shared" si="74"/>
        <v>260592.49999999988</v>
      </c>
      <c r="P794" s="22"/>
    </row>
    <row r="795" spans="1:16" x14ac:dyDescent="0.25">
      <c r="A795" s="19">
        <f>BAJIO16643561!A797</f>
        <v>44522</v>
      </c>
      <c r="B795" s="20"/>
      <c r="C795" s="20" t="str">
        <f>BAJIO16643561!B797</f>
        <v xml:space="preserve">OPERADORA DE RELLENOS SANITARI </v>
      </c>
      <c r="D795" s="106"/>
      <c r="E795" s="101">
        <f>BAJIO16643561!I797</f>
        <v>0</v>
      </c>
      <c r="F795" s="20">
        <f>BAJIO16643561!H797</f>
        <v>0</v>
      </c>
      <c r="G795" s="21">
        <f t="shared" si="70"/>
        <v>0</v>
      </c>
      <c r="H795" s="20"/>
      <c r="I795" s="21">
        <f t="shared" si="71"/>
        <v>0</v>
      </c>
      <c r="J795" s="21">
        <f>BAJIO16643561!D797</f>
        <v>0</v>
      </c>
      <c r="K795" s="21">
        <f t="shared" si="72"/>
        <v>11096.551724137931</v>
      </c>
      <c r="L795" s="20"/>
      <c r="M795" s="21">
        <f t="shared" si="73"/>
        <v>1775.4482758620691</v>
      </c>
      <c r="N795" s="21">
        <f>BAJIO16643561!C797</f>
        <v>12872</v>
      </c>
      <c r="O795" s="128">
        <f t="shared" si="74"/>
        <v>247720.49999999988</v>
      </c>
      <c r="P795" s="22"/>
    </row>
    <row r="796" spans="1:16" x14ac:dyDescent="0.25">
      <c r="A796" s="19">
        <f>BAJIO16643561!A798</f>
        <v>44522</v>
      </c>
      <c r="B796" s="20"/>
      <c r="C796" s="20" t="str">
        <f>BAJIO16643561!B798</f>
        <v>ZAMUDIO CELIS ALBERTO</v>
      </c>
      <c r="D796" s="106"/>
      <c r="E796" s="101">
        <f>BAJIO16643561!I798</f>
        <v>0</v>
      </c>
      <c r="F796" s="20">
        <f>BAJIO16643561!H798</f>
        <v>0</v>
      </c>
      <c r="G796" s="21">
        <f t="shared" si="70"/>
        <v>0</v>
      </c>
      <c r="H796" s="20"/>
      <c r="I796" s="21">
        <f t="shared" si="71"/>
        <v>0</v>
      </c>
      <c r="J796" s="21">
        <f>BAJIO16643561!D798</f>
        <v>0</v>
      </c>
      <c r="K796" s="21">
        <f t="shared" si="72"/>
        <v>2586.2068965517242</v>
      </c>
      <c r="L796" s="20"/>
      <c r="M796" s="21">
        <f t="shared" si="73"/>
        <v>413.79310344827587</v>
      </c>
      <c r="N796" s="21">
        <f>BAJIO16643561!C798</f>
        <v>3000</v>
      </c>
      <c r="O796" s="128">
        <f t="shared" si="74"/>
        <v>244720.49999999988</v>
      </c>
      <c r="P796" s="22"/>
    </row>
    <row r="797" spans="1:16" x14ac:dyDescent="0.25">
      <c r="A797" s="19">
        <f>BAJIO16643561!A799</f>
        <v>44522</v>
      </c>
      <c r="B797" s="20"/>
      <c r="C797" s="20" t="str">
        <f>BAJIO16643561!B799</f>
        <v xml:space="preserve">RECOLECCIONES ECOLOGICAS IND </v>
      </c>
      <c r="D797" s="106"/>
      <c r="E797" s="101">
        <f>BAJIO16643561!I799</f>
        <v>0</v>
      </c>
      <c r="F797" s="20">
        <f>BAJIO16643561!H799</f>
        <v>0</v>
      </c>
      <c r="G797" s="21">
        <f t="shared" si="70"/>
        <v>0</v>
      </c>
      <c r="H797" s="20"/>
      <c r="I797" s="21">
        <f t="shared" si="71"/>
        <v>0</v>
      </c>
      <c r="J797" s="21">
        <f>BAJIO16643561!D799</f>
        <v>0</v>
      </c>
      <c r="K797" s="21">
        <f t="shared" si="72"/>
        <v>10344.827586206897</v>
      </c>
      <c r="L797" s="20"/>
      <c r="M797" s="21">
        <f t="shared" si="73"/>
        <v>1655.1724137931035</v>
      </c>
      <c r="N797" s="21">
        <f>BAJIO16643561!C799</f>
        <v>12000</v>
      </c>
      <c r="O797" s="128">
        <f t="shared" si="74"/>
        <v>232720.49999999988</v>
      </c>
      <c r="P797" s="22"/>
    </row>
    <row r="798" spans="1:16" x14ac:dyDescent="0.25">
      <c r="A798" s="19">
        <f>BAJIO16643561!A800</f>
        <v>44522</v>
      </c>
      <c r="B798" s="20"/>
      <c r="C798" s="20" t="str">
        <f>BAJIO16643561!B800</f>
        <v xml:space="preserve">IMPORT EXPORT AIII SA DE CV </v>
      </c>
      <c r="D798" s="106"/>
      <c r="E798" s="101">
        <f>BAJIO16643561!I800</f>
        <v>0</v>
      </c>
      <c r="F798" s="20">
        <f>BAJIO16643561!H800</f>
        <v>0</v>
      </c>
      <c r="G798" s="21">
        <f t="shared" si="70"/>
        <v>0</v>
      </c>
      <c r="H798" s="20"/>
      <c r="I798" s="21">
        <f t="shared" si="71"/>
        <v>0</v>
      </c>
      <c r="J798" s="21">
        <f>BAJIO16643561!D800</f>
        <v>0</v>
      </c>
      <c r="K798" s="21">
        <f t="shared" si="72"/>
        <v>2500</v>
      </c>
      <c r="L798" s="20"/>
      <c r="M798" s="21">
        <f t="shared" si="73"/>
        <v>400</v>
      </c>
      <c r="N798" s="21">
        <f>BAJIO16643561!C800</f>
        <v>2900</v>
      </c>
      <c r="O798" s="128">
        <f t="shared" si="74"/>
        <v>229820.49999999988</v>
      </c>
      <c r="P798" s="22"/>
    </row>
    <row r="799" spans="1:16" x14ac:dyDescent="0.25">
      <c r="A799" s="19">
        <f>BAJIO16643561!A801</f>
        <v>44523</v>
      </c>
      <c r="B799" s="20"/>
      <c r="C799" s="20" t="str">
        <f>BAJIO16643561!B801</f>
        <v xml:space="preserve">Disposicion por POS en EL DORADO </v>
      </c>
      <c r="D799" s="106"/>
      <c r="E799" s="101">
        <f>BAJIO16643561!I801</f>
        <v>0</v>
      </c>
      <c r="F799" s="20">
        <f>BAJIO16643561!H801</f>
        <v>0</v>
      </c>
      <c r="G799" s="21">
        <f t="shared" si="70"/>
        <v>0</v>
      </c>
      <c r="H799" s="20"/>
      <c r="I799" s="21">
        <f t="shared" si="71"/>
        <v>0</v>
      </c>
      <c r="J799" s="21">
        <f>BAJIO16643561!D801</f>
        <v>0</v>
      </c>
      <c r="K799" s="21">
        <f t="shared" si="72"/>
        <v>1305</v>
      </c>
      <c r="L799" s="20"/>
      <c r="M799" s="21">
        <f t="shared" si="73"/>
        <v>208.8</v>
      </c>
      <c r="N799" s="21">
        <f>BAJIO16643561!C801</f>
        <v>1513.8</v>
      </c>
      <c r="O799" s="128">
        <f t="shared" si="74"/>
        <v>228306.6999999999</v>
      </c>
      <c r="P799" s="22"/>
    </row>
    <row r="800" spans="1:16" x14ac:dyDescent="0.25">
      <c r="A800" s="19">
        <f>BAJIO16643561!A802</f>
        <v>44523</v>
      </c>
      <c r="B800" s="20"/>
      <c r="C800" s="20" t="str">
        <f>BAJIO16643561!B802</f>
        <v xml:space="preserve">INST DE SEGURIDAD Y SERVICIOS SOCIALES </v>
      </c>
      <c r="D800" s="106"/>
      <c r="E800" s="101" t="str">
        <f>BAJIO16643561!I802</f>
        <v>F3001</v>
      </c>
      <c r="F800" s="20">
        <f>BAJIO16643561!H802</f>
        <v>0</v>
      </c>
      <c r="G800" s="21">
        <f t="shared" si="70"/>
        <v>40026.724137931036</v>
      </c>
      <c r="H800" s="20"/>
      <c r="I800" s="21">
        <f t="shared" si="71"/>
        <v>6404.2758620689656</v>
      </c>
      <c r="J800" s="21">
        <f>BAJIO16643561!D802</f>
        <v>46431</v>
      </c>
      <c r="K800" s="21">
        <f t="shared" si="72"/>
        <v>0</v>
      </c>
      <c r="L800" s="20"/>
      <c r="M800" s="21">
        <f t="shared" si="73"/>
        <v>0</v>
      </c>
      <c r="N800" s="21">
        <f>BAJIO16643561!C802</f>
        <v>0</v>
      </c>
      <c r="O800" s="128">
        <f t="shared" si="74"/>
        <v>274737.6999999999</v>
      </c>
      <c r="P800" s="22"/>
    </row>
    <row r="801" spans="1:16" x14ac:dyDescent="0.25">
      <c r="A801" s="19">
        <f>BAJIO16643561!A803</f>
        <v>44523</v>
      </c>
      <c r="B801" s="20"/>
      <c r="C801" s="20" t="str">
        <f>BAJIO16643561!B803</f>
        <v>ZAMUDIO CELIS ALBERTO</v>
      </c>
      <c r="D801" s="106"/>
      <c r="E801" s="101">
        <f>BAJIO16643561!I803</f>
        <v>0</v>
      </c>
      <c r="F801" s="20">
        <f>BAJIO16643561!H803</f>
        <v>0</v>
      </c>
      <c r="G801" s="21">
        <f t="shared" si="70"/>
        <v>0</v>
      </c>
      <c r="H801" s="20"/>
      <c r="I801" s="21">
        <f t="shared" si="71"/>
        <v>0</v>
      </c>
      <c r="J801" s="21">
        <f>BAJIO16643561!D803</f>
        <v>0</v>
      </c>
      <c r="K801" s="21">
        <f t="shared" si="72"/>
        <v>500.00000000000006</v>
      </c>
      <c r="L801" s="20"/>
      <c r="M801" s="21">
        <f t="shared" si="73"/>
        <v>80.000000000000014</v>
      </c>
      <c r="N801" s="21">
        <f>BAJIO16643561!C803</f>
        <v>580</v>
      </c>
      <c r="O801" s="128">
        <f t="shared" si="74"/>
        <v>274157.6999999999</v>
      </c>
      <c r="P801" s="22"/>
    </row>
    <row r="802" spans="1:16" x14ac:dyDescent="0.25">
      <c r="A802" s="19">
        <f>BAJIO16643561!A804</f>
        <v>44523</v>
      </c>
      <c r="B802" s="20"/>
      <c r="C802" s="20" t="str">
        <f>BAJIO16643561!B804</f>
        <v xml:space="preserve">QUALITAS CIA DE SEGURO </v>
      </c>
      <c r="D802" s="106"/>
      <c r="E802" s="101">
        <f>BAJIO16643561!I804</f>
        <v>0</v>
      </c>
      <c r="F802" s="20">
        <f>BAJIO16643561!H804</f>
        <v>0</v>
      </c>
      <c r="G802" s="21">
        <f t="shared" si="70"/>
        <v>0</v>
      </c>
      <c r="H802" s="20"/>
      <c r="I802" s="21">
        <f t="shared" si="71"/>
        <v>0</v>
      </c>
      <c r="J802" s="21">
        <f>BAJIO16643561!D804</f>
        <v>0</v>
      </c>
      <c r="K802" s="21">
        <f t="shared" si="72"/>
        <v>3675.3362068965521</v>
      </c>
      <c r="L802" s="20"/>
      <c r="M802" s="21">
        <f t="shared" si="73"/>
        <v>588.05379310344836</v>
      </c>
      <c r="N802" s="21">
        <f>BAJIO16643561!C804</f>
        <v>4263.3900000000003</v>
      </c>
      <c r="O802" s="128">
        <f t="shared" si="74"/>
        <v>269894.30999999988</v>
      </c>
      <c r="P802" s="22"/>
    </row>
    <row r="803" spans="1:16" ht="30" x14ac:dyDescent="0.25">
      <c r="A803" s="19">
        <f>BAJIO16643561!A805</f>
        <v>44523</v>
      </c>
      <c r="B803" s="20"/>
      <c r="C803" s="20" t="str">
        <f>BAJIO16643561!B805</f>
        <v>INFRA SA DE CV</v>
      </c>
      <c r="D803" s="106"/>
      <c r="E803" s="101" t="str">
        <f>BAJIO16643561!I805</f>
        <v>F2782, F2823, F2848</v>
      </c>
      <c r="F803" s="20" t="str">
        <f>BAJIO16643561!H805</f>
        <v>EN EL SISTEMA REPITE LA FACTURA 2782 AL HACER EL CP</v>
      </c>
      <c r="G803" s="21">
        <f t="shared" si="70"/>
        <v>30000.000000000004</v>
      </c>
      <c r="H803" s="20"/>
      <c r="I803" s="21">
        <f t="shared" si="71"/>
        <v>4800.0000000000009</v>
      </c>
      <c r="J803" s="21">
        <f>BAJIO16643561!D805</f>
        <v>34800</v>
      </c>
      <c r="K803" s="21">
        <f t="shared" si="72"/>
        <v>0</v>
      </c>
      <c r="L803" s="20"/>
      <c r="M803" s="21">
        <f t="shared" si="73"/>
        <v>0</v>
      </c>
      <c r="N803" s="21">
        <f>BAJIO16643561!C805</f>
        <v>0</v>
      </c>
      <c r="O803" s="128">
        <f t="shared" si="74"/>
        <v>304694.30999999988</v>
      </c>
      <c r="P803" s="22"/>
    </row>
    <row r="804" spans="1:16" x14ac:dyDescent="0.25">
      <c r="A804" s="19">
        <f>BAJIO16643561!A806</f>
        <v>44524</v>
      </c>
      <c r="B804" s="20"/>
      <c r="C804" s="20" t="str">
        <f>BAJIO16643561!B806</f>
        <v xml:space="preserve">J G FERRETERA </v>
      </c>
      <c r="D804" s="106"/>
      <c r="E804" s="101">
        <f>BAJIO16643561!I806</f>
        <v>0</v>
      </c>
      <c r="F804" s="20">
        <f>BAJIO16643561!H806</f>
        <v>0</v>
      </c>
      <c r="G804" s="21">
        <f t="shared" si="70"/>
        <v>0</v>
      </c>
      <c r="H804" s="20"/>
      <c r="I804" s="21">
        <f t="shared" si="71"/>
        <v>0</v>
      </c>
      <c r="J804" s="21">
        <f>BAJIO16643561!D806</f>
        <v>0</v>
      </c>
      <c r="K804" s="21">
        <f t="shared" si="72"/>
        <v>430.68965517241384</v>
      </c>
      <c r="L804" s="20"/>
      <c r="M804" s="21">
        <f t="shared" si="73"/>
        <v>68.910344827586215</v>
      </c>
      <c r="N804" s="21">
        <f>BAJIO16643561!C806</f>
        <v>499.6</v>
      </c>
      <c r="O804" s="128">
        <f t="shared" si="74"/>
        <v>304194.7099999999</v>
      </c>
      <c r="P804" s="22"/>
    </row>
    <row r="805" spans="1:16" x14ac:dyDescent="0.25">
      <c r="A805" s="19">
        <f>BAJIO16643561!A807</f>
        <v>44524</v>
      </c>
      <c r="B805" s="20"/>
      <c r="C805" s="20" t="str">
        <f>BAJIO16643561!B807</f>
        <v xml:space="preserve">HOME DEPOT </v>
      </c>
      <c r="D805" s="106"/>
      <c r="E805" s="101">
        <f>BAJIO16643561!I807</f>
        <v>0</v>
      </c>
      <c r="F805" s="20">
        <f>BAJIO16643561!H807</f>
        <v>0</v>
      </c>
      <c r="G805" s="21">
        <f t="shared" si="70"/>
        <v>0</v>
      </c>
      <c r="H805" s="20"/>
      <c r="I805" s="21">
        <f t="shared" si="71"/>
        <v>0</v>
      </c>
      <c r="J805" s="21">
        <f>BAJIO16643561!D807</f>
        <v>0</v>
      </c>
      <c r="K805" s="21">
        <f t="shared" si="72"/>
        <v>2783.6293103448279</v>
      </c>
      <c r="L805" s="20"/>
      <c r="M805" s="21">
        <f t="shared" si="73"/>
        <v>445.38068965517249</v>
      </c>
      <c r="N805" s="21">
        <f>BAJIO16643561!C807</f>
        <v>3229.01</v>
      </c>
      <c r="O805" s="128">
        <f t="shared" si="74"/>
        <v>300965.6999999999</v>
      </c>
      <c r="P805" s="22"/>
    </row>
    <row r="806" spans="1:16" x14ac:dyDescent="0.25">
      <c r="A806" s="19">
        <f>BAJIO16643561!A808</f>
        <v>44524</v>
      </c>
      <c r="B806" s="20"/>
      <c r="C806" s="20" t="str">
        <f>BAJIO16643561!B808</f>
        <v xml:space="preserve">SPRAYLAB SA DE CV </v>
      </c>
      <c r="D806" s="106"/>
      <c r="E806" s="101" t="str">
        <f>BAJIO16643561!I808</f>
        <v>F2937</v>
      </c>
      <c r="F806" s="20">
        <f>BAJIO16643561!H808</f>
        <v>0</v>
      </c>
      <c r="G806" s="21">
        <f t="shared" si="70"/>
        <v>6000</v>
      </c>
      <c r="H806" s="20"/>
      <c r="I806" s="21">
        <f t="shared" si="71"/>
        <v>960</v>
      </c>
      <c r="J806" s="21">
        <f>BAJIO16643561!D808</f>
        <v>6960</v>
      </c>
      <c r="K806" s="21">
        <f t="shared" si="72"/>
        <v>0</v>
      </c>
      <c r="L806" s="20"/>
      <c r="M806" s="21">
        <f t="shared" si="73"/>
        <v>0</v>
      </c>
      <c r="N806" s="21">
        <f>BAJIO16643561!C808</f>
        <v>0</v>
      </c>
      <c r="O806" s="128">
        <f t="shared" si="74"/>
        <v>307925.6999999999</v>
      </c>
      <c r="P806" s="22"/>
    </row>
    <row r="807" spans="1:16" x14ac:dyDescent="0.25">
      <c r="A807" s="19">
        <f>BAJIO16643561!A809</f>
        <v>44525</v>
      </c>
      <c r="B807" s="20"/>
      <c r="C807" s="20" t="str">
        <f>BAJIO16643561!B809</f>
        <v xml:space="preserve">LAS MISIONES CLUB CAMPESTRE </v>
      </c>
      <c r="D807" s="106"/>
      <c r="E807" s="101" t="str">
        <f>BAJIO16643561!I809</f>
        <v>F2965</v>
      </c>
      <c r="F807" s="20">
        <f>BAJIO16643561!H809</f>
        <v>1459</v>
      </c>
      <c r="G807" s="21">
        <f t="shared" si="70"/>
        <v>9300</v>
      </c>
      <c r="H807" s="20"/>
      <c r="I807" s="21">
        <f t="shared" si="71"/>
        <v>1488</v>
      </c>
      <c r="J807" s="21">
        <f>BAJIO16643561!D809</f>
        <v>10788</v>
      </c>
      <c r="K807" s="21">
        <f t="shared" si="72"/>
        <v>0</v>
      </c>
      <c r="L807" s="20"/>
      <c r="M807" s="21">
        <f t="shared" si="73"/>
        <v>0</v>
      </c>
      <c r="N807" s="21">
        <f>BAJIO16643561!C809</f>
        <v>0</v>
      </c>
      <c r="O807" s="128">
        <f t="shared" si="74"/>
        <v>318713.6999999999</v>
      </c>
      <c r="P807" s="22"/>
    </row>
    <row r="808" spans="1:16" x14ac:dyDescent="0.25">
      <c r="A808" s="19">
        <f>BAJIO16643561!A810</f>
        <v>44525</v>
      </c>
      <c r="B808" s="20"/>
      <c r="C808" s="20" t="str">
        <f>BAJIO16643561!B810</f>
        <v xml:space="preserve">CLIP MX*CONSORCIO DE A </v>
      </c>
      <c r="D808" s="106"/>
      <c r="E808" s="101">
        <f>BAJIO16643561!I810</f>
        <v>0</v>
      </c>
      <c r="F808" s="20">
        <f>BAJIO16643561!H810</f>
        <v>0</v>
      </c>
      <c r="G808" s="21">
        <f t="shared" si="70"/>
        <v>0</v>
      </c>
      <c r="H808" s="20"/>
      <c r="I808" s="21">
        <f t="shared" si="71"/>
        <v>0</v>
      </c>
      <c r="J808" s="21">
        <f>BAJIO16643561!D810</f>
        <v>0</v>
      </c>
      <c r="K808" s="21">
        <f t="shared" si="72"/>
        <v>781.89655172413802</v>
      </c>
      <c r="L808" s="20"/>
      <c r="M808" s="21">
        <f t="shared" si="73"/>
        <v>125.10344827586209</v>
      </c>
      <c r="N808" s="21">
        <f>BAJIO16643561!C810</f>
        <v>907</v>
      </c>
      <c r="O808" s="128">
        <f t="shared" si="74"/>
        <v>317806.6999999999</v>
      </c>
      <c r="P808" s="22"/>
    </row>
    <row r="809" spans="1:16" x14ac:dyDescent="0.25">
      <c r="A809" s="19">
        <f>BAJIO16643561!A811</f>
        <v>44525</v>
      </c>
      <c r="B809" s="20"/>
      <c r="C809" s="20" t="str">
        <f>BAJIO16643561!B811</f>
        <v xml:space="preserve">J G FERRETERA </v>
      </c>
      <c r="D809" s="106"/>
      <c r="E809" s="101">
        <f>BAJIO16643561!I811</f>
        <v>0</v>
      </c>
      <c r="F809" s="20">
        <f>BAJIO16643561!H811</f>
        <v>0</v>
      </c>
      <c r="G809" s="21">
        <f t="shared" si="70"/>
        <v>0</v>
      </c>
      <c r="H809" s="20"/>
      <c r="I809" s="21">
        <f t="shared" si="71"/>
        <v>0</v>
      </c>
      <c r="J809" s="21">
        <f>BAJIO16643561!D811</f>
        <v>0</v>
      </c>
      <c r="K809" s="21">
        <f t="shared" si="72"/>
        <v>195</v>
      </c>
      <c r="L809" s="20"/>
      <c r="M809" s="21">
        <f t="shared" si="73"/>
        <v>31.2</v>
      </c>
      <c r="N809" s="21">
        <f>BAJIO16643561!C811</f>
        <v>226.2</v>
      </c>
      <c r="O809" s="128">
        <f t="shared" si="74"/>
        <v>317580.49999999988</v>
      </c>
      <c r="P809" s="22"/>
    </row>
    <row r="810" spans="1:16" x14ac:dyDescent="0.25">
      <c r="A810" s="19">
        <f>BAJIO16643561!A812</f>
        <v>44525</v>
      </c>
      <c r="B810" s="20"/>
      <c r="C810" s="20" t="str">
        <f>BAJIO16643561!B812</f>
        <v xml:space="preserve">PLANOS Y PROYECTOS GEOTERRA SA </v>
      </c>
      <c r="D810" s="106"/>
      <c r="E810" s="101">
        <f>BAJIO16643561!I812</f>
        <v>0</v>
      </c>
      <c r="F810" s="20">
        <f>BAJIO16643561!H812</f>
        <v>0</v>
      </c>
      <c r="G810" s="21">
        <f t="shared" si="70"/>
        <v>0</v>
      </c>
      <c r="H810" s="20"/>
      <c r="I810" s="21">
        <f t="shared" si="71"/>
        <v>0</v>
      </c>
      <c r="J810" s="21">
        <f>BAJIO16643561!D812</f>
        <v>0</v>
      </c>
      <c r="K810" s="21">
        <f t="shared" si="72"/>
        <v>47413.793103448283</v>
      </c>
      <c r="L810" s="20"/>
      <c r="M810" s="21">
        <f t="shared" si="73"/>
        <v>7586.2068965517255</v>
      </c>
      <c r="N810" s="21">
        <f>BAJIO16643561!C812</f>
        <v>55000</v>
      </c>
      <c r="O810" s="128">
        <f t="shared" si="74"/>
        <v>262580.49999999988</v>
      </c>
      <c r="P810" s="22"/>
    </row>
    <row r="811" spans="1:16" x14ac:dyDescent="0.25">
      <c r="A811" s="19">
        <f>BAJIO16643561!A813</f>
        <v>44525</v>
      </c>
      <c r="B811" s="20"/>
      <c r="C811" s="20" t="str">
        <f>BAJIO16643561!B813</f>
        <v xml:space="preserve">GASOLINERA LAS PALMAS SA DE CV </v>
      </c>
      <c r="D811" s="106"/>
      <c r="E811" s="101">
        <f>BAJIO16643561!I813</f>
        <v>0</v>
      </c>
      <c r="F811" s="20">
        <f>BAJIO16643561!H813</f>
        <v>0</v>
      </c>
      <c r="G811" s="21">
        <f t="shared" si="70"/>
        <v>0</v>
      </c>
      <c r="H811" s="20"/>
      <c r="I811" s="21">
        <f t="shared" si="71"/>
        <v>0</v>
      </c>
      <c r="J811" s="21">
        <f>BAJIO16643561!D813</f>
        <v>0</v>
      </c>
      <c r="K811" s="21">
        <f t="shared" si="72"/>
        <v>6034.4827586206902</v>
      </c>
      <c r="L811" s="20"/>
      <c r="M811" s="21">
        <f t="shared" si="73"/>
        <v>965.51724137931046</v>
      </c>
      <c r="N811" s="21">
        <f>BAJIO16643561!C813</f>
        <v>7000</v>
      </c>
      <c r="O811" s="128">
        <f t="shared" si="74"/>
        <v>255580.49999999988</v>
      </c>
      <c r="P811" s="22"/>
    </row>
    <row r="812" spans="1:16" x14ac:dyDescent="0.25">
      <c r="A812" s="19">
        <f>BAJIO16643561!A814</f>
        <v>44525</v>
      </c>
      <c r="B812" s="20"/>
      <c r="C812" s="20" t="str">
        <f>BAJIO16643561!B814</f>
        <v>QUALITAS CIA DE SEGURO</v>
      </c>
      <c r="D812" s="106"/>
      <c r="E812" s="101">
        <f>BAJIO16643561!I814</f>
        <v>0</v>
      </c>
      <c r="F812" s="20">
        <f>BAJIO16643561!H814</f>
        <v>0</v>
      </c>
      <c r="G812" s="21">
        <f t="shared" si="70"/>
        <v>0</v>
      </c>
      <c r="H812" s="20"/>
      <c r="I812" s="21">
        <f t="shared" si="71"/>
        <v>0</v>
      </c>
      <c r="J812" s="21">
        <f>BAJIO16643561!D814</f>
        <v>0</v>
      </c>
      <c r="K812" s="21">
        <f t="shared" si="72"/>
        <v>3021.4568965517242</v>
      </c>
      <c r="L812" s="20"/>
      <c r="M812" s="21">
        <f t="shared" si="73"/>
        <v>483.43310344827586</v>
      </c>
      <c r="N812" s="21">
        <f>BAJIO16643561!C814</f>
        <v>3504.89</v>
      </c>
      <c r="O812" s="128">
        <f t="shared" si="74"/>
        <v>252075.60999999987</v>
      </c>
      <c r="P812" s="22"/>
    </row>
    <row r="813" spans="1:16" x14ac:dyDescent="0.25">
      <c r="A813" s="19">
        <f>BAJIO16643561!A815</f>
        <v>44525</v>
      </c>
      <c r="B813" s="20"/>
      <c r="C813" s="20" t="str">
        <f>BAJIO16643561!B815</f>
        <v>QUALITAS CIA DE SEGURO</v>
      </c>
      <c r="D813" s="106"/>
      <c r="E813" s="101">
        <f>BAJIO16643561!I815</f>
        <v>0</v>
      </c>
      <c r="F813" s="20">
        <f>BAJIO16643561!H815</f>
        <v>0</v>
      </c>
      <c r="G813" s="21">
        <f t="shared" si="70"/>
        <v>0</v>
      </c>
      <c r="H813" s="20"/>
      <c r="I813" s="21">
        <f t="shared" si="71"/>
        <v>0</v>
      </c>
      <c r="J813" s="21">
        <f>BAJIO16643561!D815</f>
        <v>0</v>
      </c>
      <c r="K813" s="21">
        <f t="shared" si="72"/>
        <v>5090.5689655172418</v>
      </c>
      <c r="L813" s="20"/>
      <c r="M813" s="21">
        <f t="shared" si="73"/>
        <v>814.49103448275866</v>
      </c>
      <c r="N813" s="21">
        <f>BAJIO16643561!C815</f>
        <v>5905.06</v>
      </c>
      <c r="O813" s="128">
        <f t="shared" si="74"/>
        <v>246170.54999999987</v>
      </c>
      <c r="P813" s="22"/>
    </row>
    <row r="814" spans="1:16" x14ac:dyDescent="0.25">
      <c r="A814" s="19">
        <f>BAJIO16643561!A816</f>
        <v>44525</v>
      </c>
      <c r="B814" s="20"/>
      <c r="C814" s="20" t="str">
        <f>BAJIO16643561!B816</f>
        <v xml:space="preserve">FERRE CALZ APODACA </v>
      </c>
      <c r="D814" s="106"/>
      <c r="E814" s="101">
        <f>BAJIO16643561!I816</f>
        <v>0</v>
      </c>
      <c r="F814" s="20">
        <f>BAJIO16643561!H816</f>
        <v>0</v>
      </c>
      <c r="G814" s="21">
        <f t="shared" si="70"/>
        <v>0</v>
      </c>
      <c r="H814" s="20"/>
      <c r="I814" s="21">
        <f t="shared" si="71"/>
        <v>0</v>
      </c>
      <c r="J814" s="21">
        <f>BAJIO16643561!D816</f>
        <v>0</v>
      </c>
      <c r="K814" s="21">
        <f t="shared" si="72"/>
        <v>818.96551724137942</v>
      </c>
      <c r="L814" s="20"/>
      <c r="M814" s="21">
        <f t="shared" si="73"/>
        <v>131.0344827586207</v>
      </c>
      <c r="N814" s="21">
        <f>BAJIO16643561!C816</f>
        <v>950</v>
      </c>
      <c r="O814" s="128">
        <f t="shared" si="74"/>
        <v>245220.54999999987</v>
      </c>
      <c r="P814" s="22"/>
    </row>
    <row r="815" spans="1:16" x14ac:dyDescent="0.25">
      <c r="A815" s="19">
        <f>BAJIO16643561!A817</f>
        <v>44525</v>
      </c>
      <c r="B815" s="20"/>
      <c r="C815" s="20" t="str">
        <f>BAJIO16643561!B817</f>
        <v xml:space="preserve">QUALITAS CIA DE SEGURO </v>
      </c>
      <c r="D815" s="106"/>
      <c r="E815" s="101">
        <f>BAJIO16643561!I817</f>
        <v>0</v>
      </c>
      <c r="F815" s="20">
        <f>BAJIO16643561!H817</f>
        <v>0</v>
      </c>
      <c r="G815" s="21">
        <f t="shared" si="70"/>
        <v>0</v>
      </c>
      <c r="H815" s="20"/>
      <c r="I815" s="21">
        <f t="shared" si="71"/>
        <v>0</v>
      </c>
      <c r="J815" s="21">
        <f>BAJIO16643561!D817</f>
        <v>0</v>
      </c>
      <c r="K815" s="21">
        <f t="shared" si="72"/>
        <v>1199.5172413793105</v>
      </c>
      <c r="L815" s="20"/>
      <c r="M815" s="21">
        <f t="shared" si="73"/>
        <v>191.92275862068968</v>
      </c>
      <c r="N815" s="21">
        <f>BAJIO16643561!C817</f>
        <v>1391.44</v>
      </c>
      <c r="O815" s="128">
        <f t="shared" si="74"/>
        <v>243829.10999999987</v>
      </c>
      <c r="P815" s="22"/>
    </row>
    <row r="816" spans="1:16" x14ac:dyDescent="0.25">
      <c r="A816" s="19">
        <f>BAJIO16643561!A818</f>
        <v>44525</v>
      </c>
      <c r="B816" s="20"/>
      <c r="C816" s="20" t="str">
        <f>BAJIO16643561!B818</f>
        <v xml:space="preserve">SISTEMAS HORMIGA,SA DE CV </v>
      </c>
      <c r="D816" s="106"/>
      <c r="E816" s="101" t="str">
        <f>BAJIO16643561!I818</f>
        <v>F2080, F2801</v>
      </c>
      <c r="F816" s="20">
        <f>BAJIO16643561!H818</f>
        <v>1460</v>
      </c>
      <c r="G816" s="21">
        <f t="shared" ref="G816:G863" si="75">J816/1.16</f>
        <v>18000</v>
      </c>
      <c r="H816" s="20"/>
      <c r="I816" s="21">
        <f t="shared" ref="I816:I863" si="76">G816*0.16</f>
        <v>2880</v>
      </c>
      <c r="J816" s="21">
        <f>BAJIO16643561!D818</f>
        <v>20880</v>
      </c>
      <c r="K816" s="21">
        <f t="shared" ref="K816:K863" si="77">N816/1.16</f>
        <v>0</v>
      </c>
      <c r="L816" s="20"/>
      <c r="M816" s="21">
        <f t="shared" ref="M816:M863" si="78">K816*0.16</f>
        <v>0</v>
      </c>
      <c r="N816" s="21">
        <f>BAJIO16643561!C818</f>
        <v>0</v>
      </c>
      <c r="O816" s="128">
        <f t="shared" si="74"/>
        <v>264709.10999999987</v>
      </c>
      <c r="P816" s="22"/>
    </row>
    <row r="817" spans="1:16" ht="30" x14ac:dyDescent="0.25">
      <c r="A817" s="19">
        <f>BAJIO16643561!A819</f>
        <v>44526</v>
      </c>
      <c r="B817" s="20"/>
      <c r="C817" s="20" t="str">
        <f>BAJIO16643561!B819</f>
        <v xml:space="preserve">TEYAR,SA DE CV </v>
      </c>
      <c r="D817" s="106"/>
      <c r="E817" s="101" t="str">
        <f>BAJIO16643561!I819</f>
        <v>PAGO ADELANTADO</v>
      </c>
      <c r="F817" s="20">
        <f>BAJIO16643561!H819</f>
        <v>0</v>
      </c>
      <c r="G817" s="21">
        <f t="shared" si="75"/>
        <v>80000</v>
      </c>
      <c r="H817" s="20"/>
      <c r="I817" s="21">
        <f t="shared" si="76"/>
        <v>12800</v>
      </c>
      <c r="J817" s="21">
        <f>BAJIO16643561!D819</f>
        <v>92800</v>
      </c>
      <c r="K817" s="21">
        <f t="shared" si="77"/>
        <v>0</v>
      </c>
      <c r="L817" s="20"/>
      <c r="M817" s="21">
        <f t="shared" si="78"/>
        <v>0</v>
      </c>
      <c r="N817" s="21">
        <f>BAJIO16643561!C819</f>
        <v>0</v>
      </c>
      <c r="O817" s="128">
        <f t="shared" si="64"/>
        <v>357509.10999999987</v>
      </c>
      <c r="P817" s="22"/>
    </row>
    <row r="818" spans="1:16" x14ac:dyDescent="0.25">
      <c r="A818" s="19">
        <f>BAJIO16643561!A820</f>
        <v>44526</v>
      </c>
      <c r="B818" s="20"/>
      <c r="C818" s="20" t="str">
        <f>BAJIO16643561!B820</f>
        <v xml:space="preserve">ZONE COMPRA S DE R L DE C V </v>
      </c>
      <c r="D818" s="106"/>
      <c r="E818" s="101" t="str">
        <f>BAJIO16643561!I820</f>
        <v>F2786, F2843</v>
      </c>
      <c r="F818" s="20">
        <f>BAJIO16643561!H820</f>
        <v>1462</v>
      </c>
      <c r="G818" s="21">
        <f t="shared" si="75"/>
        <v>29700.000000000004</v>
      </c>
      <c r="H818" s="20"/>
      <c r="I818" s="21">
        <f t="shared" si="76"/>
        <v>4752.0000000000009</v>
      </c>
      <c r="J818" s="21">
        <f>BAJIO16643561!D820</f>
        <v>34452</v>
      </c>
      <c r="K818" s="21">
        <f t="shared" si="77"/>
        <v>0</v>
      </c>
      <c r="L818" s="20"/>
      <c r="M818" s="21">
        <f t="shared" si="78"/>
        <v>0</v>
      </c>
      <c r="N818" s="21">
        <f>BAJIO16643561!C820</f>
        <v>0</v>
      </c>
      <c r="O818" s="128">
        <f t="shared" si="64"/>
        <v>391961.10999999987</v>
      </c>
      <c r="P818" s="22"/>
    </row>
    <row r="819" spans="1:16" x14ac:dyDescent="0.25">
      <c r="A819" s="19">
        <f>BAJIO16643561!A821</f>
        <v>44526</v>
      </c>
      <c r="B819" s="20"/>
      <c r="C819" s="20" t="str">
        <f>BAJIO16643561!B821</f>
        <v>BOTANAS Y DERIVADOS</v>
      </c>
      <c r="D819" s="106"/>
      <c r="E819" s="101" t="str">
        <f>BAJIO16643561!I821</f>
        <v>F2960</v>
      </c>
      <c r="F819" s="20">
        <f>BAJIO16643561!H821</f>
        <v>1463</v>
      </c>
      <c r="G819" s="21">
        <f t="shared" si="75"/>
        <v>2992.5000000000005</v>
      </c>
      <c r="H819" s="20"/>
      <c r="I819" s="21">
        <f t="shared" si="76"/>
        <v>478.80000000000007</v>
      </c>
      <c r="J819" s="21">
        <f>BAJIO16643561!D821</f>
        <v>3471.3</v>
      </c>
      <c r="K819" s="21">
        <f t="shared" si="77"/>
        <v>0</v>
      </c>
      <c r="L819" s="20"/>
      <c r="M819" s="21">
        <f t="shared" si="78"/>
        <v>0</v>
      </c>
      <c r="N819" s="21">
        <f>BAJIO16643561!C821</f>
        <v>0</v>
      </c>
      <c r="O819" s="128">
        <f t="shared" si="64"/>
        <v>395432.40999999986</v>
      </c>
      <c r="P819" s="22"/>
    </row>
    <row r="820" spans="1:16" x14ac:dyDescent="0.25">
      <c r="A820" s="19">
        <f>BAJIO16643561!A822</f>
        <v>44526</v>
      </c>
      <c r="B820" s="20"/>
      <c r="C820" s="20" t="str">
        <f>BAJIO16643561!B822</f>
        <v xml:space="preserve">LM TRANSPORTACIONES SA DE C </v>
      </c>
      <c r="D820" s="106"/>
      <c r="E820" s="101" t="str">
        <f>BAJIO16643561!I822</f>
        <v>F3023</v>
      </c>
      <c r="F820" s="20">
        <f>BAJIO16643561!H822</f>
        <v>1464</v>
      </c>
      <c r="G820" s="21">
        <f t="shared" si="75"/>
        <v>4000.0000000000005</v>
      </c>
      <c r="H820" s="20"/>
      <c r="I820" s="21">
        <f t="shared" si="76"/>
        <v>640.00000000000011</v>
      </c>
      <c r="J820" s="21">
        <f>BAJIO16643561!D822</f>
        <v>4640</v>
      </c>
      <c r="K820" s="21">
        <f t="shared" si="77"/>
        <v>0</v>
      </c>
      <c r="L820" s="20"/>
      <c r="M820" s="21">
        <f t="shared" si="78"/>
        <v>0</v>
      </c>
      <c r="N820" s="21">
        <f>BAJIO16643561!C822</f>
        <v>0</v>
      </c>
      <c r="O820" s="128">
        <f t="shared" si="64"/>
        <v>400072.40999999986</v>
      </c>
      <c r="P820" s="22"/>
    </row>
    <row r="821" spans="1:16" x14ac:dyDescent="0.25">
      <c r="A821" s="19">
        <f>BAJIO16643561!A823</f>
        <v>44526</v>
      </c>
      <c r="B821" s="20"/>
      <c r="C821" s="20" t="str">
        <f>BAJIO16643561!B823</f>
        <v xml:space="preserve">MEGA ALIMENTOS SA DE CV </v>
      </c>
      <c r="D821" s="106"/>
      <c r="E821" s="101" t="str">
        <f>BAJIO16643561!I823</f>
        <v>F2892</v>
      </c>
      <c r="F821" s="20">
        <f>BAJIO16643561!H823</f>
        <v>1465</v>
      </c>
      <c r="G821" s="21">
        <f t="shared" si="75"/>
        <v>8065</v>
      </c>
      <c r="H821" s="20"/>
      <c r="I821" s="21">
        <f t="shared" si="76"/>
        <v>1290.4000000000001</v>
      </c>
      <c r="J821" s="21">
        <f>BAJIO16643561!D823</f>
        <v>9355.4</v>
      </c>
      <c r="K821" s="21">
        <f t="shared" si="77"/>
        <v>0</v>
      </c>
      <c r="L821" s="20"/>
      <c r="M821" s="21">
        <f t="shared" si="78"/>
        <v>0</v>
      </c>
      <c r="N821" s="21">
        <f>BAJIO16643561!C823</f>
        <v>0</v>
      </c>
      <c r="O821" s="128">
        <f t="shared" si="64"/>
        <v>409427.80999999988</v>
      </c>
      <c r="P821" s="22"/>
    </row>
    <row r="822" spans="1:16" x14ac:dyDescent="0.25">
      <c r="A822" s="19">
        <f>BAJIO16643561!A824</f>
        <v>44526</v>
      </c>
      <c r="B822" s="20"/>
      <c r="C822" s="20" t="str">
        <f>BAJIO16643561!B824</f>
        <v xml:space="preserve">VALVULAS DE CALIDAD DE MONTERREY </v>
      </c>
      <c r="D822" s="106"/>
      <c r="E822" s="101" t="str">
        <f>BAJIO16643561!I824</f>
        <v>F2998, F3012</v>
      </c>
      <c r="F822" s="20" t="str">
        <f>BAJIO16643561!H824</f>
        <v>EN EL SISTEMA REPITE LA FACTURA 2998 AL HACER EL CP</v>
      </c>
      <c r="G822" s="21">
        <f t="shared" si="75"/>
        <v>5700</v>
      </c>
      <c r="H822" s="20"/>
      <c r="I822" s="21">
        <f t="shared" si="76"/>
        <v>912</v>
      </c>
      <c r="J822" s="21">
        <f>BAJIO16643561!D824</f>
        <v>6612</v>
      </c>
      <c r="K822" s="21">
        <f t="shared" si="77"/>
        <v>0</v>
      </c>
      <c r="L822" s="20"/>
      <c r="M822" s="21">
        <f t="shared" si="78"/>
        <v>0</v>
      </c>
      <c r="N822" s="21">
        <f>BAJIO16643561!C824</f>
        <v>0</v>
      </c>
      <c r="O822" s="128">
        <f t="shared" si="64"/>
        <v>416039.80999999988</v>
      </c>
      <c r="P822" s="22"/>
    </row>
    <row r="823" spans="1:16" x14ac:dyDescent="0.25">
      <c r="A823" s="19">
        <f>BAJIO16643561!A825</f>
        <v>44526</v>
      </c>
      <c r="B823" s="20"/>
      <c r="C823" s="20" t="str">
        <f>BAJIO16643561!B825</f>
        <v xml:space="preserve">CENTRAL MANGUERAS ACC </v>
      </c>
      <c r="D823" s="106"/>
      <c r="E823" s="101">
        <f>BAJIO16643561!I825</f>
        <v>0</v>
      </c>
      <c r="F823" s="20">
        <f>BAJIO16643561!H825</f>
        <v>0</v>
      </c>
      <c r="G823" s="21">
        <f t="shared" si="75"/>
        <v>0</v>
      </c>
      <c r="H823" s="20"/>
      <c r="I823" s="21">
        <f t="shared" si="76"/>
        <v>0</v>
      </c>
      <c r="J823" s="21">
        <f>BAJIO16643561!D825</f>
        <v>0</v>
      </c>
      <c r="K823" s="21">
        <f t="shared" si="77"/>
        <v>102</v>
      </c>
      <c r="L823" s="20"/>
      <c r="M823" s="21">
        <f t="shared" si="78"/>
        <v>16.32</v>
      </c>
      <c r="N823" s="21">
        <f>BAJIO16643561!C825</f>
        <v>118.32</v>
      </c>
      <c r="O823" s="128">
        <f t="shared" si="64"/>
        <v>415921.48999999987</v>
      </c>
      <c r="P823" s="22"/>
    </row>
    <row r="824" spans="1:16" x14ac:dyDescent="0.25">
      <c r="A824" s="19">
        <f>BAJIO16643561!A826</f>
        <v>44526</v>
      </c>
      <c r="B824" s="20"/>
      <c r="C824" s="20" t="str">
        <f>BAJIO16643561!B826</f>
        <v xml:space="preserve">CENTRAL MANGUERAS ACC </v>
      </c>
      <c r="D824" s="106"/>
      <c r="E824" s="101">
        <f>BAJIO16643561!I826</f>
        <v>0</v>
      </c>
      <c r="F824" s="20">
        <f>BAJIO16643561!H826</f>
        <v>0</v>
      </c>
      <c r="G824" s="21">
        <f t="shared" si="75"/>
        <v>0</v>
      </c>
      <c r="H824" s="20"/>
      <c r="I824" s="21">
        <f t="shared" si="76"/>
        <v>0</v>
      </c>
      <c r="J824" s="21">
        <f>BAJIO16643561!D826</f>
        <v>0</v>
      </c>
      <c r="K824" s="21">
        <f t="shared" si="77"/>
        <v>140.00000000000003</v>
      </c>
      <c r="L824" s="20"/>
      <c r="M824" s="21">
        <f t="shared" si="78"/>
        <v>22.400000000000006</v>
      </c>
      <c r="N824" s="21">
        <f>BAJIO16643561!C826</f>
        <v>162.4</v>
      </c>
      <c r="O824" s="128">
        <f t="shared" si="64"/>
        <v>415759.08999999985</v>
      </c>
      <c r="P824" s="22"/>
    </row>
    <row r="825" spans="1:16" x14ac:dyDescent="0.25">
      <c r="A825" s="19">
        <f>BAJIO16643561!A827</f>
        <v>44526</v>
      </c>
      <c r="B825" s="20"/>
      <c r="C825" s="20" t="str">
        <f>BAJIO16643561!B827</f>
        <v>PENSKE TRUCK ARRENDA DORA DE MEXICO</v>
      </c>
      <c r="D825" s="106"/>
      <c r="E825" s="101" t="str">
        <f>BAJIO16643561!I827</f>
        <v>F2910</v>
      </c>
      <c r="F825" s="20">
        <f>BAJIO16643561!H827</f>
        <v>1467</v>
      </c>
      <c r="G825" s="21">
        <f t="shared" si="75"/>
        <v>5600</v>
      </c>
      <c r="H825" s="20"/>
      <c r="I825" s="21">
        <f t="shared" si="76"/>
        <v>896</v>
      </c>
      <c r="J825" s="21">
        <f>BAJIO16643561!D827</f>
        <v>6496</v>
      </c>
      <c r="K825" s="21">
        <f t="shared" si="77"/>
        <v>0</v>
      </c>
      <c r="L825" s="20"/>
      <c r="M825" s="21">
        <f t="shared" si="78"/>
        <v>0</v>
      </c>
      <c r="N825" s="21">
        <f>BAJIO16643561!C827</f>
        <v>0</v>
      </c>
      <c r="O825" s="128">
        <f t="shared" si="64"/>
        <v>422255.08999999985</v>
      </c>
      <c r="P825" s="22"/>
    </row>
    <row r="826" spans="1:16" x14ac:dyDescent="0.25">
      <c r="A826" s="19">
        <f>BAJIO16643561!A828</f>
        <v>44526</v>
      </c>
      <c r="B826" s="20"/>
      <c r="C826" s="20" t="str">
        <f>BAJIO16643561!B828</f>
        <v xml:space="preserve">VIGUE RELLENO SANITA RIO SA DE CV </v>
      </c>
      <c r="D826" s="106"/>
      <c r="E826" s="101" t="str">
        <f>BAJIO16643561!I828</f>
        <v>F2865, F2866</v>
      </c>
      <c r="F826" s="20">
        <f>BAJIO16643561!H828</f>
        <v>1468</v>
      </c>
      <c r="G826" s="21">
        <f t="shared" si="75"/>
        <v>15200.000000000002</v>
      </c>
      <c r="H826" s="20"/>
      <c r="I826" s="21">
        <f t="shared" si="76"/>
        <v>2432.0000000000005</v>
      </c>
      <c r="J826" s="21">
        <f>BAJIO16643561!D828</f>
        <v>17632</v>
      </c>
      <c r="K826" s="21">
        <f t="shared" si="77"/>
        <v>0</v>
      </c>
      <c r="L826" s="20"/>
      <c r="M826" s="21">
        <f t="shared" si="78"/>
        <v>0</v>
      </c>
      <c r="N826" s="21">
        <f>BAJIO16643561!C828</f>
        <v>0</v>
      </c>
      <c r="O826" s="128">
        <f t="shared" si="64"/>
        <v>439887.08999999985</v>
      </c>
      <c r="P826" s="22"/>
    </row>
    <row r="827" spans="1:16" s="108" customFormat="1" x14ac:dyDescent="0.25">
      <c r="A827" s="296">
        <f>BAJIO16643561!A829</f>
        <v>44526</v>
      </c>
      <c r="B827" s="106"/>
      <c r="C827" s="106" t="str">
        <f>BAJIO16643561!B829</f>
        <v xml:space="preserve">Ryder Capital S de R L de C V </v>
      </c>
      <c r="D827" s="106"/>
      <c r="E827" s="293" t="str">
        <f>BAJIO16643561!I829</f>
        <v>F2883, F2884</v>
      </c>
      <c r="F827" s="106">
        <f>BAJIO16643561!H829</f>
        <v>1530</v>
      </c>
      <c r="G827" s="294">
        <f t="shared" si="75"/>
        <v>34500</v>
      </c>
      <c r="H827" s="106"/>
      <c r="I827" s="294">
        <f t="shared" si="76"/>
        <v>5520</v>
      </c>
      <c r="J827" s="294">
        <f>BAJIO16643561!D829</f>
        <v>40020</v>
      </c>
      <c r="K827" s="294">
        <f t="shared" si="77"/>
        <v>0</v>
      </c>
      <c r="L827" s="106"/>
      <c r="M827" s="294">
        <f t="shared" si="78"/>
        <v>0</v>
      </c>
      <c r="N827" s="294">
        <f>BAJIO16643561!C829</f>
        <v>0</v>
      </c>
      <c r="O827" s="295">
        <f t="shared" si="64"/>
        <v>479907.08999999985</v>
      </c>
      <c r="P827" s="297"/>
    </row>
    <row r="828" spans="1:16" x14ac:dyDescent="0.25">
      <c r="A828" s="155">
        <v>44526</v>
      </c>
      <c r="B828" s="106"/>
      <c r="C828" s="141" t="s">
        <v>1355</v>
      </c>
      <c r="D828" s="106"/>
      <c r="E828" s="293"/>
      <c r="F828" s="106"/>
      <c r="G828" s="294"/>
      <c r="H828" s="106"/>
      <c r="I828" s="294"/>
      <c r="J828" s="294"/>
      <c r="K828" s="294">
        <f t="shared" ref="K828:K830" si="79">N828/1.16</f>
        <v>15000.000000000002</v>
      </c>
      <c r="L828" s="106"/>
      <c r="M828" s="294">
        <f t="shared" ref="M828:M830" si="80">K828*0.16</f>
        <v>2400.0000000000005</v>
      </c>
      <c r="N828" s="294">
        <f>BAJIO16643561!C830</f>
        <v>17400</v>
      </c>
      <c r="O828" s="295">
        <f t="shared" ref="O828:O859" si="81">O827+J828-N828</f>
        <v>462507.08999999985</v>
      </c>
      <c r="P828" s="22"/>
    </row>
    <row r="829" spans="1:16" x14ac:dyDescent="0.25">
      <c r="A829" s="155">
        <v>44526</v>
      </c>
      <c r="B829" s="106"/>
      <c r="C829" s="141" t="s">
        <v>1356</v>
      </c>
      <c r="D829" s="106"/>
      <c r="E829" s="293"/>
      <c r="F829" s="106"/>
      <c r="G829" s="294"/>
      <c r="H829" s="106"/>
      <c r="I829" s="294"/>
      <c r="J829" s="294"/>
      <c r="K829" s="294">
        <f t="shared" si="79"/>
        <v>54500.000000000007</v>
      </c>
      <c r="L829" s="106"/>
      <c r="M829" s="294">
        <f t="shared" si="80"/>
        <v>8720.0000000000018</v>
      </c>
      <c r="N829" s="294">
        <f>BAJIO16643561!C831</f>
        <v>63220</v>
      </c>
      <c r="O829" s="295">
        <f t="shared" si="81"/>
        <v>399287.08999999985</v>
      </c>
      <c r="P829" s="22"/>
    </row>
    <row r="830" spans="1:16" ht="30" x14ac:dyDescent="0.25">
      <c r="A830" s="296">
        <f>BAJIO16643561!A832</f>
        <v>44526</v>
      </c>
      <c r="B830" s="106"/>
      <c r="C830" s="106" t="str">
        <f>BAJIO16643561!B832</f>
        <v xml:space="preserve">LAPESA TELEFAR SA DE CV </v>
      </c>
      <c r="D830" s="106"/>
      <c r="E830" s="293" t="str">
        <f>BAJIO16643561!I832</f>
        <v>PAGO ADELANTAD</v>
      </c>
      <c r="F830" s="106">
        <f>BAJIO16643561!H832</f>
        <v>0</v>
      </c>
      <c r="G830" s="294">
        <f>J830/1.16</f>
        <v>14655.172413793105</v>
      </c>
      <c r="H830" s="106"/>
      <c r="I830" s="294">
        <f>G830*0.16</f>
        <v>2344.8275862068967</v>
      </c>
      <c r="J830" s="294">
        <f>BAJIO16643561!D832</f>
        <v>17000</v>
      </c>
      <c r="K830" s="294">
        <f t="shared" si="79"/>
        <v>0</v>
      </c>
      <c r="L830" s="106"/>
      <c r="M830" s="294">
        <f t="shared" si="80"/>
        <v>0</v>
      </c>
      <c r="N830" s="294">
        <f>BAJIO16643561!C832</f>
        <v>0</v>
      </c>
      <c r="O830" s="295">
        <f t="shared" si="81"/>
        <v>416287.08999999985</v>
      </c>
      <c r="P830" s="22"/>
    </row>
    <row r="831" spans="1:16" x14ac:dyDescent="0.25">
      <c r="A831" s="296">
        <f>BAJIO16643561!A833</f>
        <v>44526</v>
      </c>
      <c r="B831" s="106"/>
      <c r="C831" s="106" t="str">
        <f>BAJIO16643561!B833</f>
        <v xml:space="preserve">TECNIQUIMIA MEXICANA SA DE CV </v>
      </c>
      <c r="D831" s="106"/>
      <c r="E831" s="293" t="str">
        <f>BAJIO16643561!I833</f>
        <v>F2842, F2853</v>
      </c>
      <c r="F831" s="106">
        <f>BAJIO16643561!H833</f>
        <v>1474</v>
      </c>
      <c r="G831" s="294">
        <f>J831/1.16</f>
        <v>21600</v>
      </c>
      <c r="H831" s="106"/>
      <c r="I831" s="294">
        <f>G831*0.16</f>
        <v>3456</v>
      </c>
      <c r="J831" s="294">
        <f>BAJIO16643561!D833</f>
        <v>25056</v>
      </c>
      <c r="K831" s="294">
        <f>N831/1.16</f>
        <v>0</v>
      </c>
      <c r="L831" s="106"/>
      <c r="M831" s="294">
        <f>K831*0.16</f>
        <v>0</v>
      </c>
      <c r="N831" s="294">
        <f>BAJIO16643561!C833</f>
        <v>0</v>
      </c>
      <c r="O831" s="295">
        <f t="shared" si="81"/>
        <v>441343.08999999985</v>
      </c>
      <c r="P831" s="22"/>
    </row>
    <row r="832" spans="1:16" x14ac:dyDescent="0.25">
      <c r="A832" s="296">
        <f>BAJIO16643561!A834</f>
        <v>44526</v>
      </c>
      <c r="B832" s="106"/>
      <c r="C832" s="106" t="str">
        <f>BAJIO16643561!B834</f>
        <v xml:space="preserve">SERVYGRU ALLROADS S DE RL DE CV </v>
      </c>
      <c r="D832" s="106"/>
      <c r="E832" s="293" t="str">
        <f>BAJIO16643561!I834</f>
        <v>F2924</v>
      </c>
      <c r="F832" s="106">
        <f>BAJIO16643561!H834</f>
        <v>1473</v>
      </c>
      <c r="G832" s="294">
        <f>J832/1.16</f>
        <v>6200</v>
      </c>
      <c r="H832" s="106"/>
      <c r="I832" s="294">
        <f>G832*0.16</f>
        <v>992</v>
      </c>
      <c r="J832" s="294">
        <f>BAJIO16643561!D834</f>
        <v>7192</v>
      </c>
      <c r="K832" s="294">
        <f>N832/1.16</f>
        <v>0</v>
      </c>
      <c r="L832" s="106"/>
      <c r="M832" s="294">
        <f>K832*0.16</f>
        <v>0</v>
      </c>
      <c r="N832" s="294">
        <f>BAJIO16643561!C834</f>
        <v>0</v>
      </c>
      <c r="O832" s="295">
        <f t="shared" si="81"/>
        <v>448535.08999999985</v>
      </c>
      <c r="P832" s="22"/>
    </row>
    <row r="833" spans="1:16" x14ac:dyDescent="0.25">
      <c r="A833" s="296">
        <f>BAJIO16643561!A835</f>
        <v>44526</v>
      </c>
      <c r="B833" s="106"/>
      <c r="C833" s="106" t="str">
        <f>BAJIO16643561!B835</f>
        <v xml:space="preserve">LAMINA Y PLACA COMERCIAL S A DE C V </v>
      </c>
      <c r="D833" s="106"/>
      <c r="E833" s="293" t="str">
        <f>BAJIO16643561!I835</f>
        <v>F2902</v>
      </c>
      <c r="F833" s="106">
        <f>BAJIO16643561!H835</f>
        <v>1472</v>
      </c>
      <c r="G833" s="294">
        <f>J833/1.16</f>
        <v>3200</v>
      </c>
      <c r="H833" s="106"/>
      <c r="I833" s="294">
        <f>G833*0.16</f>
        <v>512</v>
      </c>
      <c r="J833" s="294">
        <f>BAJIO16643561!D835</f>
        <v>3712</v>
      </c>
      <c r="K833" s="294">
        <f>N833/1.16</f>
        <v>0</v>
      </c>
      <c r="L833" s="106"/>
      <c r="M833" s="294">
        <f>K833*0.16</f>
        <v>0</v>
      </c>
      <c r="N833" s="294">
        <f>BAJIO16643561!C835</f>
        <v>0</v>
      </c>
      <c r="O833" s="295">
        <f t="shared" si="81"/>
        <v>452247.08999999985</v>
      </c>
      <c r="P833" s="22"/>
    </row>
    <row r="834" spans="1:16" x14ac:dyDescent="0.25">
      <c r="A834" s="296">
        <f>BAJIO16643561!A836</f>
        <v>44526</v>
      </c>
      <c r="B834" s="106"/>
      <c r="C834" s="106" t="str">
        <f>BAJIO16643561!B836</f>
        <v xml:space="preserve">RED RECOLECTORSA DE CV </v>
      </c>
      <c r="D834" s="106"/>
      <c r="E834" s="293" t="str">
        <f>BAJIO16643561!I836</f>
        <v>F2821</v>
      </c>
      <c r="F834" s="106">
        <f>BAJIO16643561!H836</f>
        <v>1471</v>
      </c>
      <c r="G834" s="294">
        <f t="shared" si="75"/>
        <v>48600</v>
      </c>
      <c r="H834" s="106"/>
      <c r="I834" s="294">
        <f t="shared" si="76"/>
        <v>7776</v>
      </c>
      <c r="J834" s="294">
        <f>BAJIO16643561!D836</f>
        <v>56376</v>
      </c>
      <c r="K834" s="294">
        <f t="shared" si="77"/>
        <v>0</v>
      </c>
      <c r="L834" s="106"/>
      <c r="M834" s="294">
        <f t="shared" si="78"/>
        <v>0</v>
      </c>
      <c r="N834" s="294">
        <f>BAJIO16643561!C836</f>
        <v>0</v>
      </c>
      <c r="O834" s="295">
        <f t="shared" si="81"/>
        <v>508623.08999999985</v>
      </c>
      <c r="P834" s="22"/>
    </row>
    <row r="835" spans="1:16" x14ac:dyDescent="0.25">
      <c r="A835" s="296">
        <f>BAJIO16643561!A837</f>
        <v>44526</v>
      </c>
      <c r="B835" s="106"/>
      <c r="C835" s="106" t="str">
        <f>BAJIO16643561!B837</f>
        <v xml:space="preserve">CMC INFRAESTRUCTURA SA CV </v>
      </c>
      <c r="D835" s="106"/>
      <c r="E835" s="293">
        <f>BAJIO16643561!I837</f>
        <v>0</v>
      </c>
      <c r="F835" s="106">
        <f>BAJIO16643561!H837</f>
        <v>0</v>
      </c>
      <c r="G835" s="294">
        <f t="shared" si="75"/>
        <v>0</v>
      </c>
      <c r="H835" s="106"/>
      <c r="I835" s="294">
        <f t="shared" si="76"/>
        <v>0</v>
      </c>
      <c r="J835" s="294">
        <f>BAJIO16643561!D837</f>
        <v>0</v>
      </c>
      <c r="K835" s="294">
        <f t="shared" si="77"/>
        <v>215517.24137931035</v>
      </c>
      <c r="L835" s="106"/>
      <c r="M835" s="294">
        <f t="shared" si="78"/>
        <v>34482.758620689659</v>
      </c>
      <c r="N835" s="294">
        <f>BAJIO16643561!C837</f>
        <v>250000</v>
      </c>
      <c r="O835" s="295">
        <f t="shared" si="81"/>
        <v>258623.08999999985</v>
      </c>
      <c r="P835" s="22"/>
    </row>
    <row r="836" spans="1:16" x14ac:dyDescent="0.25">
      <c r="A836" s="296">
        <f>BAJIO16643561!A838</f>
        <v>44526</v>
      </c>
      <c r="B836" s="106"/>
      <c r="C836" s="106" t="str">
        <f>BAJIO16643561!B838</f>
        <v xml:space="preserve">SERV GASOLINEROS DE MEXICO SA </v>
      </c>
      <c r="D836" s="106"/>
      <c r="E836" s="293">
        <f>BAJIO16643561!I838</f>
        <v>0</v>
      </c>
      <c r="F836" s="106">
        <f>BAJIO16643561!H838</f>
        <v>0</v>
      </c>
      <c r="G836" s="294">
        <f t="shared" si="75"/>
        <v>0</v>
      </c>
      <c r="H836" s="106"/>
      <c r="I836" s="294">
        <f t="shared" si="76"/>
        <v>0</v>
      </c>
      <c r="J836" s="294">
        <f>BAJIO16643561!D838</f>
        <v>0</v>
      </c>
      <c r="K836" s="294">
        <f t="shared" si="77"/>
        <v>43418.206896551732</v>
      </c>
      <c r="L836" s="106"/>
      <c r="M836" s="294">
        <f t="shared" si="78"/>
        <v>6946.9131034482771</v>
      </c>
      <c r="N836" s="294">
        <f>BAJIO16643561!C838</f>
        <v>50365.120000000003</v>
      </c>
      <c r="O836" s="295">
        <f t="shared" si="81"/>
        <v>208257.96999999986</v>
      </c>
      <c r="P836" s="22"/>
    </row>
    <row r="837" spans="1:16" x14ac:dyDescent="0.25">
      <c r="A837" s="296">
        <f>BAJIO16643561!A839</f>
        <v>44527</v>
      </c>
      <c r="B837" s="106"/>
      <c r="C837" s="106" t="str">
        <f>BAJIO16643561!B839</f>
        <v xml:space="preserve">J G FERRETERA </v>
      </c>
      <c r="D837" s="106"/>
      <c r="E837" s="293">
        <f>BAJIO16643561!I839</f>
        <v>0</v>
      </c>
      <c r="F837" s="106">
        <f>BAJIO16643561!H839</f>
        <v>0</v>
      </c>
      <c r="G837" s="294">
        <f t="shared" si="75"/>
        <v>0</v>
      </c>
      <c r="H837" s="106"/>
      <c r="I837" s="294">
        <f t="shared" si="76"/>
        <v>0</v>
      </c>
      <c r="J837" s="294">
        <f>BAJIO16643561!D839</f>
        <v>0</v>
      </c>
      <c r="K837" s="294">
        <f t="shared" si="77"/>
        <v>276.12068965517244</v>
      </c>
      <c r="L837" s="106"/>
      <c r="M837" s="294">
        <f t="shared" si="78"/>
        <v>44.179310344827591</v>
      </c>
      <c r="N837" s="294">
        <f>BAJIO16643561!C839</f>
        <v>320.3</v>
      </c>
      <c r="O837" s="295">
        <f t="shared" si="81"/>
        <v>207937.66999999987</v>
      </c>
      <c r="P837" s="22"/>
    </row>
    <row r="838" spans="1:16" x14ac:dyDescent="0.25">
      <c r="A838" s="296">
        <f>BAJIO16643561!A840</f>
        <v>44527</v>
      </c>
      <c r="B838" s="106"/>
      <c r="C838" s="106" t="str">
        <f>BAJIO16643561!B840</f>
        <v xml:space="preserve">AUTOELECTRICA FIRO </v>
      </c>
      <c r="D838" s="106"/>
      <c r="E838" s="293">
        <f>BAJIO16643561!I840</f>
        <v>0</v>
      </c>
      <c r="F838" s="106">
        <f>BAJIO16643561!H840</f>
        <v>0</v>
      </c>
      <c r="G838" s="294">
        <f t="shared" si="75"/>
        <v>0</v>
      </c>
      <c r="H838" s="106"/>
      <c r="I838" s="294">
        <f t="shared" si="76"/>
        <v>0</v>
      </c>
      <c r="J838" s="294">
        <f>BAJIO16643561!D840</f>
        <v>0</v>
      </c>
      <c r="K838" s="294">
        <f t="shared" si="77"/>
        <v>168</v>
      </c>
      <c r="L838" s="106"/>
      <c r="M838" s="294">
        <f t="shared" si="78"/>
        <v>26.88</v>
      </c>
      <c r="N838" s="294">
        <f>BAJIO16643561!C840</f>
        <v>194.88</v>
      </c>
      <c r="O838" s="295">
        <f t="shared" si="81"/>
        <v>207742.78999999986</v>
      </c>
      <c r="P838" s="22"/>
    </row>
    <row r="839" spans="1:16" x14ac:dyDescent="0.25">
      <c r="A839" s="296">
        <f>BAJIO16643561!A841</f>
        <v>44527</v>
      </c>
      <c r="B839" s="106"/>
      <c r="C839" s="106" t="str">
        <f>BAJIO16643561!B841</f>
        <v xml:space="preserve">CENTRAL MANGUERAS ACC </v>
      </c>
      <c r="D839" s="106"/>
      <c r="E839" s="293">
        <f>BAJIO16643561!I841</f>
        <v>0</v>
      </c>
      <c r="F839" s="106">
        <f>BAJIO16643561!H841</f>
        <v>0</v>
      </c>
      <c r="G839" s="294">
        <f t="shared" si="75"/>
        <v>0</v>
      </c>
      <c r="H839" s="106"/>
      <c r="I839" s="294">
        <f t="shared" si="76"/>
        <v>0</v>
      </c>
      <c r="J839" s="294">
        <f>BAJIO16643561!D841</f>
        <v>0</v>
      </c>
      <c r="K839" s="294">
        <f t="shared" si="77"/>
        <v>847.19827586206907</v>
      </c>
      <c r="L839" s="106"/>
      <c r="M839" s="294">
        <f t="shared" si="78"/>
        <v>135.55172413793105</v>
      </c>
      <c r="N839" s="294">
        <f>BAJIO16643561!C841</f>
        <v>982.75</v>
      </c>
      <c r="O839" s="295">
        <f t="shared" si="81"/>
        <v>206760.03999999986</v>
      </c>
      <c r="P839" s="22"/>
    </row>
    <row r="840" spans="1:16" x14ac:dyDescent="0.25">
      <c r="A840" s="296">
        <f>BAJIO16643561!A842</f>
        <v>44528</v>
      </c>
      <c r="B840" s="106"/>
      <c r="C840" s="106" t="str">
        <f>BAJIO16643561!B842</f>
        <v xml:space="preserve">OXXO MULTIPARK MTY </v>
      </c>
      <c r="D840" s="106"/>
      <c r="E840" s="293">
        <f>BAJIO16643561!I842</f>
        <v>0</v>
      </c>
      <c r="F840" s="301">
        <f>BAJIO16643561!H842</f>
        <v>0</v>
      </c>
      <c r="G840" s="294">
        <f t="shared" si="75"/>
        <v>0</v>
      </c>
      <c r="H840" s="106"/>
      <c r="I840" s="294">
        <f t="shared" si="76"/>
        <v>0</v>
      </c>
      <c r="J840" s="294">
        <f>BAJIO16643561!D842</f>
        <v>0</v>
      </c>
      <c r="K840" s="294">
        <f t="shared" si="77"/>
        <v>118.10344827586208</v>
      </c>
      <c r="L840" s="106"/>
      <c r="M840" s="294">
        <f t="shared" si="78"/>
        <v>18.896551724137932</v>
      </c>
      <c r="N840" s="294">
        <f>BAJIO16643561!C842</f>
        <v>137</v>
      </c>
      <c r="O840" s="295">
        <f t="shared" si="81"/>
        <v>206623.03999999986</v>
      </c>
      <c r="P840" s="22"/>
    </row>
    <row r="841" spans="1:16" x14ac:dyDescent="0.25">
      <c r="A841" s="296">
        <f>BAJIO16643561!A843</f>
        <v>44528</v>
      </c>
      <c r="B841" s="106"/>
      <c r="C841" s="106" t="str">
        <f>BAJIO16643561!B843</f>
        <v xml:space="preserve">TAR AEROLINEAS </v>
      </c>
      <c r="D841" s="106"/>
      <c r="E841" s="293">
        <f>BAJIO16643561!I843</f>
        <v>0</v>
      </c>
      <c r="F841" s="301">
        <f>BAJIO16643561!H843</f>
        <v>0</v>
      </c>
      <c r="G841" s="294">
        <f t="shared" si="75"/>
        <v>0</v>
      </c>
      <c r="H841" s="106"/>
      <c r="I841" s="294">
        <f t="shared" si="76"/>
        <v>0</v>
      </c>
      <c r="J841" s="294">
        <f>BAJIO16643561!D843</f>
        <v>0</v>
      </c>
      <c r="K841" s="294">
        <f t="shared" si="77"/>
        <v>1292.2413793103449</v>
      </c>
      <c r="L841" s="106"/>
      <c r="M841" s="294">
        <f t="shared" si="78"/>
        <v>206.75862068965517</v>
      </c>
      <c r="N841" s="294">
        <f>BAJIO16643561!C843</f>
        <v>1499</v>
      </c>
      <c r="O841" s="295">
        <f t="shared" si="81"/>
        <v>205124.03999999986</v>
      </c>
      <c r="P841" s="22"/>
    </row>
    <row r="842" spans="1:16" x14ac:dyDescent="0.25">
      <c r="A842" s="296">
        <f>BAJIO16643561!A844</f>
        <v>44528</v>
      </c>
      <c r="B842" s="106"/>
      <c r="C842" s="106" t="str">
        <f>BAJIO16643561!B844</f>
        <v>SERGIO CARDENAS</v>
      </c>
      <c r="D842" s="106"/>
      <c r="E842" s="293">
        <f>BAJIO16643561!I844</f>
        <v>0</v>
      </c>
      <c r="F842" s="301">
        <f>BAJIO16643561!H844</f>
        <v>0</v>
      </c>
      <c r="G842" s="294">
        <f t="shared" si="75"/>
        <v>0</v>
      </c>
      <c r="H842" s="106"/>
      <c r="I842" s="294">
        <f t="shared" si="76"/>
        <v>0</v>
      </c>
      <c r="J842" s="294">
        <f>BAJIO16643561!D844</f>
        <v>0</v>
      </c>
      <c r="K842" s="294">
        <f t="shared" si="77"/>
        <v>7241.3793103448279</v>
      </c>
      <c r="L842" s="106"/>
      <c r="M842" s="294">
        <f t="shared" si="78"/>
        <v>1158.6206896551726</v>
      </c>
      <c r="N842" s="294">
        <f>BAJIO16643561!C844</f>
        <v>8400</v>
      </c>
      <c r="O842" s="295">
        <f t="shared" si="81"/>
        <v>196724.03999999986</v>
      </c>
      <c r="P842" s="22"/>
    </row>
    <row r="843" spans="1:16" x14ac:dyDescent="0.25">
      <c r="A843" s="296">
        <f>BAJIO16643561!A845</f>
        <v>44528</v>
      </c>
      <c r="B843" s="106"/>
      <c r="C843" s="106" t="str">
        <f>BAJIO16643561!B845</f>
        <v xml:space="preserve">JUAN MARTIN CRUZ MERINO </v>
      </c>
      <c r="D843" s="106"/>
      <c r="E843" s="293">
        <f>BAJIO16643561!I845</f>
        <v>0</v>
      </c>
      <c r="F843" s="301">
        <f>BAJIO16643561!H845</f>
        <v>0</v>
      </c>
      <c r="G843" s="294">
        <f t="shared" si="75"/>
        <v>0</v>
      </c>
      <c r="H843" s="106"/>
      <c r="I843" s="294">
        <f t="shared" si="76"/>
        <v>0</v>
      </c>
      <c r="J843" s="294">
        <f>BAJIO16643561!D845</f>
        <v>0</v>
      </c>
      <c r="K843" s="294">
        <f t="shared" si="77"/>
        <v>603.44827586206895</v>
      </c>
      <c r="L843" s="106"/>
      <c r="M843" s="294">
        <f t="shared" si="78"/>
        <v>96.551724137931032</v>
      </c>
      <c r="N843" s="294">
        <f>BAJIO16643561!C845</f>
        <v>700</v>
      </c>
      <c r="O843" s="295">
        <f t="shared" si="81"/>
        <v>196024.03999999986</v>
      </c>
      <c r="P843" s="22"/>
    </row>
    <row r="844" spans="1:16" x14ac:dyDescent="0.25">
      <c r="A844" s="296">
        <f>BAJIO16643561!A846</f>
        <v>44529</v>
      </c>
      <c r="B844" s="106"/>
      <c r="C844" s="106" t="str">
        <f>BAJIO16643561!B846</f>
        <v>KANDELIUM MEXICO S D E RL</v>
      </c>
      <c r="D844" s="106"/>
      <c r="E844" s="293" t="str">
        <f>BAJIO16643561!I846</f>
        <v>F2922</v>
      </c>
      <c r="F844" s="301">
        <f>BAJIO16643561!H846</f>
        <v>1475</v>
      </c>
      <c r="G844" s="294">
        <f t="shared" si="75"/>
        <v>4500</v>
      </c>
      <c r="H844" s="106"/>
      <c r="I844" s="294">
        <f t="shared" si="76"/>
        <v>720</v>
      </c>
      <c r="J844" s="294">
        <f>BAJIO16643561!D846</f>
        <v>5220</v>
      </c>
      <c r="K844" s="294">
        <f t="shared" si="77"/>
        <v>0</v>
      </c>
      <c r="L844" s="106"/>
      <c r="M844" s="294">
        <f t="shared" si="78"/>
        <v>0</v>
      </c>
      <c r="N844" s="294">
        <f>BAJIO16643561!C846</f>
        <v>0</v>
      </c>
      <c r="O844" s="295">
        <f t="shared" si="81"/>
        <v>201244.03999999986</v>
      </c>
      <c r="P844" s="22"/>
    </row>
    <row r="845" spans="1:16" x14ac:dyDescent="0.25">
      <c r="A845" s="19">
        <f>BAJIO16643561!A847</f>
        <v>44529</v>
      </c>
      <c r="B845" s="20"/>
      <c r="C845" s="20" t="str">
        <f>BAJIO16643561!B847</f>
        <v xml:space="preserve">VIVA AEROBUS CIB </v>
      </c>
      <c r="D845" s="106"/>
      <c r="E845" s="101">
        <f>BAJIO16643561!I847</f>
        <v>0</v>
      </c>
      <c r="F845" s="302">
        <f>BAJIO16643561!H847</f>
        <v>0</v>
      </c>
      <c r="G845" s="21">
        <f t="shared" si="75"/>
        <v>0</v>
      </c>
      <c r="H845" s="20"/>
      <c r="I845" s="21">
        <f t="shared" si="76"/>
        <v>0</v>
      </c>
      <c r="J845" s="21">
        <f>BAJIO16643561!D847</f>
        <v>0</v>
      </c>
      <c r="K845" s="21">
        <f t="shared" si="77"/>
        <v>1598.6810344827588</v>
      </c>
      <c r="L845" s="20"/>
      <c r="M845" s="21">
        <f t="shared" si="78"/>
        <v>255.78896551724142</v>
      </c>
      <c r="N845" s="21">
        <f>BAJIO16643561!C847</f>
        <v>1854.47</v>
      </c>
      <c r="O845" s="295">
        <f t="shared" si="81"/>
        <v>199389.56999999986</v>
      </c>
      <c r="P845" s="22"/>
    </row>
    <row r="846" spans="1:16" x14ac:dyDescent="0.25">
      <c r="A846" s="19">
        <f>BAJIO16643561!A848</f>
        <v>44529</v>
      </c>
      <c r="B846" s="20"/>
      <c r="C846" s="20" t="str">
        <f>BAJIO16643561!B848</f>
        <v xml:space="preserve">TECNOMAIZ,SA DE CV </v>
      </c>
      <c r="D846" s="106"/>
      <c r="E846" s="101" t="str">
        <f>BAJIO16643561!I848</f>
        <v>F2903</v>
      </c>
      <c r="F846" s="302">
        <f>BAJIO16643561!H848</f>
        <v>1476</v>
      </c>
      <c r="G846" s="21">
        <f t="shared" si="75"/>
        <v>43750</v>
      </c>
      <c r="H846" s="20"/>
      <c r="I846" s="21">
        <f t="shared" si="76"/>
        <v>7000</v>
      </c>
      <c r="J846" s="21">
        <f>BAJIO16643561!D848</f>
        <v>50750</v>
      </c>
      <c r="K846" s="21">
        <f t="shared" si="77"/>
        <v>0</v>
      </c>
      <c r="L846" s="20"/>
      <c r="M846" s="21">
        <f t="shared" si="78"/>
        <v>0</v>
      </c>
      <c r="N846" s="21">
        <f>BAJIO16643561!C848</f>
        <v>0</v>
      </c>
      <c r="O846" s="295">
        <f t="shared" si="81"/>
        <v>250139.56999999986</v>
      </c>
      <c r="P846" s="22"/>
    </row>
    <row r="847" spans="1:16" x14ac:dyDescent="0.25">
      <c r="A847" s="19">
        <f>BAJIO16643561!A849</f>
        <v>44529</v>
      </c>
      <c r="B847" s="20"/>
      <c r="C847" s="20" t="str">
        <f>BAJIO16643561!B849</f>
        <v xml:space="preserve">PLANOS Y PROYECTOS GEOTERRA SA </v>
      </c>
      <c r="D847" s="106"/>
      <c r="E847" s="101">
        <f>BAJIO16643561!I849</f>
        <v>0</v>
      </c>
      <c r="F847" s="302">
        <f>BAJIO16643561!H849</f>
        <v>0</v>
      </c>
      <c r="G847" s="21">
        <f t="shared" si="75"/>
        <v>0</v>
      </c>
      <c r="H847" s="20"/>
      <c r="I847" s="21">
        <f t="shared" si="76"/>
        <v>0</v>
      </c>
      <c r="J847" s="21">
        <f>BAJIO16643561!D849</f>
        <v>0</v>
      </c>
      <c r="K847" s="21">
        <f t="shared" si="77"/>
        <v>70748.275862068971</v>
      </c>
      <c r="L847" s="20"/>
      <c r="M847" s="21">
        <f t="shared" si="78"/>
        <v>11319.724137931036</v>
      </c>
      <c r="N847" s="21">
        <f>BAJIO16643561!C849</f>
        <v>82068</v>
      </c>
      <c r="O847" s="295">
        <f t="shared" si="81"/>
        <v>168071.56999999986</v>
      </c>
      <c r="P847" s="22"/>
    </row>
    <row r="848" spans="1:16" x14ac:dyDescent="0.25">
      <c r="A848" s="19">
        <f>BAJIO16643561!A850</f>
        <v>44529</v>
      </c>
      <c r="B848" s="20"/>
      <c r="C848" s="20" t="str">
        <f>BAJIO16643561!B850</f>
        <v xml:space="preserve">LAPESA TELEFAR SA DE CV </v>
      </c>
      <c r="D848" s="106"/>
      <c r="E848" s="101" t="str">
        <f>BAJIO16643561!I850</f>
        <v>F3081</v>
      </c>
      <c r="F848" s="302" t="str">
        <f>BAJIO16643561!H850</f>
        <v>PUE</v>
      </c>
      <c r="G848" s="21">
        <f t="shared" si="75"/>
        <v>28662.577586206895</v>
      </c>
      <c r="H848" s="20"/>
      <c r="I848" s="21">
        <f t="shared" si="76"/>
        <v>4586.0124137931034</v>
      </c>
      <c r="J848" s="21">
        <f>BAJIO16643561!D850</f>
        <v>33248.589999999997</v>
      </c>
      <c r="K848" s="21">
        <f t="shared" si="77"/>
        <v>0</v>
      </c>
      <c r="L848" s="20"/>
      <c r="M848" s="21">
        <f t="shared" si="78"/>
        <v>0</v>
      </c>
      <c r="N848" s="21">
        <f>BAJIO16643561!C850</f>
        <v>0</v>
      </c>
      <c r="O848" s="295">
        <f t="shared" si="81"/>
        <v>201320.15999999986</v>
      </c>
      <c r="P848" s="22"/>
    </row>
    <row r="849" spans="1:16" x14ac:dyDescent="0.25">
      <c r="A849" s="19">
        <f>BAJIO16643561!A851</f>
        <v>44529</v>
      </c>
      <c r="B849" s="20"/>
      <c r="C849" s="20" t="str">
        <f>BAJIO16643561!B851</f>
        <v xml:space="preserve">TERRA4 CONST. Y SUMINISTROS SA </v>
      </c>
      <c r="D849" s="106"/>
      <c r="E849" s="101">
        <f>BAJIO16643561!I851</f>
        <v>0</v>
      </c>
      <c r="F849" s="302">
        <f>BAJIO16643561!H851</f>
        <v>0</v>
      </c>
      <c r="G849" s="21">
        <f t="shared" si="75"/>
        <v>0</v>
      </c>
      <c r="H849" s="20"/>
      <c r="I849" s="21">
        <f t="shared" si="76"/>
        <v>0</v>
      </c>
      <c r="J849" s="21">
        <f>BAJIO16643561!D851</f>
        <v>0</v>
      </c>
      <c r="K849" s="21">
        <f t="shared" si="77"/>
        <v>17862.068965517243</v>
      </c>
      <c r="L849" s="20"/>
      <c r="M849" s="21">
        <f t="shared" si="78"/>
        <v>2857.9310344827591</v>
      </c>
      <c r="N849" s="21">
        <f>BAJIO16643561!C851</f>
        <v>20720</v>
      </c>
      <c r="O849" s="295">
        <f t="shared" si="81"/>
        <v>180600.15999999986</v>
      </c>
      <c r="P849" s="22"/>
    </row>
    <row r="850" spans="1:16" x14ac:dyDescent="0.25">
      <c r="A850" s="19">
        <f>BAJIO16643561!A852</f>
        <v>44529</v>
      </c>
      <c r="B850" s="20"/>
      <c r="C850" s="20" t="str">
        <f>BAJIO16643561!B852</f>
        <v xml:space="preserve">SERVICIOS DE AGUA Y DRENAJE DE </v>
      </c>
      <c r="D850" s="106"/>
      <c r="E850" s="101">
        <f>BAJIO16643561!I852</f>
        <v>0</v>
      </c>
      <c r="F850" s="302">
        <f>BAJIO16643561!H852</f>
        <v>0</v>
      </c>
      <c r="G850" s="21">
        <f t="shared" si="75"/>
        <v>0</v>
      </c>
      <c r="H850" s="20"/>
      <c r="I850" s="21">
        <f t="shared" si="76"/>
        <v>0</v>
      </c>
      <c r="J850" s="21">
        <f>BAJIO16643561!D852</f>
        <v>0</v>
      </c>
      <c r="K850" s="21">
        <f t="shared" si="77"/>
        <v>103448.27586206897</v>
      </c>
      <c r="L850" s="20"/>
      <c r="M850" s="21">
        <f t="shared" si="78"/>
        <v>16551.724137931036</v>
      </c>
      <c r="N850" s="21">
        <f>BAJIO16643561!C852</f>
        <v>120000</v>
      </c>
      <c r="O850" s="295">
        <f t="shared" si="81"/>
        <v>60600.159999999858</v>
      </c>
      <c r="P850" s="22"/>
    </row>
    <row r="851" spans="1:16" x14ac:dyDescent="0.25">
      <c r="A851" s="19">
        <f>BAJIO16643561!A853</f>
        <v>44529</v>
      </c>
      <c r="B851" s="20"/>
      <c r="C851" s="20" t="str">
        <f>BAJIO16643561!B853</f>
        <v xml:space="preserve">OPERADORA DE RELLENOS SANITARI </v>
      </c>
      <c r="D851" s="106"/>
      <c r="E851" s="101">
        <f>BAJIO16643561!I853</f>
        <v>0</v>
      </c>
      <c r="F851" s="302">
        <f>BAJIO16643561!H853</f>
        <v>0</v>
      </c>
      <c r="G851" s="21">
        <f t="shared" si="75"/>
        <v>0</v>
      </c>
      <c r="H851" s="20"/>
      <c r="I851" s="21">
        <f t="shared" si="76"/>
        <v>0</v>
      </c>
      <c r="J851" s="21">
        <f>BAJIO16643561!D853</f>
        <v>0</v>
      </c>
      <c r="K851" s="21">
        <f t="shared" si="77"/>
        <v>10654.948275862069</v>
      </c>
      <c r="L851" s="20"/>
      <c r="M851" s="21">
        <f t="shared" si="78"/>
        <v>1704.7917241379309</v>
      </c>
      <c r="N851" s="21">
        <f>BAJIO16643561!C853</f>
        <v>12359.74</v>
      </c>
      <c r="O851" s="295">
        <f t="shared" si="81"/>
        <v>48240.41999999986</v>
      </c>
      <c r="P851" s="22"/>
    </row>
    <row r="852" spans="1:16" x14ac:dyDescent="0.25">
      <c r="A852" s="19">
        <f>BAJIO16643561!A854</f>
        <v>44529</v>
      </c>
      <c r="B852" s="20"/>
      <c r="C852" s="20" t="str">
        <f>BAJIO16643561!B854</f>
        <v>GAMEZ JIMENEZ JAIME ELEAZAR</v>
      </c>
      <c r="D852" s="106"/>
      <c r="E852" s="101">
        <f>BAJIO16643561!I854</f>
        <v>0</v>
      </c>
      <c r="F852" s="302">
        <f>BAJIO16643561!H854</f>
        <v>0</v>
      </c>
      <c r="G852" s="21">
        <f t="shared" si="75"/>
        <v>0</v>
      </c>
      <c r="H852" s="20"/>
      <c r="I852" s="21">
        <f t="shared" si="76"/>
        <v>0</v>
      </c>
      <c r="J852" s="21">
        <f>BAJIO16643561!D854</f>
        <v>0</v>
      </c>
      <c r="K852" s="21">
        <f t="shared" si="77"/>
        <v>2465.0000000000005</v>
      </c>
      <c r="L852" s="20"/>
      <c r="M852" s="21">
        <f t="shared" si="78"/>
        <v>394.40000000000009</v>
      </c>
      <c r="N852" s="21">
        <f>BAJIO16643561!C854</f>
        <v>2859.4</v>
      </c>
      <c r="O852" s="295">
        <f t="shared" si="81"/>
        <v>45381.019999999859</v>
      </c>
      <c r="P852" s="22"/>
    </row>
    <row r="853" spans="1:16" x14ac:dyDescent="0.25">
      <c r="A853" s="19">
        <f>BAJIO16643561!A855</f>
        <v>44529</v>
      </c>
      <c r="B853" s="20"/>
      <c r="C853" s="20" t="str">
        <f>BAJIO16643561!B855</f>
        <v xml:space="preserve">ZARATE RAMIREZ JUAN JERONIMO </v>
      </c>
      <c r="D853" s="106"/>
      <c r="E853" s="101">
        <f>BAJIO16643561!I855</f>
        <v>0</v>
      </c>
      <c r="F853" s="302">
        <f>BAJIO16643561!H855</f>
        <v>0</v>
      </c>
      <c r="G853" s="21">
        <f t="shared" si="75"/>
        <v>0</v>
      </c>
      <c r="H853" s="20"/>
      <c r="I853" s="21">
        <f t="shared" si="76"/>
        <v>0</v>
      </c>
      <c r="J853" s="21">
        <f>BAJIO16643561!D855</f>
        <v>0</v>
      </c>
      <c r="K853" s="21">
        <f t="shared" si="77"/>
        <v>2586.2068965517242</v>
      </c>
      <c r="L853" s="20"/>
      <c r="M853" s="21">
        <f t="shared" si="78"/>
        <v>413.79310344827587</v>
      </c>
      <c r="N853" s="21">
        <f>BAJIO16643561!C855</f>
        <v>3000</v>
      </c>
      <c r="O853" s="295">
        <f t="shared" si="81"/>
        <v>42381.019999999859</v>
      </c>
      <c r="P853" s="22"/>
    </row>
    <row r="854" spans="1:16" x14ac:dyDescent="0.25">
      <c r="A854" s="19">
        <f>BAJIO16643561!A856</f>
        <v>44530</v>
      </c>
      <c r="B854" s="20"/>
      <c r="C854" s="20" t="str">
        <f>BAJIO16643561!B856</f>
        <v xml:space="preserve">SUTORSA COMERCIAL </v>
      </c>
      <c r="D854" s="106"/>
      <c r="E854" s="101">
        <f>BAJIO16643561!I856</f>
        <v>0</v>
      </c>
      <c r="F854" s="302">
        <f>BAJIO16643561!H856</f>
        <v>0</v>
      </c>
      <c r="G854" s="21">
        <f t="shared" si="75"/>
        <v>0</v>
      </c>
      <c r="H854" s="20"/>
      <c r="I854" s="21">
        <f t="shared" si="76"/>
        <v>0</v>
      </c>
      <c r="J854" s="21">
        <f>BAJIO16643561!D856</f>
        <v>0</v>
      </c>
      <c r="K854" s="21">
        <f t="shared" si="77"/>
        <v>232.00000000000003</v>
      </c>
      <c r="L854" s="20"/>
      <c r="M854" s="21">
        <f t="shared" si="78"/>
        <v>37.120000000000005</v>
      </c>
      <c r="N854" s="21">
        <f>BAJIO16643561!C856</f>
        <v>269.12</v>
      </c>
      <c r="O854" s="295">
        <f t="shared" si="81"/>
        <v>42111.899999999856</v>
      </c>
      <c r="P854" s="22"/>
    </row>
    <row r="855" spans="1:16" x14ac:dyDescent="0.25">
      <c r="A855" s="19">
        <f>BAJIO16643561!A857</f>
        <v>44530</v>
      </c>
      <c r="B855" s="20"/>
      <c r="C855" s="20" t="str">
        <f>BAJIO16643561!B857</f>
        <v xml:space="preserve">J G FERRETERA </v>
      </c>
      <c r="D855" s="106"/>
      <c r="E855" s="101">
        <f>BAJIO16643561!I857</f>
        <v>0</v>
      </c>
      <c r="F855" s="302">
        <f>BAJIO16643561!H857</f>
        <v>0</v>
      </c>
      <c r="G855" s="21">
        <f t="shared" si="75"/>
        <v>0</v>
      </c>
      <c r="H855" s="20"/>
      <c r="I855" s="21">
        <f t="shared" si="76"/>
        <v>0</v>
      </c>
      <c r="J855" s="21">
        <f>BAJIO16643561!D857</f>
        <v>0</v>
      </c>
      <c r="K855" s="21">
        <f t="shared" si="77"/>
        <v>571.83620689655174</v>
      </c>
      <c r="L855" s="20"/>
      <c r="M855" s="21">
        <f t="shared" si="78"/>
        <v>91.493793103448283</v>
      </c>
      <c r="N855" s="21">
        <f>BAJIO16643561!C857</f>
        <v>663.33</v>
      </c>
      <c r="O855" s="295">
        <f t="shared" si="81"/>
        <v>41448.569999999854</v>
      </c>
      <c r="P855" s="22"/>
    </row>
    <row r="856" spans="1:16" x14ac:dyDescent="0.25">
      <c r="A856" s="19">
        <f>BAJIO16643561!A858</f>
        <v>44530</v>
      </c>
      <c r="B856" s="20"/>
      <c r="C856" s="20" t="str">
        <f>BAJIO16643561!B858</f>
        <v xml:space="preserve">VALVULAS DE CALIDAD DE MONTERREY SA DE C </v>
      </c>
      <c r="D856" s="106"/>
      <c r="E856" s="101" t="str">
        <f>BAJIO16643561!I858</f>
        <v>F3030</v>
      </c>
      <c r="F856" s="302">
        <f>BAJIO16643561!H858</f>
        <v>1477</v>
      </c>
      <c r="G856" s="21">
        <f t="shared" si="75"/>
        <v>2850</v>
      </c>
      <c r="H856" s="20"/>
      <c r="I856" s="21">
        <f t="shared" si="76"/>
        <v>456</v>
      </c>
      <c r="J856" s="21">
        <f>BAJIO16643561!D858</f>
        <v>3306</v>
      </c>
      <c r="K856" s="21">
        <f t="shared" si="77"/>
        <v>0</v>
      </c>
      <c r="L856" s="20"/>
      <c r="M856" s="21">
        <f t="shared" si="78"/>
        <v>0</v>
      </c>
      <c r="N856" s="21">
        <f>BAJIO16643561!C858</f>
        <v>0</v>
      </c>
      <c r="O856" s="295">
        <f t="shared" si="81"/>
        <v>44754.569999999854</v>
      </c>
      <c r="P856" s="22"/>
    </row>
    <row r="857" spans="1:16" x14ac:dyDescent="0.25">
      <c r="A857" s="19">
        <f>BAJIO16643561!A859</f>
        <v>44530</v>
      </c>
      <c r="B857" s="20"/>
      <c r="C857" s="20" t="str">
        <f>BAJIO16643561!B859</f>
        <v>ALANIS MARTINEZ GERARDO</v>
      </c>
      <c r="D857" s="106"/>
      <c r="E857" s="101">
        <f>BAJIO16643561!I859</f>
        <v>0</v>
      </c>
      <c r="F857" s="302">
        <f>BAJIO16643561!H859</f>
        <v>0</v>
      </c>
      <c r="G857" s="21">
        <f t="shared" si="75"/>
        <v>0</v>
      </c>
      <c r="H857" s="20"/>
      <c r="I857" s="21">
        <f t="shared" si="76"/>
        <v>0</v>
      </c>
      <c r="J857" s="21">
        <f>BAJIO16643561!D859</f>
        <v>0</v>
      </c>
      <c r="K857" s="21">
        <f t="shared" si="77"/>
        <v>1179.8275862068965</v>
      </c>
      <c r="L857" s="20"/>
      <c r="M857" s="21">
        <f t="shared" si="78"/>
        <v>188.77241379310345</v>
      </c>
      <c r="N857" s="21">
        <f>BAJIO16643561!C859</f>
        <v>1368.6</v>
      </c>
      <c r="O857" s="295">
        <f t="shared" si="81"/>
        <v>43385.969999999856</v>
      </c>
      <c r="P857" s="22"/>
    </row>
    <row r="858" spans="1:16" x14ac:dyDescent="0.25">
      <c r="A858" s="19">
        <f>BAJIO16643561!A860</f>
        <v>44530</v>
      </c>
      <c r="B858" s="20"/>
      <c r="C858" s="20" t="str">
        <f>BAJIO16643561!B860</f>
        <v xml:space="preserve">LM TRANSPORTACIONES SA DE CV </v>
      </c>
      <c r="D858" s="106"/>
      <c r="E858" s="101" t="str">
        <f>BAJIO16643561!I860</f>
        <v>F3031</v>
      </c>
      <c r="F858" s="302">
        <f>BAJIO16643561!H860</f>
        <v>1478</v>
      </c>
      <c r="G858" s="21">
        <f t="shared" si="75"/>
        <v>4000.0000000000005</v>
      </c>
      <c r="H858" s="20"/>
      <c r="I858" s="21">
        <f t="shared" si="76"/>
        <v>640.00000000000011</v>
      </c>
      <c r="J858" s="21">
        <f>BAJIO16643561!D860</f>
        <v>4640</v>
      </c>
      <c r="K858" s="21">
        <f t="shared" si="77"/>
        <v>0</v>
      </c>
      <c r="L858" s="20"/>
      <c r="M858" s="21">
        <f t="shared" si="78"/>
        <v>0</v>
      </c>
      <c r="N858" s="21">
        <f>BAJIO16643561!C860</f>
        <v>0</v>
      </c>
      <c r="O858" s="295">
        <f t="shared" si="81"/>
        <v>48025.969999999856</v>
      </c>
      <c r="P858" s="22"/>
    </row>
    <row r="859" spans="1:16" x14ac:dyDescent="0.25">
      <c r="A859" s="19">
        <f>BAJIO16643561!A861</f>
        <v>44530</v>
      </c>
      <c r="B859" s="20"/>
      <c r="C859" s="20" t="str">
        <f>BAJIO16643561!B861</f>
        <v xml:space="preserve">LM TRANSPORTACIONES SA DE CV </v>
      </c>
      <c r="D859" s="106"/>
      <c r="E859" s="101" t="str">
        <f>BAJIO16643561!I861</f>
        <v>F3040, F3056</v>
      </c>
      <c r="F859" s="302">
        <f>BAJIO16643561!H861</f>
        <v>1479</v>
      </c>
      <c r="G859" s="21">
        <f t="shared" si="75"/>
        <v>8000.0000000000009</v>
      </c>
      <c r="H859" s="20"/>
      <c r="I859" s="21">
        <f t="shared" si="76"/>
        <v>1280.0000000000002</v>
      </c>
      <c r="J859" s="21">
        <f>BAJIO16643561!D861</f>
        <v>9280</v>
      </c>
      <c r="K859" s="21">
        <f t="shared" si="77"/>
        <v>0</v>
      </c>
      <c r="L859" s="20"/>
      <c r="M859" s="21">
        <f t="shared" si="78"/>
        <v>0</v>
      </c>
      <c r="N859" s="21">
        <f>BAJIO16643561!C861</f>
        <v>0</v>
      </c>
      <c r="O859" s="295">
        <f t="shared" si="81"/>
        <v>57305.969999999856</v>
      </c>
      <c r="P859" s="22"/>
    </row>
    <row r="860" spans="1:16" x14ac:dyDescent="0.25">
      <c r="A860" s="19">
        <f>BAJIO16643561!A862</f>
        <v>44530</v>
      </c>
      <c r="B860" s="20"/>
      <c r="C860" s="20" t="str">
        <f>BAJIO16643561!B862</f>
        <v>SERV GASOLINEROS DE MEXICO SA</v>
      </c>
      <c r="D860" s="106"/>
      <c r="E860" s="101">
        <f>BAJIO16643561!I862</f>
        <v>0</v>
      </c>
      <c r="F860" s="302">
        <f>BAJIO16643561!H862</f>
        <v>0</v>
      </c>
      <c r="G860" s="21">
        <f t="shared" si="75"/>
        <v>0</v>
      </c>
      <c r="H860" s="20"/>
      <c r="I860" s="21">
        <f t="shared" si="76"/>
        <v>0</v>
      </c>
      <c r="J860" s="21">
        <f>BAJIO16643561!D862</f>
        <v>0</v>
      </c>
      <c r="K860" s="21">
        <f t="shared" si="77"/>
        <v>42694.232758620688</v>
      </c>
      <c r="L860" s="20"/>
      <c r="M860" s="21">
        <f t="shared" si="78"/>
        <v>6831.0772413793102</v>
      </c>
      <c r="N860" s="21">
        <f>BAJIO16643561!C862</f>
        <v>49525.31</v>
      </c>
      <c r="O860" s="128">
        <f t="shared" ref="O860:O865" si="82">O859+J860-N860</f>
        <v>7780.659999999858</v>
      </c>
      <c r="P860" s="22"/>
    </row>
    <row r="861" spans="1:16" x14ac:dyDescent="0.25">
      <c r="A861" s="19">
        <f>BAJIO16643561!A863</f>
        <v>44530</v>
      </c>
      <c r="B861" s="20"/>
      <c r="C861" s="20" t="str">
        <f>BAJIO16643561!B863</f>
        <v xml:space="preserve">CONSTRUCTORA INVERMEX SA DE CV </v>
      </c>
      <c r="D861" s="106"/>
      <c r="E861" s="101">
        <f>BAJIO16643561!I863</f>
        <v>0</v>
      </c>
      <c r="F861" s="302">
        <f>BAJIO16643561!H863</f>
        <v>0</v>
      </c>
      <c r="G861" s="21">
        <f t="shared" si="75"/>
        <v>4310.3448275862074</v>
      </c>
      <c r="H861" s="20"/>
      <c r="I861" s="21">
        <f t="shared" si="76"/>
        <v>689.65517241379325</v>
      </c>
      <c r="J861" s="21">
        <f>BAJIO16643561!D863</f>
        <v>5000</v>
      </c>
      <c r="K861" s="21">
        <f t="shared" si="77"/>
        <v>0</v>
      </c>
      <c r="L861" s="20"/>
      <c r="M861" s="21">
        <f t="shared" si="78"/>
        <v>0</v>
      </c>
      <c r="N861" s="21">
        <f>BAJIO16643561!C863</f>
        <v>0</v>
      </c>
      <c r="O861" s="128">
        <f t="shared" si="82"/>
        <v>12780.659999999858</v>
      </c>
      <c r="P861" s="22"/>
    </row>
    <row r="862" spans="1:16" x14ac:dyDescent="0.25">
      <c r="A862" s="19">
        <f>BAJIO16643561!A864</f>
        <v>44530</v>
      </c>
      <c r="B862" s="20"/>
      <c r="C862" s="20" t="str">
        <f>BAJIO16643561!B864</f>
        <v xml:space="preserve">GPO LOURDES ANABEL REF. JULIAN GARCIA GONZALEZ </v>
      </c>
      <c r="D862" s="106"/>
      <c r="E862" s="101">
        <f>BAJIO16643561!I864</f>
        <v>0</v>
      </c>
      <c r="F862" s="302">
        <f>BAJIO16643561!H864</f>
        <v>0</v>
      </c>
      <c r="G862" s="21">
        <f t="shared" si="75"/>
        <v>0</v>
      </c>
      <c r="H862" s="20"/>
      <c r="I862" s="21">
        <f t="shared" si="76"/>
        <v>0</v>
      </c>
      <c r="J862" s="21">
        <f>BAJIO16643561!D864</f>
        <v>0</v>
      </c>
      <c r="K862" s="21">
        <f t="shared" si="77"/>
        <v>1883.2758620689656</v>
      </c>
      <c r="L862" s="20"/>
      <c r="M862" s="21">
        <f t="shared" si="78"/>
        <v>301.3241379310345</v>
      </c>
      <c r="N862" s="21">
        <f>BAJIO16643561!C864</f>
        <v>2184.6</v>
      </c>
      <c r="O862" s="128">
        <f t="shared" si="82"/>
        <v>10596.059999999858</v>
      </c>
      <c r="P862" s="22"/>
    </row>
    <row r="863" spans="1:16" x14ac:dyDescent="0.25">
      <c r="A863" s="19">
        <f>BAJIO16643561!A865</f>
        <v>44530</v>
      </c>
      <c r="B863" s="20"/>
      <c r="C863" s="20" t="str">
        <f>BAJIO16643561!B865</f>
        <v xml:space="preserve">AGRONUTRIENTES DEL NORTE S.A. DE C.V. </v>
      </c>
      <c r="D863" s="106"/>
      <c r="E863" s="101" t="str">
        <f>BAJIO16643561!I865</f>
        <v>F2929, F3021</v>
      </c>
      <c r="F863" s="302">
        <f>BAJIO16643561!H865</f>
        <v>1480</v>
      </c>
      <c r="G863" s="21">
        <f t="shared" si="75"/>
        <v>6200</v>
      </c>
      <c r="H863" s="20"/>
      <c r="I863" s="21">
        <f t="shared" si="76"/>
        <v>992</v>
      </c>
      <c r="J863" s="21">
        <f>BAJIO16643561!D865</f>
        <v>7192</v>
      </c>
      <c r="K863" s="21">
        <f t="shared" si="77"/>
        <v>0</v>
      </c>
      <c r="L863" s="20"/>
      <c r="M863" s="21">
        <f t="shared" si="78"/>
        <v>0</v>
      </c>
      <c r="N863" s="21">
        <f>BAJIO16643561!C865</f>
        <v>0</v>
      </c>
      <c r="O863" s="128">
        <f t="shared" si="82"/>
        <v>17788.059999999859</v>
      </c>
      <c r="P863" s="22"/>
    </row>
    <row r="864" spans="1:16" x14ac:dyDescent="0.25">
      <c r="A864" s="19">
        <f>BAJIO16643561!A866</f>
        <v>44531</v>
      </c>
      <c r="B864" s="20"/>
      <c r="C864" s="20" t="str">
        <f>BAJIO16643561!B866</f>
        <v xml:space="preserve">BARRY CALLEBAUT MEXICO S DE RL DE CV </v>
      </c>
      <c r="D864" s="106"/>
      <c r="E864" s="101" t="str">
        <f>BAJIO16643561!I866</f>
        <v>F2684, F2760</v>
      </c>
      <c r="F864" s="302">
        <f>BAJIO16643561!H866</f>
        <v>1501</v>
      </c>
      <c r="G864" s="21">
        <f t="shared" ref="G864:G874" si="83">J864/1.16</f>
        <v>63546.551724137935</v>
      </c>
      <c r="H864" s="20"/>
      <c r="I864" s="21">
        <f t="shared" ref="I864:I874" si="84">G864*0.16</f>
        <v>10167.448275862071</v>
      </c>
      <c r="J864" s="21">
        <f>BAJIO16643561!D866</f>
        <v>73714</v>
      </c>
      <c r="K864" s="21">
        <f t="shared" ref="K864:K874" si="85">N864/1.16</f>
        <v>0</v>
      </c>
      <c r="L864" s="20"/>
      <c r="M864" s="21">
        <f t="shared" ref="M864:M874" si="86">K864*0.16</f>
        <v>0</v>
      </c>
      <c r="N864" s="21">
        <f>BAJIO16643561!C866</f>
        <v>0</v>
      </c>
      <c r="O864" s="128">
        <f t="shared" si="82"/>
        <v>91502.059999999852</v>
      </c>
      <c r="P864" s="22"/>
    </row>
    <row r="865" spans="1:16" x14ac:dyDescent="0.25">
      <c r="A865" s="19">
        <f>BAJIO16643561!A867</f>
        <v>44531</v>
      </c>
      <c r="B865" s="20"/>
      <c r="C865" s="20" t="str">
        <f>BAJIO16643561!B867</f>
        <v xml:space="preserve">IZZI DOM </v>
      </c>
      <c r="D865" s="106"/>
      <c r="E865" s="101">
        <f>BAJIO16643561!I867</f>
        <v>0</v>
      </c>
      <c r="F865" s="302">
        <f>BAJIO16643561!H867</f>
        <v>0</v>
      </c>
      <c r="G865" s="21">
        <f t="shared" si="83"/>
        <v>0</v>
      </c>
      <c r="H865" s="20"/>
      <c r="I865" s="21">
        <f t="shared" si="84"/>
        <v>0</v>
      </c>
      <c r="J865" s="21">
        <f>BAJIO16643561!D867</f>
        <v>0</v>
      </c>
      <c r="K865" s="21">
        <f t="shared" si="85"/>
        <v>698.27586206896558</v>
      </c>
      <c r="L865" s="20"/>
      <c r="M865" s="21">
        <f t="shared" si="86"/>
        <v>111.72413793103449</v>
      </c>
      <c r="N865" s="21">
        <f>BAJIO16643561!C867</f>
        <v>810</v>
      </c>
      <c r="O865" s="128">
        <f t="shared" si="82"/>
        <v>90692.059999999852</v>
      </c>
      <c r="P865" s="22"/>
    </row>
    <row r="866" spans="1:16" x14ac:dyDescent="0.25">
      <c r="A866" s="19">
        <f>BAJIO16643561!A868</f>
        <v>44531</v>
      </c>
      <c r="B866" s="20"/>
      <c r="C866" s="20" t="str">
        <f>BAJIO16643561!B868</f>
        <v xml:space="preserve">SUTORSA COMERCIAL </v>
      </c>
      <c r="D866" s="106"/>
      <c r="E866" s="101">
        <f>BAJIO16643561!I868</f>
        <v>0</v>
      </c>
      <c r="F866" s="302">
        <f>BAJIO16643561!H868</f>
        <v>0</v>
      </c>
      <c r="G866" s="21">
        <f t="shared" si="83"/>
        <v>0</v>
      </c>
      <c r="H866" s="20"/>
      <c r="I866" s="21">
        <f t="shared" si="84"/>
        <v>0</v>
      </c>
      <c r="J866" s="21">
        <f>BAJIO16643561!D868</f>
        <v>0</v>
      </c>
      <c r="K866" s="21">
        <f t="shared" si="85"/>
        <v>166.97413793103451</v>
      </c>
      <c r="L866" s="20"/>
      <c r="M866" s="21">
        <f t="shared" si="86"/>
        <v>26.715862068965521</v>
      </c>
      <c r="N866" s="21">
        <f>BAJIO16643561!C868</f>
        <v>193.69</v>
      </c>
      <c r="O866" s="128">
        <f t="shared" ref="O866:O874" si="87">O865+J866-N866</f>
        <v>90498.36999999985</v>
      </c>
      <c r="P866" s="22"/>
    </row>
    <row r="867" spans="1:16" x14ac:dyDescent="0.25">
      <c r="A867" s="19">
        <f>BAJIO16643561!A869</f>
        <v>44531</v>
      </c>
      <c r="B867" s="20"/>
      <c r="C867" s="20" t="str">
        <f>BAJIO16643561!B869</f>
        <v xml:space="preserve">J G FERRETERA </v>
      </c>
      <c r="D867" s="106"/>
      <c r="E867" s="101">
        <f>BAJIO16643561!I869</f>
        <v>0</v>
      </c>
      <c r="F867" s="302">
        <f>BAJIO16643561!H869</f>
        <v>0</v>
      </c>
      <c r="G867" s="21">
        <f t="shared" si="83"/>
        <v>0</v>
      </c>
      <c r="H867" s="20"/>
      <c r="I867" s="21">
        <f t="shared" si="84"/>
        <v>0</v>
      </c>
      <c r="J867" s="21">
        <f>BAJIO16643561!D869</f>
        <v>0</v>
      </c>
      <c r="K867" s="21">
        <f t="shared" si="85"/>
        <v>301.5344827586207</v>
      </c>
      <c r="L867" s="20"/>
      <c r="M867" s="21">
        <f t="shared" si="86"/>
        <v>48.245517241379311</v>
      </c>
      <c r="N867" s="21">
        <f>BAJIO16643561!C869</f>
        <v>349.78</v>
      </c>
      <c r="O867" s="128">
        <f t="shared" si="87"/>
        <v>90148.589999999851</v>
      </c>
      <c r="P867" s="22"/>
    </row>
    <row r="868" spans="1:16" x14ac:dyDescent="0.25">
      <c r="A868" s="19">
        <f>BAJIO16643561!A870</f>
        <v>44531</v>
      </c>
      <c r="B868" s="20"/>
      <c r="C868" s="20" t="str">
        <f>BAJIO16643561!B870</f>
        <v>ZAMUDIO CELIS ALBERTO</v>
      </c>
      <c r="D868" s="106"/>
      <c r="E868" s="101">
        <f>BAJIO16643561!I870</f>
        <v>0</v>
      </c>
      <c r="F868" s="302">
        <f>BAJIO16643561!H870</f>
        <v>0</v>
      </c>
      <c r="G868" s="21">
        <f t="shared" si="83"/>
        <v>0</v>
      </c>
      <c r="H868" s="20"/>
      <c r="I868" s="21">
        <f t="shared" si="84"/>
        <v>0</v>
      </c>
      <c r="J868" s="21">
        <f>BAJIO16643561!D870</f>
        <v>0</v>
      </c>
      <c r="K868" s="21">
        <f t="shared" si="85"/>
        <v>3448.2758620689656</v>
      </c>
      <c r="L868" s="20"/>
      <c r="M868" s="21">
        <f t="shared" si="86"/>
        <v>551.72413793103453</v>
      </c>
      <c r="N868" s="21">
        <f>BAJIO16643561!C870</f>
        <v>4000</v>
      </c>
      <c r="O868" s="128">
        <f t="shared" si="87"/>
        <v>86148.589999999851</v>
      </c>
      <c r="P868" s="22"/>
    </row>
    <row r="869" spans="1:16" x14ac:dyDescent="0.25">
      <c r="A869" s="19">
        <f>BAJIO16643561!A871</f>
        <v>44532</v>
      </c>
      <c r="B869" s="20"/>
      <c r="C869" s="20" t="str">
        <f>BAJIO16643561!B871</f>
        <v>BACHOCO SA DE CV</v>
      </c>
      <c r="D869" s="106"/>
      <c r="E869" s="101" t="str">
        <f>BAJIO16643561!I871</f>
        <v>F2765</v>
      </c>
      <c r="F869" s="302">
        <f>BAJIO16643561!H871</f>
        <v>1481</v>
      </c>
      <c r="G869" s="21">
        <f t="shared" si="83"/>
        <v>2500</v>
      </c>
      <c r="H869" s="20"/>
      <c r="I869" s="21">
        <f t="shared" si="84"/>
        <v>400</v>
      </c>
      <c r="J869" s="21">
        <f>BAJIO16643561!D871</f>
        <v>2900</v>
      </c>
      <c r="K869" s="21">
        <f t="shared" si="85"/>
        <v>0</v>
      </c>
      <c r="L869" s="20"/>
      <c r="M869" s="21">
        <f t="shared" si="86"/>
        <v>0</v>
      </c>
      <c r="N869" s="21">
        <f>BAJIO16643561!C871</f>
        <v>0</v>
      </c>
      <c r="O869" s="128">
        <f t="shared" si="87"/>
        <v>89048.589999999851</v>
      </c>
      <c r="P869" s="22"/>
    </row>
    <row r="870" spans="1:16" x14ac:dyDescent="0.25">
      <c r="A870" s="19">
        <f>BAJIO16643561!A872</f>
        <v>44532</v>
      </c>
      <c r="B870" s="20"/>
      <c r="C870" s="20" t="str">
        <f>BAJIO16643561!B872</f>
        <v xml:space="preserve">Retiro de ATM en Banca Afirme S A Monterrey </v>
      </c>
      <c r="D870" s="106"/>
      <c r="E870" s="101">
        <f>BAJIO16643561!I872</f>
        <v>0</v>
      </c>
      <c r="F870" s="302">
        <f>BAJIO16643561!H872</f>
        <v>0</v>
      </c>
      <c r="G870" s="21">
        <f t="shared" si="83"/>
        <v>0</v>
      </c>
      <c r="H870" s="20"/>
      <c r="I870" s="21">
        <f t="shared" si="84"/>
        <v>0</v>
      </c>
      <c r="J870" s="21">
        <f>BAJIO16643561!D872</f>
        <v>0</v>
      </c>
      <c r="K870" s="21">
        <f t="shared" si="85"/>
        <v>6034.4827586206902</v>
      </c>
      <c r="L870" s="20"/>
      <c r="M870" s="21">
        <f t="shared" si="86"/>
        <v>965.51724137931046</v>
      </c>
      <c r="N870" s="21">
        <f>BAJIO16643561!C872</f>
        <v>7000</v>
      </c>
      <c r="O870" s="128">
        <f t="shared" si="87"/>
        <v>82048.589999999851</v>
      </c>
      <c r="P870" s="22"/>
    </row>
    <row r="871" spans="1:16" x14ac:dyDescent="0.25">
      <c r="A871" s="19">
        <f>BAJIO16643561!A873</f>
        <v>44532</v>
      </c>
      <c r="B871" s="20"/>
      <c r="C871" s="20" t="str">
        <f>BAJIO16643561!B873</f>
        <v>ARTIGRAF SA DE CV</v>
      </c>
      <c r="D871" s="106"/>
      <c r="E871" s="101" t="str">
        <f>BAJIO16643561!I873</f>
        <v>F2818</v>
      </c>
      <c r="F871" s="302">
        <f>BAJIO16643561!H873</f>
        <v>1482</v>
      </c>
      <c r="G871" s="21">
        <f t="shared" si="83"/>
        <v>2700</v>
      </c>
      <c r="H871" s="20"/>
      <c r="I871" s="21">
        <f t="shared" si="84"/>
        <v>432</v>
      </c>
      <c r="J871" s="21">
        <f>BAJIO16643561!D873</f>
        <v>3132</v>
      </c>
      <c r="K871" s="21">
        <f t="shared" si="85"/>
        <v>0</v>
      </c>
      <c r="L871" s="20"/>
      <c r="M871" s="21">
        <f t="shared" si="86"/>
        <v>0</v>
      </c>
      <c r="N871" s="21">
        <f>BAJIO16643561!C873</f>
        <v>0</v>
      </c>
      <c r="O871" s="128">
        <f t="shared" si="87"/>
        <v>85180.589999999851</v>
      </c>
      <c r="P871" s="22"/>
    </row>
    <row r="872" spans="1:16" x14ac:dyDescent="0.25">
      <c r="A872" s="19">
        <f>BAJIO16643561!A874</f>
        <v>44532</v>
      </c>
      <c r="B872" s="20"/>
      <c r="C872" s="20" t="str">
        <f>BAJIO16643561!B874</f>
        <v>ARTIGRAF SA DE CV</v>
      </c>
      <c r="D872" s="106"/>
      <c r="E872" s="101" t="str">
        <f>BAJIO16643561!I874</f>
        <v>F2877</v>
      </c>
      <c r="F872" s="302">
        <f>BAJIO16643561!H874</f>
        <v>1483</v>
      </c>
      <c r="G872" s="21">
        <f t="shared" si="83"/>
        <v>2700</v>
      </c>
      <c r="H872" s="20"/>
      <c r="I872" s="21">
        <f t="shared" si="84"/>
        <v>432</v>
      </c>
      <c r="J872" s="21">
        <f>BAJIO16643561!D874</f>
        <v>3132</v>
      </c>
      <c r="K872" s="21">
        <f t="shared" si="85"/>
        <v>0</v>
      </c>
      <c r="L872" s="20"/>
      <c r="M872" s="21">
        <f t="shared" si="86"/>
        <v>0</v>
      </c>
      <c r="N872" s="21">
        <f>BAJIO16643561!C874</f>
        <v>0</v>
      </c>
      <c r="O872" s="128">
        <f t="shared" si="87"/>
        <v>88312.589999999851</v>
      </c>
      <c r="P872" s="22"/>
    </row>
    <row r="873" spans="1:16" x14ac:dyDescent="0.25">
      <c r="A873" s="19">
        <f>BAJIO16643561!A875</f>
        <v>44532</v>
      </c>
      <c r="B873" s="20"/>
      <c r="C873" s="20" t="str">
        <f>BAJIO16643561!B876</f>
        <v xml:space="preserve">CLEBER TE MUEVE SA DE CV </v>
      </c>
      <c r="D873" s="106"/>
      <c r="E873" s="101">
        <f>BAJIO16643561!I875</f>
        <v>0</v>
      </c>
      <c r="F873" s="302">
        <f>BAJIO16643561!H875</f>
        <v>0</v>
      </c>
      <c r="G873" s="21">
        <f t="shared" si="83"/>
        <v>0</v>
      </c>
      <c r="H873" s="20"/>
      <c r="I873" s="21">
        <f t="shared" si="84"/>
        <v>0</v>
      </c>
      <c r="J873" s="21">
        <f>BAJIO16643561!D875</f>
        <v>0</v>
      </c>
      <c r="K873" s="21">
        <f t="shared" si="85"/>
        <v>52844.827586206899</v>
      </c>
      <c r="L873" s="20"/>
      <c r="M873" s="21">
        <f t="shared" si="86"/>
        <v>8455.1724137931033</v>
      </c>
      <c r="N873" s="21">
        <f>BAJIO16643561!C875</f>
        <v>61300</v>
      </c>
      <c r="O873" s="128">
        <f t="shared" si="87"/>
        <v>27012.589999999851</v>
      </c>
      <c r="P873" s="22"/>
    </row>
    <row r="874" spans="1:16" x14ac:dyDescent="0.25">
      <c r="A874" s="19">
        <f>BAJIO16643561!A876</f>
        <v>44532</v>
      </c>
      <c r="B874" s="20"/>
      <c r="C874" s="20" t="str">
        <f>BAJIO16643561!B875</f>
        <v>Recibo # 196154013071</v>
      </c>
      <c r="D874" s="106"/>
      <c r="E874" s="101" t="str">
        <f>BAJIO16643561!I876</f>
        <v>F2827</v>
      </c>
      <c r="F874" s="302">
        <f>BAJIO16643561!H876</f>
        <v>1484</v>
      </c>
      <c r="G874" s="21">
        <f t="shared" si="83"/>
        <v>18600</v>
      </c>
      <c r="H874" s="20"/>
      <c r="I874" s="21">
        <f t="shared" si="84"/>
        <v>2976</v>
      </c>
      <c r="J874" s="21">
        <f>BAJIO16643561!D876</f>
        <v>21576</v>
      </c>
      <c r="K874" s="21">
        <f t="shared" si="85"/>
        <v>0</v>
      </c>
      <c r="L874" s="20"/>
      <c r="M874" s="21">
        <f t="shared" si="86"/>
        <v>0</v>
      </c>
      <c r="N874" s="21">
        <f>BAJIO16643561!C876</f>
        <v>0</v>
      </c>
      <c r="O874" s="128">
        <f t="shared" si="87"/>
        <v>48588.589999999851</v>
      </c>
      <c r="P874" s="22"/>
    </row>
    <row r="875" spans="1:16" x14ac:dyDescent="0.25">
      <c r="A875" s="19">
        <f>BAJIO16643561!A877</f>
        <v>44533</v>
      </c>
      <c r="B875" s="20"/>
      <c r="C875" s="20" t="str">
        <f>BAJIO16643561!B876</f>
        <v xml:space="preserve">CLEBER TE MUEVE SA DE CV </v>
      </c>
      <c r="D875" s="106"/>
      <c r="E875" s="101" t="str">
        <f>BAJIO16643561!I877</f>
        <v>F2912/F2925</v>
      </c>
      <c r="F875" s="302">
        <f>BAJIO16643561!H877</f>
        <v>1487</v>
      </c>
      <c r="G875" s="21">
        <f t="shared" ref="G875:G876" si="88">J875/1.16</f>
        <v>20465.000000000004</v>
      </c>
      <c r="H875" s="20"/>
      <c r="I875" s="21">
        <f t="shared" ref="I875:I876" si="89">G875*0.16</f>
        <v>3274.4000000000005</v>
      </c>
      <c r="J875" s="21">
        <f>BAJIO16643561!D877</f>
        <v>23739.4</v>
      </c>
      <c r="K875" s="21">
        <f t="shared" ref="K875:K876" si="90">N875/1.16</f>
        <v>0</v>
      </c>
      <c r="L875" s="20"/>
      <c r="M875" s="21">
        <f t="shared" ref="M875:M876" si="91">K875*0.16</f>
        <v>0</v>
      </c>
      <c r="N875" s="21">
        <f>BAJIO16643561!C877</f>
        <v>0</v>
      </c>
      <c r="O875" s="128">
        <f t="shared" ref="O875:O876" si="92">O874+J875-N875</f>
        <v>72327.989999999845</v>
      </c>
      <c r="P875" s="22"/>
    </row>
    <row r="876" spans="1:16" x14ac:dyDescent="0.25">
      <c r="A876" s="19">
        <f>BAJIO16643561!A878</f>
        <v>44533</v>
      </c>
      <c r="B876" s="20"/>
      <c r="C876" s="20" t="str">
        <f>BAJIO16643561!B877</f>
        <v xml:space="preserve">MEGA ALIMENTOS SA DE CV </v>
      </c>
      <c r="D876" s="106"/>
      <c r="E876" s="101">
        <f>BAJIO16643561!I878</f>
        <v>0</v>
      </c>
      <c r="F876" s="302">
        <f>BAJIO16643561!H878</f>
        <v>0</v>
      </c>
      <c r="G876" s="21">
        <f t="shared" si="88"/>
        <v>0</v>
      </c>
      <c r="H876" s="20"/>
      <c r="I876" s="21">
        <f t="shared" si="89"/>
        <v>0</v>
      </c>
      <c r="J876" s="21">
        <f>BAJIO16643561!D878</f>
        <v>0</v>
      </c>
      <c r="K876" s="21">
        <f t="shared" si="90"/>
        <v>6034.4827586206902</v>
      </c>
      <c r="L876" s="20"/>
      <c r="M876" s="21">
        <f t="shared" si="91"/>
        <v>965.51724137931046</v>
      </c>
      <c r="N876" s="21">
        <f>BAJIO16643561!C878</f>
        <v>7000</v>
      </c>
      <c r="O876" s="128">
        <f t="shared" si="92"/>
        <v>65327.989999999845</v>
      </c>
      <c r="P876" s="22"/>
    </row>
    <row r="877" spans="1:16" x14ac:dyDescent="0.25">
      <c r="A877" s="19">
        <f>BAJIO16643561!A879</f>
        <v>44533</v>
      </c>
      <c r="B877" s="20"/>
      <c r="C877" s="20" t="str">
        <f>BAJIO16643561!B878</f>
        <v xml:space="preserve">PRESTAMO A CUENTA DE INVERMEX </v>
      </c>
      <c r="D877" s="106"/>
      <c r="E877" s="101">
        <f>BAJIO16643561!I879</f>
        <v>0</v>
      </c>
      <c r="F877" s="302">
        <f>BAJIO16643561!H879</f>
        <v>0</v>
      </c>
      <c r="G877" s="21">
        <f t="shared" ref="G877:G879" si="93">J877/1.16</f>
        <v>0</v>
      </c>
      <c r="H877" s="20"/>
      <c r="I877" s="21">
        <f t="shared" ref="I877:I879" si="94">G877*0.16</f>
        <v>0</v>
      </c>
      <c r="J877" s="21">
        <f>BAJIO16643561!D879</f>
        <v>0</v>
      </c>
      <c r="K877" s="21">
        <f t="shared" ref="K877:K879" si="95">N877/1.16</f>
        <v>6034.4827586206902</v>
      </c>
      <c r="L877" s="20"/>
      <c r="M877" s="21">
        <f t="shared" ref="M877:M879" si="96">K877*0.16</f>
        <v>965.51724137931046</v>
      </c>
      <c r="N877" s="21">
        <f>BAJIO16643561!C879</f>
        <v>7000</v>
      </c>
      <c r="O877" s="128">
        <f t="shared" ref="O877:O879" si="97">O876+J877-N877</f>
        <v>58327.989999999845</v>
      </c>
      <c r="P877" s="22"/>
    </row>
    <row r="878" spans="1:16" x14ac:dyDescent="0.25">
      <c r="A878" s="19">
        <f>BAJIO16643561!A880</f>
        <v>44533</v>
      </c>
      <c r="B878" s="20"/>
      <c r="C878" s="20" t="str">
        <f>BAJIO16643561!B879</f>
        <v>GASOLINERA LAS PALMAS SA DE CV</v>
      </c>
      <c r="D878" s="106"/>
      <c r="E878" s="101">
        <f>BAJIO16643561!I880</f>
        <v>0</v>
      </c>
      <c r="F878" s="302">
        <f>BAJIO16643561!H880</f>
        <v>0</v>
      </c>
      <c r="G878" s="21">
        <f t="shared" si="93"/>
        <v>0</v>
      </c>
      <c r="H878" s="20"/>
      <c r="I878" s="21">
        <f t="shared" si="94"/>
        <v>0</v>
      </c>
      <c r="J878" s="21">
        <f>BAJIO16643561!D880</f>
        <v>0</v>
      </c>
      <c r="K878" s="21">
        <f t="shared" si="95"/>
        <v>3377.0431034482758</v>
      </c>
      <c r="L878" s="20"/>
      <c r="M878" s="21">
        <f t="shared" si="96"/>
        <v>540.32689655172419</v>
      </c>
      <c r="N878" s="21">
        <f>BAJIO16643561!C880</f>
        <v>3917.37</v>
      </c>
      <c r="O878" s="128">
        <f t="shared" si="97"/>
        <v>54410.619999999843</v>
      </c>
      <c r="P878" s="22"/>
    </row>
    <row r="879" spans="1:16" x14ac:dyDescent="0.25">
      <c r="A879" s="19">
        <f>BAJIO16643561!A881</f>
        <v>44533</v>
      </c>
      <c r="B879" s="20"/>
      <c r="C879" s="20" t="str">
        <f>BAJIO16643561!B880</f>
        <v>CENTRO DE RADIODIAGNOSTICO LIN</v>
      </c>
      <c r="D879" s="106"/>
      <c r="E879" s="101">
        <f>BAJIO16643561!I881</f>
        <v>0</v>
      </c>
      <c r="F879" s="302">
        <f>BAJIO16643561!H881</f>
        <v>0</v>
      </c>
      <c r="G879" s="21">
        <f t="shared" si="93"/>
        <v>0</v>
      </c>
      <c r="H879" s="20"/>
      <c r="I879" s="21">
        <f t="shared" si="94"/>
        <v>0</v>
      </c>
      <c r="J879" s="21">
        <f>BAJIO16643561!D881</f>
        <v>0</v>
      </c>
      <c r="K879" s="21">
        <f t="shared" si="95"/>
        <v>5000</v>
      </c>
      <c r="L879" s="20"/>
      <c r="M879" s="21">
        <f t="shared" si="96"/>
        <v>800</v>
      </c>
      <c r="N879" s="21">
        <f>BAJIO16643561!C881</f>
        <v>5800</v>
      </c>
      <c r="O879" s="128">
        <f t="shared" si="97"/>
        <v>48610.619999999843</v>
      </c>
      <c r="P879" s="22"/>
    </row>
    <row r="880" spans="1:16" x14ac:dyDescent="0.25">
      <c r="A880" s="19">
        <f>BAJIO16643561!A882</f>
        <v>44534</v>
      </c>
      <c r="B880" s="20"/>
      <c r="C880" s="20" t="str">
        <f>BAJIO16643561!B882</f>
        <v xml:space="preserve">BEST WESTERN PREMIER </v>
      </c>
      <c r="D880" s="106"/>
      <c r="E880" s="101">
        <f>BAJIO16643561!I882</f>
        <v>0</v>
      </c>
      <c r="F880" s="302">
        <f>BAJIO16643561!H882</f>
        <v>0</v>
      </c>
      <c r="G880" s="21">
        <f t="shared" ref="G880:G930" si="98">J880/1.16</f>
        <v>0</v>
      </c>
      <c r="H880" s="20"/>
      <c r="I880" s="21">
        <f t="shared" ref="I880:I930" si="99">G880*0.16</f>
        <v>0</v>
      </c>
      <c r="J880" s="21">
        <f>BAJIO16643561!D882</f>
        <v>0</v>
      </c>
      <c r="K880" s="21">
        <f t="shared" ref="K880:K930" si="100">N880/1.16</f>
        <v>4297.7327586206902</v>
      </c>
      <c r="L880" s="20"/>
      <c r="M880" s="21">
        <f t="shared" ref="M880:M930" si="101">K880*0.16</f>
        <v>687.63724137931047</v>
      </c>
      <c r="N880" s="21">
        <f>BAJIO16643561!C882</f>
        <v>4985.37</v>
      </c>
      <c r="O880" s="128">
        <f t="shared" ref="O880:O909" si="102">O879+J880-N880</f>
        <v>43625.24999999984</v>
      </c>
      <c r="P880" s="22"/>
    </row>
    <row r="881" spans="1:16" x14ac:dyDescent="0.25">
      <c r="A881" s="19">
        <f>BAJIO16643561!A883</f>
        <v>44534</v>
      </c>
      <c r="B881" s="20"/>
      <c r="C881" s="20" t="str">
        <f>BAJIO16643561!B883</f>
        <v xml:space="preserve">AUTOPART CS LTH CUAUHT </v>
      </c>
      <c r="D881" s="106"/>
      <c r="E881" s="101">
        <f>BAJIO16643561!I883</f>
        <v>0</v>
      </c>
      <c r="F881" s="302">
        <f>BAJIO16643561!H883</f>
        <v>0</v>
      </c>
      <c r="G881" s="21">
        <f t="shared" si="98"/>
        <v>0</v>
      </c>
      <c r="H881" s="20"/>
      <c r="I881" s="21">
        <f t="shared" si="99"/>
        <v>0</v>
      </c>
      <c r="J881" s="21">
        <f>BAJIO16643561!D883</f>
        <v>0</v>
      </c>
      <c r="K881" s="21">
        <f t="shared" si="100"/>
        <v>4559.310344827587</v>
      </c>
      <c r="L881" s="20"/>
      <c r="M881" s="21">
        <f t="shared" si="101"/>
        <v>729.4896551724139</v>
      </c>
      <c r="N881" s="21">
        <f>BAJIO16643561!C883</f>
        <v>5288.8</v>
      </c>
      <c r="O881" s="128">
        <f t="shared" si="102"/>
        <v>38336.449999999837</v>
      </c>
      <c r="P881" s="22"/>
    </row>
    <row r="882" spans="1:16" x14ac:dyDescent="0.25">
      <c r="A882" s="19">
        <f>BAJIO16643561!A884</f>
        <v>44534</v>
      </c>
      <c r="B882" s="20"/>
      <c r="C882" s="20" t="str">
        <f>BAJIO16643561!B884</f>
        <v xml:space="preserve">REFA SUMINISTROS COMAI </v>
      </c>
      <c r="D882" s="106"/>
      <c r="E882" s="101">
        <f>BAJIO16643561!I884</f>
        <v>0</v>
      </c>
      <c r="F882" s="302">
        <f>BAJIO16643561!H884</f>
        <v>0</v>
      </c>
      <c r="G882" s="21">
        <f t="shared" si="98"/>
        <v>0</v>
      </c>
      <c r="H882" s="20"/>
      <c r="I882" s="21">
        <f t="shared" si="99"/>
        <v>0</v>
      </c>
      <c r="J882" s="21">
        <f>BAJIO16643561!D884</f>
        <v>0</v>
      </c>
      <c r="K882" s="21">
        <f t="shared" si="100"/>
        <v>991.37931034482767</v>
      </c>
      <c r="L882" s="20"/>
      <c r="M882" s="21">
        <f t="shared" si="101"/>
        <v>158.62068965517244</v>
      </c>
      <c r="N882" s="21">
        <f>BAJIO16643561!C884</f>
        <v>1150</v>
      </c>
      <c r="O882" s="128">
        <f t="shared" si="102"/>
        <v>37186.449999999837</v>
      </c>
      <c r="P882" s="22"/>
    </row>
    <row r="883" spans="1:16" x14ac:dyDescent="0.25">
      <c r="A883" s="19">
        <f>BAJIO16643561!A885</f>
        <v>44534</v>
      </c>
      <c r="B883" s="20"/>
      <c r="C883" s="20" t="str">
        <f>BAJIO16643561!B885</f>
        <v>Recibo # 202224013032</v>
      </c>
      <c r="D883" s="106"/>
      <c r="E883" s="101">
        <f>BAJIO16643561!I885</f>
        <v>0</v>
      </c>
      <c r="F883" s="302">
        <f>BAJIO16643561!H885</f>
        <v>0</v>
      </c>
      <c r="G883" s="21">
        <f t="shared" si="98"/>
        <v>0</v>
      </c>
      <c r="H883" s="20"/>
      <c r="I883" s="21">
        <f t="shared" si="99"/>
        <v>0</v>
      </c>
      <c r="J883" s="21">
        <f>BAJIO16643561!D885</f>
        <v>0</v>
      </c>
      <c r="K883" s="21">
        <f t="shared" si="100"/>
        <v>1724.1379310344828</v>
      </c>
      <c r="L883" s="20"/>
      <c r="M883" s="21">
        <f t="shared" si="101"/>
        <v>275.86206896551727</v>
      </c>
      <c r="N883" s="21">
        <f>BAJIO16643561!C885</f>
        <v>2000</v>
      </c>
      <c r="O883" s="128">
        <f t="shared" si="102"/>
        <v>35186.449999999837</v>
      </c>
      <c r="P883" s="22"/>
    </row>
    <row r="884" spans="1:16" x14ac:dyDescent="0.25">
      <c r="A884" s="19">
        <f>BAJIO16643561!A886</f>
        <v>44535</v>
      </c>
      <c r="B884" s="20"/>
      <c r="C884" s="20" t="str">
        <f>BAJIO16643561!B886</f>
        <v xml:space="preserve">SAMS MTY ALEMAN </v>
      </c>
      <c r="D884" s="106"/>
      <c r="E884" s="101">
        <f>BAJIO16643561!I886</f>
        <v>0</v>
      </c>
      <c r="F884" s="302">
        <f>BAJIO16643561!H886</f>
        <v>0</v>
      </c>
      <c r="G884" s="21">
        <f t="shared" si="98"/>
        <v>0</v>
      </c>
      <c r="H884" s="20"/>
      <c r="I884" s="21">
        <f t="shared" si="99"/>
        <v>0</v>
      </c>
      <c r="J884" s="21">
        <f>BAJIO16643561!D886</f>
        <v>0</v>
      </c>
      <c r="K884" s="21">
        <f t="shared" si="100"/>
        <v>4049.1379310344832</v>
      </c>
      <c r="L884" s="20"/>
      <c r="M884" s="21">
        <f t="shared" si="101"/>
        <v>647.86206896551732</v>
      </c>
      <c r="N884" s="21">
        <f>BAJIO16643561!C886</f>
        <v>4697</v>
      </c>
      <c r="O884" s="128">
        <f t="shared" si="102"/>
        <v>30489.449999999837</v>
      </c>
      <c r="P884" s="22"/>
    </row>
    <row r="885" spans="1:16" x14ac:dyDescent="0.25">
      <c r="A885" s="19">
        <f>BAJIO16643561!A887</f>
        <v>44535</v>
      </c>
      <c r="B885" s="20"/>
      <c r="C885" s="20" t="str">
        <f>BAJIO16643561!B887</f>
        <v>Recibo # 332268003870</v>
      </c>
      <c r="D885" s="106"/>
      <c r="E885" s="101">
        <f>BAJIO16643561!I887</f>
        <v>0</v>
      </c>
      <c r="F885" s="302">
        <f>BAJIO16643561!H887</f>
        <v>0</v>
      </c>
      <c r="G885" s="21">
        <f t="shared" si="98"/>
        <v>0</v>
      </c>
      <c r="H885" s="20"/>
      <c r="I885" s="21">
        <f t="shared" si="99"/>
        <v>0</v>
      </c>
      <c r="J885" s="21">
        <f>BAJIO16643561!D887</f>
        <v>0</v>
      </c>
      <c r="K885" s="21">
        <f t="shared" si="100"/>
        <v>7950.0000000000009</v>
      </c>
      <c r="L885" s="20"/>
      <c r="M885" s="21">
        <f t="shared" si="101"/>
        <v>1272.0000000000002</v>
      </c>
      <c r="N885" s="21">
        <f>BAJIO16643561!C887</f>
        <v>9222</v>
      </c>
      <c r="O885" s="128">
        <f t="shared" si="102"/>
        <v>21267.449999999837</v>
      </c>
      <c r="P885" s="22"/>
    </row>
    <row r="886" spans="1:16" x14ac:dyDescent="0.25">
      <c r="A886" s="19">
        <f>BAJIO16643561!A888</f>
        <v>44536</v>
      </c>
      <c r="B886" s="20"/>
      <c r="C886" s="20" t="str">
        <f>BAJIO16643561!B888</f>
        <v xml:space="preserve">KANDELIUM MEXICO S D E RL </v>
      </c>
      <c r="D886" s="106"/>
      <c r="E886" s="101" t="str">
        <f>BAJIO16643561!I888</f>
        <v>F2930</v>
      </c>
      <c r="F886" s="302">
        <f>BAJIO16643561!H888</f>
        <v>1489</v>
      </c>
      <c r="G886" s="21">
        <f t="shared" si="98"/>
        <v>2800</v>
      </c>
      <c r="H886" s="20"/>
      <c r="I886" s="21">
        <f t="shared" si="99"/>
        <v>448</v>
      </c>
      <c r="J886" s="21">
        <f>BAJIO16643561!D888</f>
        <v>3248</v>
      </c>
      <c r="K886" s="21">
        <f t="shared" si="100"/>
        <v>0</v>
      </c>
      <c r="L886" s="20"/>
      <c r="M886" s="21">
        <f t="shared" si="101"/>
        <v>0</v>
      </c>
      <c r="N886" s="21">
        <f>BAJIO16643561!C888</f>
        <v>0</v>
      </c>
      <c r="O886" s="128">
        <f t="shared" si="102"/>
        <v>24515.449999999837</v>
      </c>
      <c r="P886" s="22"/>
    </row>
    <row r="887" spans="1:16" x14ac:dyDescent="0.25">
      <c r="A887" s="19">
        <f>BAJIO16643561!A889</f>
        <v>44536</v>
      </c>
      <c r="B887" s="20"/>
      <c r="C887" s="20" t="str">
        <f>BAJIO16643561!B889</f>
        <v>IMPORT EXPORT AIII SA DE CV</v>
      </c>
      <c r="D887" s="106"/>
      <c r="E887" s="101">
        <f>BAJIO16643561!I889</f>
        <v>0</v>
      </c>
      <c r="F887" s="302">
        <f>BAJIO16643561!H889</f>
        <v>0</v>
      </c>
      <c r="G887" s="21">
        <f t="shared" si="98"/>
        <v>0</v>
      </c>
      <c r="H887" s="20"/>
      <c r="I887" s="21">
        <f t="shared" si="99"/>
        <v>0</v>
      </c>
      <c r="J887" s="21">
        <f>BAJIO16643561!D889</f>
        <v>0</v>
      </c>
      <c r="K887" s="21">
        <f t="shared" si="100"/>
        <v>6400</v>
      </c>
      <c r="L887" s="20"/>
      <c r="M887" s="21">
        <f t="shared" si="101"/>
        <v>1024</v>
      </c>
      <c r="N887" s="21">
        <f>BAJIO16643561!C889</f>
        <v>7424</v>
      </c>
      <c r="O887" s="128">
        <f t="shared" si="102"/>
        <v>17091.449999999837</v>
      </c>
      <c r="P887" s="22"/>
    </row>
    <row r="888" spans="1:16" x14ac:dyDescent="0.25">
      <c r="A888" s="19">
        <f>BAJIO16643561!A890</f>
        <v>44536</v>
      </c>
      <c r="B888" s="20"/>
      <c r="C888" s="20" t="str">
        <f>BAJIO16643561!B890</f>
        <v>DELFINA CANTU CANTU</v>
      </c>
      <c r="D888" s="106"/>
      <c r="E888" s="101">
        <f>BAJIO16643561!I890</f>
        <v>0</v>
      </c>
      <c r="F888" s="302">
        <f>BAJIO16643561!H890</f>
        <v>0</v>
      </c>
      <c r="G888" s="21">
        <f t="shared" si="98"/>
        <v>0</v>
      </c>
      <c r="H888" s="20"/>
      <c r="I888" s="21">
        <f t="shared" si="99"/>
        <v>0</v>
      </c>
      <c r="J888" s="21">
        <f>BAJIO16643561!D890</f>
        <v>0</v>
      </c>
      <c r="K888" s="21">
        <f t="shared" si="100"/>
        <v>7500.0000000000009</v>
      </c>
      <c r="L888" s="20"/>
      <c r="M888" s="21">
        <f t="shared" si="101"/>
        <v>1200.0000000000002</v>
      </c>
      <c r="N888" s="21">
        <f>BAJIO16643561!C890</f>
        <v>8700</v>
      </c>
      <c r="O888" s="128">
        <f t="shared" si="102"/>
        <v>8391.449999999837</v>
      </c>
      <c r="P888" s="22"/>
    </row>
    <row r="889" spans="1:16" x14ac:dyDescent="0.25">
      <c r="A889" s="19">
        <f>BAJIO16643561!A891</f>
        <v>44536</v>
      </c>
      <c r="B889" s="20"/>
      <c r="C889" s="20" t="str">
        <f>BAJIO16643561!B891</f>
        <v xml:space="preserve">PRESTAMO A CUENTA DE INVERMEX BAJIO </v>
      </c>
      <c r="D889" s="106"/>
      <c r="E889" s="101">
        <f>BAJIO16643561!I891</f>
        <v>0</v>
      </c>
      <c r="F889" s="302">
        <f>BAJIO16643561!H891</f>
        <v>0</v>
      </c>
      <c r="G889" s="21">
        <f t="shared" si="98"/>
        <v>21551.724137931036</v>
      </c>
      <c r="H889" s="20"/>
      <c r="I889" s="21">
        <f t="shared" si="99"/>
        <v>3448.275862068966</v>
      </c>
      <c r="J889" s="21">
        <f>BAJIO16643561!D891</f>
        <v>25000</v>
      </c>
      <c r="K889" s="21">
        <f t="shared" si="100"/>
        <v>0</v>
      </c>
      <c r="L889" s="20"/>
      <c r="M889" s="21">
        <f t="shared" si="101"/>
        <v>0</v>
      </c>
      <c r="N889" s="21">
        <f>BAJIO16643561!C891</f>
        <v>0</v>
      </c>
      <c r="O889" s="128">
        <f t="shared" si="102"/>
        <v>33391.449999999837</v>
      </c>
      <c r="P889" s="22"/>
    </row>
    <row r="890" spans="1:16" x14ac:dyDescent="0.25">
      <c r="A890" s="19">
        <f>BAJIO16643561!A892</f>
        <v>44536</v>
      </c>
      <c r="B890" s="20"/>
      <c r="C890" s="20" t="str">
        <f>BAJIO16643561!B892</f>
        <v xml:space="preserve">CENTRO LLANTERO RAGA SA DE CV </v>
      </c>
      <c r="D890" s="106"/>
      <c r="E890" s="101">
        <f>BAJIO16643561!I892</f>
        <v>0</v>
      </c>
      <c r="F890" s="302">
        <f>BAJIO16643561!H892</f>
        <v>0</v>
      </c>
      <c r="G890" s="21">
        <f t="shared" si="98"/>
        <v>0</v>
      </c>
      <c r="H890" s="20"/>
      <c r="I890" s="21">
        <f t="shared" si="99"/>
        <v>0</v>
      </c>
      <c r="J890" s="21">
        <f>BAJIO16643561!D892</f>
        <v>0</v>
      </c>
      <c r="K890" s="21">
        <f t="shared" si="100"/>
        <v>16340.000000000002</v>
      </c>
      <c r="L890" s="20"/>
      <c r="M890" s="21">
        <f t="shared" si="101"/>
        <v>2614.4000000000005</v>
      </c>
      <c r="N890" s="21">
        <f>BAJIO16643561!C892</f>
        <v>18954.400000000001</v>
      </c>
      <c r="O890" s="128">
        <f t="shared" si="102"/>
        <v>14437.049999999836</v>
      </c>
      <c r="P890" s="22"/>
    </row>
    <row r="891" spans="1:16" ht="30" x14ac:dyDescent="0.25">
      <c r="A891" s="19">
        <f>BAJIO16643561!A893</f>
        <v>44536</v>
      </c>
      <c r="B891" s="20"/>
      <c r="C891" s="20" t="str">
        <f>BAJIO16643561!B893</f>
        <v>OES ENCLOSURES MANUFACTURING MEXIC</v>
      </c>
      <c r="D891" s="106"/>
      <c r="E891" s="101" t="str">
        <f>BAJIO16643561!I893</f>
        <v>F3019-F3020-F3028-F3036-F3037-F3044-F3051</v>
      </c>
      <c r="F891" s="302">
        <f>BAJIO16643561!H893</f>
        <v>1589</v>
      </c>
      <c r="G891" s="21">
        <f t="shared" si="98"/>
        <v>22400</v>
      </c>
      <c r="H891" s="20"/>
      <c r="I891" s="21">
        <f t="shared" si="99"/>
        <v>3584</v>
      </c>
      <c r="J891" s="21">
        <f>BAJIO16643561!D893</f>
        <v>25984</v>
      </c>
      <c r="K891" s="21">
        <f t="shared" si="100"/>
        <v>0</v>
      </c>
      <c r="L891" s="20"/>
      <c r="M891" s="21">
        <f t="shared" si="101"/>
        <v>0</v>
      </c>
      <c r="N891" s="21">
        <f>BAJIO16643561!C893</f>
        <v>0</v>
      </c>
      <c r="O891" s="128">
        <f t="shared" si="102"/>
        <v>40421.049999999836</v>
      </c>
      <c r="P891" s="22"/>
    </row>
    <row r="892" spans="1:16" x14ac:dyDescent="0.25">
      <c r="A892" s="19">
        <f>BAJIO16643561!A894</f>
        <v>44537</v>
      </c>
      <c r="B892" s="20"/>
      <c r="C892" s="20" t="str">
        <f>BAJIO16643561!B894</f>
        <v xml:space="preserve">SUTORSA COMERCIAL </v>
      </c>
      <c r="D892" s="106"/>
      <c r="E892" s="101">
        <f>BAJIO16643561!I894</f>
        <v>0</v>
      </c>
      <c r="F892" s="302">
        <f>BAJIO16643561!H894</f>
        <v>0</v>
      </c>
      <c r="G892" s="21">
        <f t="shared" si="98"/>
        <v>0</v>
      </c>
      <c r="H892" s="20"/>
      <c r="I892" s="21">
        <f t="shared" si="99"/>
        <v>0</v>
      </c>
      <c r="J892" s="21">
        <f>BAJIO16643561!D894</f>
        <v>0</v>
      </c>
      <c r="K892" s="21">
        <f t="shared" si="100"/>
        <v>339.30172413793105</v>
      </c>
      <c r="L892" s="20"/>
      <c r="M892" s="21">
        <f t="shared" si="101"/>
        <v>54.288275862068971</v>
      </c>
      <c r="N892" s="21">
        <f>BAJIO16643561!C894</f>
        <v>393.59</v>
      </c>
      <c r="O892" s="128">
        <f t="shared" si="102"/>
        <v>40027.459999999839</v>
      </c>
      <c r="P892" s="22"/>
    </row>
    <row r="893" spans="1:16" x14ac:dyDescent="0.25">
      <c r="A893" s="19">
        <f>BAJIO16643561!A895</f>
        <v>44537</v>
      </c>
      <c r="B893" s="20"/>
      <c r="C893" s="20" t="str">
        <f>BAJIO16643561!B895</f>
        <v xml:space="preserve">CENTRAL MANGUERAS ACC </v>
      </c>
      <c r="D893" s="106"/>
      <c r="E893" s="101">
        <f>BAJIO16643561!I895</f>
        <v>0</v>
      </c>
      <c r="F893" s="302">
        <f>BAJIO16643561!H895</f>
        <v>0</v>
      </c>
      <c r="G893" s="21">
        <f t="shared" si="98"/>
        <v>0</v>
      </c>
      <c r="H893" s="20"/>
      <c r="I893" s="21">
        <f t="shared" si="99"/>
        <v>0</v>
      </c>
      <c r="J893" s="21">
        <f>BAJIO16643561!D895</f>
        <v>0</v>
      </c>
      <c r="K893" s="21">
        <f t="shared" si="100"/>
        <v>463.44827586206901</v>
      </c>
      <c r="L893" s="20"/>
      <c r="M893" s="21">
        <f t="shared" si="101"/>
        <v>74.151724137931041</v>
      </c>
      <c r="N893" s="21">
        <f>BAJIO16643561!C895</f>
        <v>537.6</v>
      </c>
      <c r="O893" s="128">
        <f t="shared" si="102"/>
        <v>39489.859999999841</v>
      </c>
      <c r="P893" s="22"/>
    </row>
    <row r="894" spans="1:16" x14ac:dyDescent="0.25">
      <c r="A894" s="19">
        <f>BAJIO16643561!A896</f>
        <v>44537</v>
      </c>
      <c r="B894" s="20"/>
      <c r="C894" s="20" t="str">
        <f>BAJIO16643561!B896</f>
        <v>ZAMUDIO CELIS ALBERTO</v>
      </c>
      <c r="D894" s="106"/>
      <c r="E894" s="101">
        <f>BAJIO16643561!I896</f>
        <v>0</v>
      </c>
      <c r="F894" s="302">
        <f>BAJIO16643561!H896</f>
        <v>0</v>
      </c>
      <c r="G894" s="21">
        <f t="shared" si="98"/>
        <v>0</v>
      </c>
      <c r="H894" s="20"/>
      <c r="I894" s="21">
        <f t="shared" si="99"/>
        <v>0</v>
      </c>
      <c r="J894" s="21">
        <f>BAJIO16643561!D896</f>
        <v>0</v>
      </c>
      <c r="K894" s="21">
        <f t="shared" si="100"/>
        <v>1034.4827586206898</v>
      </c>
      <c r="L894" s="20"/>
      <c r="M894" s="21">
        <f t="shared" si="101"/>
        <v>165.51724137931038</v>
      </c>
      <c r="N894" s="21">
        <f>BAJIO16643561!C896</f>
        <v>1200</v>
      </c>
      <c r="O894" s="128">
        <f t="shared" si="102"/>
        <v>38289.859999999841</v>
      </c>
      <c r="P894" s="22"/>
    </row>
    <row r="895" spans="1:16" x14ac:dyDescent="0.25">
      <c r="A895" s="19">
        <f>BAJIO16643561!A897</f>
        <v>44537</v>
      </c>
      <c r="B895" s="20"/>
      <c r="C895" s="20" t="str">
        <f>BAJIO16643561!B897</f>
        <v xml:space="preserve">TAPIA RODRIGUEZ MARTIN </v>
      </c>
      <c r="D895" s="106"/>
      <c r="E895" s="101">
        <f>BAJIO16643561!I897</f>
        <v>0</v>
      </c>
      <c r="F895" s="302">
        <f>BAJIO16643561!H897</f>
        <v>0</v>
      </c>
      <c r="G895" s="21">
        <f t="shared" si="98"/>
        <v>0</v>
      </c>
      <c r="H895" s="20"/>
      <c r="I895" s="21">
        <f t="shared" si="99"/>
        <v>0</v>
      </c>
      <c r="J895" s="21">
        <f>BAJIO16643561!D897</f>
        <v>0</v>
      </c>
      <c r="K895" s="21">
        <f t="shared" si="100"/>
        <v>25000</v>
      </c>
      <c r="L895" s="20"/>
      <c r="M895" s="21">
        <f t="shared" si="101"/>
        <v>4000</v>
      </c>
      <c r="N895" s="21">
        <f>BAJIO16643561!C897</f>
        <v>29000</v>
      </c>
      <c r="O895" s="128">
        <f t="shared" si="102"/>
        <v>9289.8599999998405</v>
      </c>
      <c r="P895" s="22"/>
    </row>
    <row r="896" spans="1:16" x14ac:dyDescent="0.25">
      <c r="A896" s="19">
        <f>BAJIO16643561!A898</f>
        <v>44537</v>
      </c>
      <c r="B896" s="20"/>
      <c r="C896" s="20" t="str">
        <f>BAJIO16643561!B898</f>
        <v xml:space="preserve">CENTRO DE RADIODIAGNOSTICO LIN </v>
      </c>
      <c r="D896" s="106"/>
      <c r="E896" s="101">
        <f>BAJIO16643561!I898</f>
        <v>0</v>
      </c>
      <c r="F896" s="302">
        <f>BAJIO16643561!H898</f>
        <v>0</v>
      </c>
      <c r="G896" s="21">
        <f t="shared" si="98"/>
        <v>0</v>
      </c>
      <c r="H896" s="20"/>
      <c r="I896" s="21">
        <f t="shared" si="99"/>
        <v>0</v>
      </c>
      <c r="J896" s="21">
        <f>BAJIO16643561!D898</f>
        <v>0</v>
      </c>
      <c r="K896" s="21">
        <f t="shared" si="100"/>
        <v>876.72413793103453</v>
      </c>
      <c r="L896" s="20"/>
      <c r="M896" s="21">
        <f t="shared" si="101"/>
        <v>140.27586206896552</v>
      </c>
      <c r="N896" s="21">
        <f>BAJIO16643561!C898</f>
        <v>1017</v>
      </c>
      <c r="O896" s="128">
        <f t="shared" si="102"/>
        <v>8272.8599999998405</v>
      </c>
      <c r="P896" s="22"/>
    </row>
    <row r="897" spans="1:16" x14ac:dyDescent="0.25">
      <c r="A897" s="19">
        <f>BAJIO16643561!A899</f>
        <v>44538</v>
      </c>
      <c r="B897" s="20"/>
      <c r="C897" s="20" t="str">
        <f>BAJIO16643561!B899</f>
        <v xml:space="preserve">CONSTRUCTORA INVERMEX SA DE CV </v>
      </c>
      <c r="D897" s="106"/>
      <c r="E897" s="101">
        <f>BAJIO16643561!I899</f>
        <v>0</v>
      </c>
      <c r="F897" s="302">
        <f>BAJIO16643561!H899</f>
        <v>0</v>
      </c>
      <c r="G897" s="21">
        <f t="shared" si="98"/>
        <v>6896.5517241379312</v>
      </c>
      <c r="H897" s="20"/>
      <c r="I897" s="21">
        <f t="shared" si="99"/>
        <v>1103.4482758620691</v>
      </c>
      <c r="J897" s="21">
        <f>BAJIO16643561!D899</f>
        <v>8000</v>
      </c>
      <c r="K897" s="21">
        <f t="shared" si="100"/>
        <v>0</v>
      </c>
      <c r="L897" s="20"/>
      <c r="M897" s="21">
        <f t="shared" si="101"/>
        <v>0</v>
      </c>
      <c r="N897" s="21">
        <f>BAJIO16643561!C899</f>
        <v>0</v>
      </c>
      <c r="O897" s="128">
        <f t="shared" si="102"/>
        <v>16272.859999999841</v>
      </c>
      <c r="P897" s="22"/>
    </row>
    <row r="898" spans="1:16" x14ac:dyDescent="0.25">
      <c r="A898" s="19">
        <f>BAJIO16643561!A900</f>
        <v>44538</v>
      </c>
      <c r="B898" s="20"/>
      <c r="C898" s="20" t="str">
        <f>BAJIO16643561!B900</f>
        <v>BARRY CALLEBAUT MEXICO S DE RL DE CV</v>
      </c>
      <c r="D898" s="106"/>
      <c r="E898" s="101" t="str">
        <f>BAJIO16643561!I900</f>
        <v xml:space="preserve"> F2760</v>
      </c>
      <c r="F898" s="302">
        <f>BAJIO16643561!H900</f>
        <v>1501</v>
      </c>
      <c r="G898" s="21">
        <f t="shared" si="98"/>
        <v>9503.4482758620688</v>
      </c>
      <c r="H898" s="20"/>
      <c r="I898" s="21">
        <f t="shared" si="99"/>
        <v>1520.5517241379309</v>
      </c>
      <c r="J898" s="21">
        <f>BAJIO16643561!D900</f>
        <v>11024</v>
      </c>
      <c r="K898" s="21">
        <f t="shared" si="100"/>
        <v>0</v>
      </c>
      <c r="L898" s="20"/>
      <c r="M898" s="21">
        <f t="shared" si="101"/>
        <v>0</v>
      </c>
      <c r="N898" s="21">
        <f>BAJIO16643561!C900</f>
        <v>0</v>
      </c>
      <c r="O898" s="128">
        <f t="shared" si="102"/>
        <v>27296.859999999841</v>
      </c>
      <c r="P898" s="22"/>
    </row>
    <row r="899" spans="1:16" x14ac:dyDescent="0.25">
      <c r="A899" s="19">
        <f>BAJIO16643561!A901</f>
        <v>44538</v>
      </c>
      <c r="B899" s="20"/>
      <c r="C899" s="20" t="str">
        <f>BAJIO16643561!B901</f>
        <v xml:space="preserve">ATM en Banca Afirme S A Cienega De F N </v>
      </c>
      <c r="D899" s="106"/>
      <c r="E899" s="101">
        <f>BAJIO16643561!I901</f>
        <v>0</v>
      </c>
      <c r="F899" s="302">
        <f>BAJIO16643561!H901</f>
        <v>0</v>
      </c>
      <c r="G899" s="21">
        <f t="shared" si="98"/>
        <v>0</v>
      </c>
      <c r="H899" s="20"/>
      <c r="I899" s="21">
        <f t="shared" si="99"/>
        <v>0</v>
      </c>
      <c r="J899" s="21">
        <f>BAJIO16643561!D901</f>
        <v>0</v>
      </c>
      <c r="K899" s="21">
        <f t="shared" si="100"/>
        <v>2327.5862068965521</v>
      </c>
      <c r="L899" s="20"/>
      <c r="M899" s="21">
        <f t="shared" si="101"/>
        <v>372.41379310344831</v>
      </c>
      <c r="N899" s="21">
        <f>BAJIO16643561!C901</f>
        <v>2700</v>
      </c>
      <c r="O899" s="128">
        <f t="shared" si="102"/>
        <v>24596.859999999841</v>
      </c>
      <c r="P899" s="22"/>
    </row>
    <row r="900" spans="1:16" x14ac:dyDescent="0.25">
      <c r="A900" s="19">
        <f>BAJIO16643561!A902</f>
        <v>44538</v>
      </c>
      <c r="B900" s="20"/>
      <c r="C900" s="20" t="str">
        <f>BAJIO16643561!B902</f>
        <v xml:space="preserve">SUTORSA COMERCIAL </v>
      </c>
      <c r="D900" s="106"/>
      <c r="E900" s="101">
        <f>BAJIO16643561!I902</f>
        <v>0</v>
      </c>
      <c r="F900" s="302">
        <f>BAJIO16643561!H902</f>
        <v>0</v>
      </c>
      <c r="G900" s="21">
        <f t="shared" si="98"/>
        <v>0</v>
      </c>
      <c r="H900" s="20"/>
      <c r="I900" s="21">
        <f t="shared" si="99"/>
        <v>0</v>
      </c>
      <c r="J900" s="21">
        <f>BAJIO16643561!D902</f>
        <v>0</v>
      </c>
      <c r="K900" s="21">
        <f t="shared" si="100"/>
        <v>117.70689655172414</v>
      </c>
      <c r="L900" s="20"/>
      <c r="M900" s="21">
        <f t="shared" si="101"/>
        <v>18.833103448275864</v>
      </c>
      <c r="N900" s="21">
        <f>BAJIO16643561!C902</f>
        <v>136.54</v>
      </c>
      <c r="O900" s="128">
        <f t="shared" si="102"/>
        <v>24460.31999999984</v>
      </c>
      <c r="P900" s="22"/>
    </row>
    <row r="901" spans="1:16" x14ac:dyDescent="0.25">
      <c r="A901" s="19">
        <f>BAJIO16643561!A903</f>
        <v>44538</v>
      </c>
      <c r="B901" s="20"/>
      <c r="C901" s="20" t="str">
        <f>BAJIO16643561!B903</f>
        <v xml:space="preserve">ARMANDO LOZANO PAULIN </v>
      </c>
      <c r="D901" s="106"/>
      <c r="E901" s="101">
        <f>BAJIO16643561!I903</f>
        <v>0</v>
      </c>
      <c r="F901" s="302">
        <f>BAJIO16643561!H903</f>
        <v>0</v>
      </c>
      <c r="G901" s="21">
        <f t="shared" si="98"/>
        <v>0</v>
      </c>
      <c r="H901" s="20"/>
      <c r="I901" s="21">
        <f t="shared" si="99"/>
        <v>0</v>
      </c>
      <c r="J901" s="21">
        <f>BAJIO16643561!D903</f>
        <v>0</v>
      </c>
      <c r="K901" s="21">
        <f t="shared" si="100"/>
        <v>463.44827586206901</v>
      </c>
      <c r="L901" s="20"/>
      <c r="M901" s="21">
        <f t="shared" si="101"/>
        <v>74.151724137931041</v>
      </c>
      <c r="N901" s="21">
        <f>BAJIO16643561!C903</f>
        <v>537.6</v>
      </c>
      <c r="O901" s="128">
        <f t="shared" si="102"/>
        <v>23922.719999999841</v>
      </c>
      <c r="P901" s="22"/>
    </row>
    <row r="902" spans="1:16" x14ac:dyDescent="0.25">
      <c r="A902" s="19">
        <f>BAJIO16643561!A904</f>
        <v>44538</v>
      </c>
      <c r="B902" s="20"/>
      <c r="C902" s="20" t="str">
        <f>BAJIO16643561!B904</f>
        <v xml:space="preserve">GEMTRON DE MEXICO SA DE CV </v>
      </c>
      <c r="D902" s="106"/>
      <c r="E902" s="101" t="str">
        <f>BAJIO16643561!I904</f>
        <v>F2845</v>
      </c>
      <c r="F902" s="302">
        <f>BAJIO16643561!H904</f>
        <v>1492</v>
      </c>
      <c r="G902" s="21">
        <f t="shared" si="98"/>
        <v>14749.250000000002</v>
      </c>
      <c r="H902" s="20"/>
      <c r="I902" s="21">
        <f t="shared" si="99"/>
        <v>2359.8800000000006</v>
      </c>
      <c r="J902" s="21">
        <f>BAJIO16643561!D904</f>
        <v>17109.13</v>
      </c>
      <c r="K902" s="21">
        <f t="shared" si="100"/>
        <v>0</v>
      </c>
      <c r="L902" s="20"/>
      <c r="M902" s="21">
        <f t="shared" si="101"/>
        <v>0</v>
      </c>
      <c r="N902" s="21">
        <f>BAJIO16643561!C904</f>
        <v>0</v>
      </c>
      <c r="O902" s="128">
        <f t="shared" si="102"/>
        <v>41031.849999999846</v>
      </c>
      <c r="P902" s="22"/>
    </row>
    <row r="903" spans="1:16" x14ac:dyDescent="0.25">
      <c r="A903" s="19">
        <f>BAJIO16643561!A905</f>
        <v>44538</v>
      </c>
      <c r="B903" s="20"/>
      <c r="C903" s="20" t="str">
        <f>BAJIO16643561!B905</f>
        <v>OPERADORA DE RELLENOS SANITARI</v>
      </c>
      <c r="D903" s="106"/>
      <c r="E903" s="101">
        <f>BAJIO16643561!I905</f>
        <v>0</v>
      </c>
      <c r="F903" s="302">
        <f>BAJIO16643561!H905</f>
        <v>0</v>
      </c>
      <c r="G903" s="21">
        <f t="shared" si="98"/>
        <v>0</v>
      </c>
      <c r="H903" s="20"/>
      <c r="I903" s="21">
        <f t="shared" si="99"/>
        <v>0</v>
      </c>
      <c r="J903" s="21">
        <f>BAJIO16643561!D905</f>
        <v>0</v>
      </c>
      <c r="K903" s="21">
        <f t="shared" si="100"/>
        <v>5461.2500000000009</v>
      </c>
      <c r="L903" s="20"/>
      <c r="M903" s="21">
        <f t="shared" si="101"/>
        <v>873.80000000000018</v>
      </c>
      <c r="N903" s="21">
        <f>BAJIO16643561!C905</f>
        <v>6335.05</v>
      </c>
      <c r="O903" s="128">
        <f t="shared" si="102"/>
        <v>34696.799999999843</v>
      </c>
      <c r="P903" s="22"/>
    </row>
    <row r="904" spans="1:16" x14ac:dyDescent="0.25">
      <c r="A904" s="19">
        <f>BAJIO16643561!A906</f>
        <v>44538</v>
      </c>
      <c r="B904" s="20"/>
      <c r="C904" s="20" t="str">
        <f>BAJIO16643561!B906</f>
        <v>RECICLAJES Y DESTILADOS MONTER</v>
      </c>
      <c r="D904" s="106"/>
      <c r="E904" s="101">
        <f>BAJIO16643561!I906</f>
        <v>0</v>
      </c>
      <c r="F904" s="302">
        <f>BAJIO16643561!H906</f>
        <v>0</v>
      </c>
      <c r="G904" s="21">
        <f t="shared" si="98"/>
        <v>0</v>
      </c>
      <c r="H904" s="20"/>
      <c r="I904" s="21">
        <f t="shared" si="99"/>
        <v>0</v>
      </c>
      <c r="J904" s="21">
        <f>BAJIO16643561!D906</f>
        <v>0</v>
      </c>
      <c r="K904" s="21">
        <f t="shared" si="100"/>
        <v>16665.862068965518</v>
      </c>
      <c r="L904" s="20"/>
      <c r="M904" s="21">
        <f t="shared" si="101"/>
        <v>2666.5379310344829</v>
      </c>
      <c r="N904" s="21">
        <f>BAJIO16643561!C906</f>
        <v>19332.400000000001</v>
      </c>
      <c r="O904" s="128">
        <f t="shared" si="102"/>
        <v>15364.399999999841</v>
      </c>
      <c r="P904" s="22"/>
    </row>
    <row r="905" spans="1:16" x14ac:dyDescent="0.25">
      <c r="A905" s="19">
        <f>BAJIO16643561!A907</f>
        <v>44538</v>
      </c>
      <c r="B905" s="20"/>
      <c r="C905" s="20" t="str">
        <f>BAJIO16643561!B907</f>
        <v>TORRES ZUIGA ALMA DELIA</v>
      </c>
      <c r="D905" s="106"/>
      <c r="E905" s="101">
        <f>BAJIO16643561!I907</f>
        <v>0</v>
      </c>
      <c r="F905" s="302">
        <f>BAJIO16643561!H907</f>
        <v>0</v>
      </c>
      <c r="G905" s="21">
        <f t="shared" si="98"/>
        <v>0</v>
      </c>
      <c r="H905" s="20"/>
      <c r="I905" s="21">
        <f t="shared" si="99"/>
        <v>0</v>
      </c>
      <c r="J905" s="21">
        <f>BAJIO16643561!D907</f>
        <v>0</v>
      </c>
      <c r="K905" s="21">
        <f t="shared" si="100"/>
        <v>2034.0431034482758</v>
      </c>
      <c r="L905" s="20"/>
      <c r="M905" s="21">
        <f t="shared" si="101"/>
        <v>325.44689655172414</v>
      </c>
      <c r="N905" s="21">
        <f>BAJIO16643561!C907</f>
        <v>2359.4899999999998</v>
      </c>
      <c r="O905" s="128">
        <f t="shared" si="102"/>
        <v>13004.909999999842</v>
      </c>
      <c r="P905" s="22"/>
    </row>
    <row r="906" spans="1:16" x14ac:dyDescent="0.25">
      <c r="A906" s="19">
        <f>BAJIO16643561!A908</f>
        <v>44538</v>
      </c>
      <c r="B906" s="20"/>
      <c r="C906" s="20" t="str">
        <f>BAJIO16643561!B908</f>
        <v xml:space="preserve">FUMIGACIONES FITOSANITARIAS ES </v>
      </c>
      <c r="D906" s="106"/>
      <c r="E906" s="101">
        <f>BAJIO16643561!I908</f>
        <v>0</v>
      </c>
      <c r="F906" s="302">
        <f>BAJIO16643561!H908</f>
        <v>0</v>
      </c>
      <c r="G906" s="21">
        <f t="shared" si="98"/>
        <v>0</v>
      </c>
      <c r="H906" s="20"/>
      <c r="I906" s="21">
        <f t="shared" si="99"/>
        <v>0</v>
      </c>
      <c r="J906" s="21">
        <f>BAJIO16643561!D908</f>
        <v>0</v>
      </c>
      <c r="K906" s="21">
        <f t="shared" si="100"/>
        <v>4707.5</v>
      </c>
      <c r="L906" s="20"/>
      <c r="M906" s="21">
        <f t="shared" si="101"/>
        <v>753.2</v>
      </c>
      <c r="N906" s="21">
        <f>BAJIO16643561!C908</f>
        <v>5460.7</v>
      </c>
      <c r="O906" s="128">
        <f t="shared" si="102"/>
        <v>7544.2099999998418</v>
      </c>
      <c r="P906" s="22"/>
    </row>
    <row r="907" spans="1:16" x14ac:dyDescent="0.25">
      <c r="A907" s="19">
        <f>BAJIO16643561!A909</f>
        <v>44538</v>
      </c>
      <c r="B907" s="20"/>
      <c r="C907" s="20" t="str">
        <f>BAJIO16643561!B909</f>
        <v>QUALITAS CIA DE SEGURO</v>
      </c>
      <c r="D907" s="106"/>
      <c r="E907" s="101">
        <f>BAJIO16643561!I909</f>
        <v>0</v>
      </c>
      <c r="F907" s="302">
        <f>BAJIO16643561!H909</f>
        <v>0</v>
      </c>
      <c r="G907" s="21">
        <f t="shared" si="98"/>
        <v>0</v>
      </c>
      <c r="H907" s="20"/>
      <c r="I907" s="21">
        <f t="shared" si="99"/>
        <v>0</v>
      </c>
      <c r="J907" s="21">
        <f>BAJIO16643561!D909</f>
        <v>0</v>
      </c>
      <c r="K907" s="21">
        <f t="shared" si="100"/>
        <v>5334.6034482758623</v>
      </c>
      <c r="L907" s="20"/>
      <c r="M907" s="21">
        <f t="shared" si="101"/>
        <v>853.53655172413801</v>
      </c>
      <c r="N907" s="21">
        <f>BAJIO16643561!C909</f>
        <v>6188.14</v>
      </c>
      <c r="O907" s="128">
        <f t="shared" si="102"/>
        <v>1356.0699999998415</v>
      </c>
      <c r="P907" s="22"/>
    </row>
    <row r="908" spans="1:16" x14ac:dyDescent="0.25">
      <c r="A908" s="19">
        <f>BAJIO16643561!A910</f>
        <v>44538</v>
      </c>
      <c r="B908" s="20"/>
      <c r="C908" s="20" t="str">
        <f>BAJIO16643561!B910</f>
        <v xml:space="preserve">PRESTAMO A CTA INVERMEX CONSTRUCTORA INVERMEX SA DE CV </v>
      </c>
      <c r="D908" s="106"/>
      <c r="E908" s="101">
        <f>BAJIO16643561!I910</f>
        <v>0</v>
      </c>
      <c r="F908" s="302">
        <f>BAJIO16643561!H910</f>
        <v>0</v>
      </c>
      <c r="G908" s="21">
        <f t="shared" si="98"/>
        <v>2586.2068965517242</v>
      </c>
      <c r="H908" s="20"/>
      <c r="I908" s="21">
        <f t="shared" si="99"/>
        <v>413.79310344827587</v>
      </c>
      <c r="J908" s="21">
        <f>BAJIO16643561!D910</f>
        <v>3000</v>
      </c>
      <c r="K908" s="21">
        <f t="shared" si="100"/>
        <v>0</v>
      </c>
      <c r="L908" s="20"/>
      <c r="M908" s="21">
        <f t="shared" si="101"/>
        <v>0</v>
      </c>
      <c r="N908" s="21">
        <f>BAJIO16643561!C910</f>
        <v>0</v>
      </c>
      <c r="O908" s="128">
        <f t="shared" si="102"/>
        <v>4356.0699999998415</v>
      </c>
      <c r="P908" s="22"/>
    </row>
    <row r="909" spans="1:16" x14ac:dyDescent="0.25">
      <c r="A909" s="19">
        <f>BAJIO16643561!A911</f>
        <v>44539</v>
      </c>
      <c r="B909" s="20"/>
      <c r="C909" s="20" t="str">
        <f>BAJIO16643561!B911</f>
        <v xml:space="preserve">QUALTIA ALIMENTOS OP ERACIO </v>
      </c>
      <c r="D909" s="106"/>
      <c r="E909" s="101" t="str">
        <f>BAJIO16643561!I911</f>
        <v>F2931</v>
      </c>
      <c r="F909" s="302" t="str">
        <f>BAJIO16643561!H911</f>
        <v>PUE</v>
      </c>
      <c r="G909" s="21">
        <f t="shared" si="98"/>
        <v>9600</v>
      </c>
      <c r="H909" s="20"/>
      <c r="I909" s="21">
        <f t="shared" si="99"/>
        <v>1536</v>
      </c>
      <c r="J909" s="21">
        <f>BAJIO16643561!D911</f>
        <v>11136</v>
      </c>
      <c r="K909" s="21">
        <f t="shared" si="100"/>
        <v>0</v>
      </c>
      <c r="L909" s="20"/>
      <c r="M909" s="21">
        <f t="shared" si="101"/>
        <v>0</v>
      </c>
      <c r="N909" s="21">
        <f>BAJIO16643561!C911</f>
        <v>0</v>
      </c>
      <c r="O909" s="128">
        <f t="shared" si="102"/>
        <v>15492.069999999841</v>
      </c>
      <c r="P909" s="22"/>
    </row>
    <row r="910" spans="1:16" x14ac:dyDescent="0.25">
      <c r="A910" s="19">
        <f>BAJIO16643561!A912</f>
        <v>44539</v>
      </c>
      <c r="B910" s="20"/>
      <c r="C910" s="20" t="str">
        <f>BAJIO16643561!B912</f>
        <v xml:space="preserve">MANGUERAS Y ARTS </v>
      </c>
      <c r="D910" s="106"/>
      <c r="E910" s="101">
        <f>BAJIO16643561!I912</f>
        <v>0</v>
      </c>
      <c r="F910" s="302">
        <f>BAJIO16643561!H912</f>
        <v>0</v>
      </c>
      <c r="G910" s="21">
        <f t="shared" si="98"/>
        <v>0</v>
      </c>
      <c r="H910" s="20"/>
      <c r="I910" s="21">
        <f t="shared" si="99"/>
        <v>0</v>
      </c>
      <c r="J910" s="21">
        <f>BAJIO16643561!D912</f>
        <v>0</v>
      </c>
      <c r="K910" s="21">
        <f t="shared" si="100"/>
        <v>1086.8793103448277</v>
      </c>
      <c r="L910" s="20"/>
      <c r="M910" s="21">
        <f t="shared" si="101"/>
        <v>173.90068965517244</v>
      </c>
      <c r="N910" s="21">
        <f>BAJIO16643561!C912</f>
        <v>1260.78</v>
      </c>
      <c r="O910" s="128">
        <f t="shared" ref="O910:O973" si="103">O909+J910-N910</f>
        <v>14231.289999999841</v>
      </c>
      <c r="P910" s="22"/>
    </row>
    <row r="911" spans="1:16" x14ac:dyDescent="0.25">
      <c r="A911" s="19">
        <f>BAJIO16643561!A913</f>
        <v>44539</v>
      </c>
      <c r="B911" s="20"/>
      <c r="C911" s="20" t="str">
        <f>BAJIO16643561!B913</f>
        <v xml:space="preserve">CASA HECTOR PALACIOS </v>
      </c>
      <c r="D911" s="106"/>
      <c r="E911" s="101">
        <f>BAJIO16643561!I913</f>
        <v>0</v>
      </c>
      <c r="F911" s="302">
        <f>BAJIO16643561!H913</f>
        <v>0</v>
      </c>
      <c r="G911" s="21">
        <f t="shared" si="98"/>
        <v>0</v>
      </c>
      <c r="H911" s="20"/>
      <c r="I911" s="21">
        <f t="shared" si="99"/>
        <v>0</v>
      </c>
      <c r="J911" s="21">
        <f>BAJIO16643561!D913</f>
        <v>0</v>
      </c>
      <c r="K911" s="21">
        <f t="shared" si="100"/>
        <v>351.87931034482762</v>
      </c>
      <c r="L911" s="20"/>
      <c r="M911" s="21">
        <f t="shared" si="101"/>
        <v>56.30068965517242</v>
      </c>
      <c r="N911" s="21">
        <f>BAJIO16643561!C913</f>
        <v>408.18</v>
      </c>
      <c r="O911" s="128">
        <f t="shared" si="103"/>
        <v>13823.109999999841</v>
      </c>
      <c r="P911" s="22"/>
    </row>
    <row r="912" spans="1:16" x14ac:dyDescent="0.25">
      <c r="A912" s="19">
        <f>BAJIO16643561!A914</f>
        <v>44539</v>
      </c>
      <c r="B912" s="20"/>
      <c r="C912" s="20" t="str">
        <f>BAJIO16643561!B914</f>
        <v xml:space="preserve">SERVICIOS DE AGUA Y DRENAJE DE </v>
      </c>
      <c r="D912" s="106"/>
      <c r="E912" s="101">
        <f>BAJIO16643561!I914</f>
        <v>0</v>
      </c>
      <c r="F912" s="302">
        <f>BAJIO16643561!H914</f>
        <v>0</v>
      </c>
      <c r="G912" s="21">
        <f t="shared" si="98"/>
        <v>0</v>
      </c>
      <c r="H912" s="20"/>
      <c r="I912" s="21">
        <f t="shared" si="99"/>
        <v>0</v>
      </c>
      <c r="J912" s="21">
        <f>BAJIO16643561!D914</f>
        <v>0</v>
      </c>
      <c r="K912" s="21">
        <f t="shared" si="100"/>
        <v>1555.8620689655172</v>
      </c>
      <c r="L912" s="20"/>
      <c r="M912" s="21">
        <f t="shared" si="101"/>
        <v>248.93793103448277</v>
      </c>
      <c r="N912" s="21">
        <f>BAJIO16643561!C914</f>
        <v>1804.8</v>
      </c>
      <c r="O912" s="128">
        <f t="shared" si="103"/>
        <v>12018.309999999841</v>
      </c>
      <c r="P912" s="22"/>
    </row>
    <row r="913" spans="1:16" x14ac:dyDescent="0.25">
      <c r="A913" s="19">
        <f>BAJIO16643561!A915</f>
        <v>44539</v>
      </c>
      <c r="B913" s="20"/>
      <c r="C913" s="20" t="str">
        <f>BAJIO16643561!B915</f>
        <v>BACHOCO SA DE CV</v>
      </c>
      <c r="D913" s="106"/>
      <c r="E913" s="101" t="str">
        <f>BAJIO16643561!I915</f>
        <v>F2800</v>
      </c>
      <c r="F913" s="302">
        <f>BAJIO16643561!H915</f>
        <v>1491</v>
      </c>
      <c r="G913" s="21">
        <f t="shared" si="98"/>
        <v>6000</v>
      </c>
      <c r="H913" s="20"/>
      <c r="I913" s="21">
        <f t="shared" si="99"/>
        <v>960</v>
      </c>
      <c r="J913" s="21">
        <f>BAJIO16643561!D915</f>
        <v>6960</v>
      </c>
      <c r="K913" s="21">
        <f t="shared" si="100"/>
        <v>0</v>
      </c>
      <c r="L913" s="20"/>
      <c r="M913" s="21">
        <f t="shared" si="101"/>
        <v>0</v>
      </c>
      <c r="N913" s="21">
        <f>BAJIO16643561!C915</f>
        <v>0</v>
      </c>
      <c r="O913" s="128">
        <f t="shared" si="103"/>
        <v>18978.309999999841</v>
      </c>
      <c r="P913" s="22"/>
    </row>
    <row r="914" spans="1:16" x14ac:dyDescent="0.25">
      <c r="A914" s="19">
        <f>BAJIO16643561!A916</f>
        <v>44539</v>
      </c>
      <c r="B914" s="20"/>
      <c r="C914" s="20" t="str">
        <f>BAJIO16643561!B916</f>
        <v xml:space="preserve">HYUNDAI GLOVIS MEXIC O S DE RL DE CV </v>
      </c>
      <c r="D914" s="106"/>
      <c r="E914" s="101" t="str">
        <f>BAJIO16643561!I916</f>
        <v>F3011</v>
      </c>
      <c r="F914" s="302">
        <f>BAJIO16643561!H916</f>
        <v>1502</v>
      </c>
      <c r="G914" s="21">
        <f t="shared" si="98"/>
        <v>27137.500000000004</v>
      </c>
      <c r="H914" s="20"/>
      <c r="I914" s="21">
        <f t="shared" si="99"/>
        <v>4342.0000000000009</v>
      </c>
      <c r="J914" s="21">
        <f>BAJIO16643561!D916</f>
        <v>31479.5</v>
      </c>
      <c r="K914" s="21">
        <f t="shared" si="100"/>
        <v>0</v>
      </c>
      <c r="L914" s="20"/>
      <c r="M914" s="21">
        <f t="shared" si="101"/>
        <v>0</v>
      </c>
      <c r="N914" s="21">
        <f>BAJIO16643561!C916</f>
        <v>0</v>
      </c>
      <c r="O914" s="128">
        <f t="shared" si="103"/>
        <v>50457.809999999838</v>
      </c>
      <c r="P914" s="22"/>
    </row>
    <row r="915" spans="1:16" x14ac:dyDescent="0.25">
      <c r="A915" s="19">
        <f>BAJIO16643561!A917</f>
        <v>44539</v>
      </c>
      <c r="B915" s="20"/>
      <c r="C915" s="20" t="str">
        <f>BAJIO16643561!B917</f>
        <v xml:space="preserve">GRUPO MAPUCHE SA DE CV </v>
      </c>
      <c r="D915" s="106"/>
      <c r="E915" s="101" t="str">
        <f>BAJIO16643561!I917</f>
        <v>F3054</v>
      </c>
      <c r="F915" s="302">
        <f>BAJIO16643561!H917</f>
        <v>1493</v>
      </c>
      <c r="G915" s="21">
        <f t="shared" si="98"/>
        <v>10780</v>
      </c>
      <c r="H915" s="20"/>
      <c r="I915" s="21">
        <f t="shared" si="99"/>
        <v>1724.8</v>
      </c>
      <c r="J915" s="21">
        <f>BAJIO16643561!D917</f>
        <v>12504.8</v>
      </c>
      <c r="K915" s="21">
        <f t="shared" si="100"/>
        <v>0</v>
      </c>
      <c r="L915" s="20"/>
      <c r="M915" s="21">
        <f t="shared" si="101"/>
        <v>0</v>
      </c>
      <c r="N915" s="21">
        <f>BAJIO16643561!C917</f>
        <v>0</v>
      </c>
      <c r="O915" s="128">
        <f t="shared" si="103"/>
        <v>62962.609999999841</v>
      </c>
      <c r="P915" s="22"/>
    </row>
    <row r="916" spans="1:16" x14ac:dyDescent="0.25">
      <c r="A916" s="19">
        <f>BAJIO16643561!A918</f>
        <v>44539</v>
      </c>
      <c r="B916" s="20"/>
      <c r="C916" s="20" t="str">
        <f>BAJIO16643561!B918</f>
        <v>Recibo # 352814003888</v>
      </c>
      <c r="D916" s="106"/>
      <c r="E916" s="101">
        <f>BAJIO16643561!I918</f>
        <v>0</v>
      </c>
      <c r="F916" s="302">
        <f>BAJIO16643561!H918</f>
        <v>0</v>
      </c>
      <c r="G916" s="21">
        <f t="shared" si="98"/>
        <v>0</v>
      </c>
      <c r="H916" s="20"/>
      <c r="I916" s="21">
        <f t="shared" si="99"/>
        <v>0</v>
      </c>
      <c r="J916" s="21">
        <f>BAJIO16643561!D918</f>
        <v>0</v>
      </c>
      <c r="K916" s="21">
        <f t="shared" si="100"/>
        <v>6896.5517241379312</v>
      </c>
      <c r="L916" s="20"/>
      <c r="M916" s="21">
        <f t="shared" si="101"/>
        <v>1103.4482758620691</v>
      </c>
      <c r="N916" s="21">
        <f>BAJIO16643561!C918</f>
        <v>8000</v>
      </c>
      <c r="O916" s="128">
        <f t="shared" si="103"/>
        <v>54962.609999999841</v>
      </c>
      <c r="P916" s="22"/>
    </row>
    <row r="917" spans="1:16" x14ac:dyDescent="0.25">
      <c r="A917" s="19">
        <f>BAJIO16643561!A919</f>
        <v>44540</v>
      </c>
      <c r="B917" s="20"/>
      <c r="C917" s="20" t="str">
        <f>BAJIO16643561!B919</f>
        <v>LM TRANSPORTACIONES SA DE CV</v>
      </c>
      <c r="D917" s="106"/>
      <c r="E917" s="101" t="str">
        <f>BAJIO16643561!I919</f>
        <v>F3069, F3096</v>
      </c>
      <c r="F917" s="302">
        <f>BAJIO16643561!H919</f>
        <v>1499</v>
      </c>
      <c r="G917" s="21">
        <f t="shared" si="98"/>
        <v>8000.0000000000009</v>
      </c>
      <c r="H917" s="20"/>
      <c r="I917" s="21">
        <f t="shared" si="99"/>
        <v>1280.0000000000002</v>
      </c>
      <c r="J917" s="21">
        <f>BAJIO16643561!D919</f>
        <v>9280</v>
      </c>
      <c r="K917" s="21">
        <f t="shared" si="100"/>
        <v>0</v>
      </c>
      <c r="L917" s="20"/>
      <c r="M917" s="21">
        <f t="shared" si="101"/>
        <v>0</v>
      </c>
      <c r="N917" s="21">
        <f>BAJIO16643561!C919</f>
        <v>0</v>
      </c>
      <c r="O917" s="128">
        <f t="shared" si="103"/>
        <v>64242.609999999841</v>
      </c>
      <c r="P917" s="22"/>
    </row>
    <row r="918" spans="1:16" x14ac:dyDescent="0.25">
      <c r="A918" s="19">
        <f>BAJIO16643561!A920</f>
        <v>44540</v>
      </c>
      <c r="B918" s="20"/>
      <c r="C918" s="20" t="str">
        <f>BAJIO16643561!B920</f>
        <v xml:space="preserve">MEGA ALIMENTOS SA DE CV </v>
      </c>
      <c r="D918" s="106"/>
      <c r="E918" s="101" t="str">
        <f>BAJIO16643561!I920</f>
        <v>F2991</v>
      </c>
      <c r="F918" s="302">
        <f>BAJIO16643561!H920</f>
        <v>1494</v>
      </c>
      <c r="G918" s="21">
        <f t="shared" si="98"/>
        <v>9275</v>
      </c>
      <c r="H918" s="20"/>
      <c r="I918" s="21">
        <f t="shared" si="99"/>
        <v>1484</v>
      </c>
      <c r="J918" s="21">
        <f>BAJIO16643561!D920</f>
        <v>10759</v>
      </c>
      <c r="K918" s="21">
        <f t="shared" si="100"/>
        <v>0</v>
      </c>
      <c r="L918" s="20"/>
      <c r="M918" s="21">
        <f t="shared" si="101"/>
        <v>0</v>
      </c>
      <c r="N918" s="21">
        <f>BAJIO16643561!C920</f>
        <v>0</v>
      </c>
      <c r="O918" s="128">
        <f t="shared" si="103"/>
        <v>75001.609999999841</v>
      </c>
      <c r="P918" s="22"/>
    </row>
    <row r="919" spans="1:16" x14ac:dyDescent="0.25">
      <c r="A919" s="19">
        <f>BAJIO16643561!A921</f>
        <v>44540</v>
      </c>
      <c r="B919" s="20"/>
      <c r="C919" s="20" t="str">
        <f>BAJIO16643561!B921</f>
        <v xml:space="preserve">DISPERSION EPO GRAFTECH MEXICO BEmisor.NAFIN </v>
      </c>
      <c r="D919" s="106"/>
      <c r="E919" s="101" t="str">
        <f>BAJIO16643561!I921</f>
        <v>F2509</v>
      </c>
      <c r="F919" s="302">
        <f>BAJIO16643561!H921</f>
        <v>1512</v>
      </c>
      <c r="G919" s="21">
        <f t="shared" si="98"/>
        <v>6300</v>
      </c>
      <c r="H919" s="20"/>
      <c r="I919" s="21">
        <f t="shared" si="99"/>
        <v>1008</v>
      </c>
      <c r="J919" s="21">
        <f>BAJIO16643561!D921</f>
        <v>7308</v>
      </c>
      <c r="K919" s="21">
        <f t="shared" si="100"/>
        <v>0</v>
      </c>
      <c r="L919" s="20"/>
      <c r="M919" s="21">
        <f t="shared" si="101"/>
        <v>0</v>
      </c>
      <c r="N919" s="21">
        <f>BAJIO16643561!C921</f>
        <v>0</v>
      </c>
      <c r="O919" s="128">
        <f t="shared" si="103"/>
        <v>82309.609999999841</v>
      </c>
      <c r="P919" s="22"/>
    </row>
    <row r="920" spans="1:16" x14ac:dyDescent="0.25">
      <c r="A920" s="19">
        <f>BAJIO16643561!A922</f>
        <v>44540</v>
      </c>
      <c r="B920" s="20"/>
      <c r="C920" s="20" t="str">
        <f>BAJIO16643561!B922</f>
        <v>VALVULAS DE CALIDAD DE MONTERREY SA DE CV</v>
      </c>
      <c r="D920" s="106"/>
      <c r="E920" s="101" t="str">
        <f>BAJIO16643561!I922</f>
        <v>F3046, F3064</v>
      </c>
      <c r="F920" s="302">
        <f>BAJIO16643561!H922</f>
        <v>1498</v>
      </c>
      <c r="G920" s="21">
        <f t="shared" si="98"/>
        <v>5700</v>
      </c>
      <c r="H920" s="20"/>
      <c r="I920" s="21">
        <f t="shared" si="99"/>
        <v>912</v>
      </c>
      <c r="J920" s="21">
        <f>BAJIO16643561!D922</f>
        <v>6612</v>
      </c>
      <c r="K920" s="21">
        <f t="shared" si="100"/>
        <v>0</v>
      </c>
      <c r="L920" s="20"/>
      <c r="M920" s="21">
        <f t="shared" si="101"/>
        <v>0</v>
      </c>
      <c r="N920" s="21">
        <f>BAJIO16643561!C922</f>
        <v>0</v>
      </c>
      <c r="O920" s="128">
        <f t="shared" si="103"/>
        <v>88921.609999999841</v>
      </c>
      <c r="P920" s="22"/>
    </row>
    <row r="921" spans="1:16" x14ac:dyDescent="0.25">
      <c r="A921" s="19">
        <f>BAJIO16643561!A923</f>
        <v>44540</v>
      </c>
      <c r="B921" s="20"/>
      <c r="C921" s="20" t="str">
        <f>BAJIO16643561!B923</f>
        <v>RED RECOLECTOR,SA DE CV</v>
      </c>
      <c r="D921" s="106"/>
      <c r="E921" s="101" t="str">
        <f>BAJIO16643561!I923</f>
        <v>F2923</v>
      </c>
      <c r="F921" s="302">
        <f>BAJIO16643561!H923</f>
        <v>1495</v>
      </c>
      <c r="G921" s="21">
        <f t="shared" si="98"/>
        <v>37750</v>
      </c>
      <c r="H921" s="20"/>
      <c r="I921" s="21">
        <f t="shared" si="99"/>
        <v>6040</v>
      </c>
      <c r="J921" s="21">
        <f>BAJIO16643561!D923</f>
        <v>43790</v>
      </c>
      <c r="K921" s="21">
        <f t="shared" si="100"/>
        <v>0</v>
      </c>
      <c r="L921" s="20"/>
      <c r="M921" s="21">
        <f t="shared" si="101"/>
        <v>0</v>
      </c>
      <c r="N921" s="21">
        <f>BAJIO16643561!C923</f>
        <v>0</v>
      </c>
      <c r="O921" s="128">
        <f t="shared" si="103"/>
        <v>132711.60999999984</v>
      </c>
      <c r="P921" s="22"/>
    </row>
    <row r="922" spans="1:16" ht="30" x14ac:dyDescent="0.25">
      <c r="A922" s="19">
        <f>BAJIO16643561!A924</f>
        <v>44540</v>
      </c>
      <c r="B922" s="20"/>
      <c r="C922" s="20" t="str">
        <f>BAJIO16643561!B924</f>
        <v>UNIVERSIDAD DE MONTERREY</v>
      </c>
      <c r="D922" s="106"/>
      <c r="E922" s="101" t="str">
        <f>BAJIO16643561!I924</f>
        <v>F2777, F2778, F2779</v>
      </c>
      <c r="F922" s="302">
        <f>BAJIO16643561!H924</f>
        <v>1497</v>
      </c>
      <c r="G922" s="21">
        <f t="shared" si="98"/>
        <v>92000</v>
      </c>
      <c r="H922" s="20"/>
      <c r="I922" s="21">
        <f t="shared" si="99"/>
        <v>14720</v>
      </c>
      <c r="J922" s="21">
        <f>BAJIO16643561!D924</f>
        <v>106720</v>
      </c>
      <c r="K922" s="21">
        <f t="shared" si="100"/>
        <v>0</v>
      </c>
      <c r="L922" s="20"/>
      <c r="M922" s="21">
        <f t="shared" si="101"/>
        <v>0</v>
      </c>
      <c r="N922" s="21">
        <f>BAJIO16643561!C924</f>
        <v>0</v>
      </c>
      <c r="O922" s="128">
        <f t="shared" si="103"/>
        <v>239431.60999999984</v>
      </c>
      <c r="P922" s="22"/>
    </row>
    <row r="923" spans="1:16" x14ac:dyDescent="0.25">
      <c r="A923" s="19">
        <f>BAJIO16643561!A925</f>
        <v>44540</v>
      </c>
      <c r="B923" s="20"/>
      <c r="C923" s="20" t="str">
        <f>BAJIO16643561!B925</f>
        <v xml:space="preserve">SERV GASOLINEROS DE MEXICO SA </v>
      </c>
      <c r="D923" s="106"/>
      <c r="E923" s="101">
        <f>BAJIO16643561!I925</f>
        <v>0</v>
      </c>
      <c r="F923" s="302">
        <f>BAJIO16643561!H925</f>
        <v>0</v>
      </c>
      <c r="G923" s="21">
        <f t="shared" si="98"/>
        <v>0</v>
      </c>
      <c r="H923" s="20"/>
      <c r="I923" s="21">
        <f t="shared" si="99"/>
        <v>0</v>
      </c>
      <c r="J923" s="21">
        <f>BAJIO16643561!D925</f>
        <v>0</v>
      </c>
      <c r="K923" s="21">
        <f t="shared" si="100"/>
        <v>10259.706896551725</v>
      </c>
      <c r="L923" s="20"/>
      <c r="M923" s="21">
        <f t="shared" si="101"/>
        <v>1641.553103448276</v>
      </c>
      <c r="N923" s="21">
        <f>BAJIO16643561!C925</f>
        <v>11901.26</v>
      </c>
      <c r="O923" s="128">
        <f t="shared" si="103"/>
        <v>227530.34999999983</v>
      </c>
      <c r="P923" s="22"/>
    </row>
    <row r="924" spans="1:16" x14ac:dyDescent="0.25">
      <c r="A924" s="19">
        <f>BAJIO16643561!A926</f>
        <v>44540</v>
      </c>
      <c r="B924" s="20"/>
      <c r="C924" s="20" t="str">
        <f>BAJIO16643561!B926</f>
        <v xml:space="preserve">SECOUNE DE MEXICO SA DE CV </v>
      </c>
      <c r="D924" s="106"/>
      <c r="E924" s="101">
        <f>BAJIO16643561!I926</f>
        <v>0</v>
      </c>
      <c r="F924" s="302">
        <f>BAJIO16643561!H926</f>
        <v>0</v>
      </c>
      <c r="G924" s="21">
        <f t="shared" si="98"/>
        <v>0</v>
      </c>
      <c r="H924" s="20"/>
      <c r="I924" s="21">
        <f t="shared" si="99"/>
        <v>0</v>
      </c>
      <c r="J924" s="21">
        <f>BAJIO16643561!D926</f>
        <v>0</v>
      </c>
      <c r="K924" s="21">
        <f t="shared" si="100"/>
        <v>650</v>
      </c>
      <c r="L924" s="20"/>
      <c r="M924" s="21">
        <f t="shared" si="101"/>
        <v>104</v>
      </c>
      <c r="N924" s="21">
        <f>BAJIO16643561!C926</f>
        <v>754</v>
      </c>
      <c r="O924" s="128">
        <f t="shared" si="103"/>
        <v>226776.34999999983</v>
      </c>
      <c r="P924" s="22"/>
    </row>
    <row r="925" spans="1:16" x14ac:dyDescent="0.25">
      <c r="A925" s="19">
        <f>BAJIO16643561!A927</f>
        <v>44540</v>
      </c>
      <c r="B925" s="20"/>
      <c r="C925" s="20" t="str">
        <f>BAJIO16643561!B927</f>
        <v xml:space="preserve">FLEX AUST DE MEXICO SA DE CV </v>
      </c>
      <c r="D925" s="106"/>
      <c r="E925" s="101">
        <f>BAJIO16643561!I927</f>
        <v>0</v>
      </c>
      <c r="F925" s="302">
        <f>BAJIO16643561!H927</f>
        <v>0</v>
      </c>
      <c r="G925" s="21">
        <f t="shared" si="98"/>
        <v>0</v>
      </c>
      <c r="H925" s="20"/>
      <c r="I925" s="21">
        <f t="shared" si="99"/>
        <v>0</v>
      </c>
      <c r="J925" s="21">
        <f>BAJIO16643561!D927</f>
        <v>0</v>
      </c>
      <c r="K925" s="21">
        <f t="shared" si="100"/>
        <v>34603.793103448283</v>
      </c>
      <c r="L925" s="20"/>
      <c r="M925" s="21">
        <f t="shared" si="101"/>
        <v>5536.6068965517252</v>
      </c>
      <c r="N925" s="21">
        <f>BAJIO16643561!C927</f>
        <v>40140.400000000001</v>
      </c>
      <c r="O925" s="128">
        <f t="shared" si="103"/>
        <v>186635.94999999984</v>
      </c>
      <c r="P925" s="22"/>
    </row>
    <row r="926" spans="1:16" x14ac:dyDescent="0.25">
      <c r="A926" s="19">
        <f>BAJIO16643561!A928</f>
        <v>44540</v>
      </c>
      <c r="B926" s="20"/>
      <c r="C926" s="20" t="str">
        <f>BAJIO16643561!B928</f>
        <v>PACCAR FINANCIAL MEXICO SA DE</v>
      </c>
      <c r="D926" s="106"/>
      <c r="E926" s="101">
        <f>BAJIO16643561!I928</f>
        <v>0</v>
      </c>
      <c r="F926" s="302">
        <f>BAJIO16643561!H928</f>
        <v>0</v>
      </c>
      <c r="G926" s="21">
        <f t="shared" si="98"/>
        <v>0</v>
      </c>
      <c r="H926" s="20"/>
      <c r="I926" s="21">
        <f t="shared" si="99"/>
        <v>0</v>
      </c>
      <c r="J926" s="21">
        <f>BAJIO16643561!D928</f>
        <v>0</v>
      </c>
      <c r="K926" s="21">
        <f t="shared" si="100"/>
        <v>77234.155172413797</v>
      </c>
      <c r="L926" s="20"/>
      <c r="M926" s="21">
        <f t="shared" si="101"/>
        <v>12357.464827586207</v>
      </c>
      <c r="N926" s="21">
        <f>BAJIO16643561!C928</f>
        <v>89591.62</v>
      </c>
      <c r="O926" s="128">
        <f t="shared" si="103"/>
        <v>97044.329999999842</v>
      </c>
      <c r="P926" s="22"/>
    </row>
    <row r="927" spans="1:16" x14ac:dyDescent="0.25">
      <c r="A927" s="19">
        <f>BAJIO16643561!A929</f>
        <v>44540</v>
      </c>
      <c r="B927" s="20"/>
      <c r="C927" s="20" t="str">
        <f>BAJIO16643561!B929</f>
        <v>VALLE ALTO,A. C</v>
      </c>
      <c r="D927" s="106"/>
      <c r="E927" s="101" t="str">
        <f>BAJIO16643561!I929</f>
        <v>F3145</v>
      </c>
      <c r="F927" s="302" t="str">
        <f>BAJIO16643561!H929</f>
        <v>PUE</v>
      </c>
      <c r="G927" s="21">
        <f t="shared" si="98"/>
        <v>8700</v>
      </c>
      <c r="H927" s="20"/>
      <c r="I927" s="21">
        <f t="shared" si="99"/>
        <v>1392</v>
      </c>
      <c r="J927" s="21">
        <f>BAJIO16643561!D929</f>
        <v>10092</v>
      </c>
      <c r="K927" s="21">
        <f t="shared" si="100"/>
        <v>0</v>
      </c>
      <c r="L927" s="20"/>
      <c r="M927" s="21">
        <f t="shared" si="101"/>
        <v>0</v>
      </c>
      <c r="N927" s="21">
        <f>BAJIO16643561!C929</f>
        <v>0</v>
      </c>
      <c r="O927" s="128">
        <f t="shared" si="103"/>
        <v>107136.32999999984</v>
      </c>
      <c r="P927" s="22"/>
    </row>
    <row r="928" spans="1:16" x14ac:dyDescent="0.25">
      <c r="A928" s="19">
        <f>BAJIO16643561!A930</f>
        <v>44543</v>
      </c>
      <c r="B928" s="20"/>
      <c r="C928" s="20" t="str">
        <f>BAJIO16643561!B930</f>
        <v xml:space="preserve">KANDELIUM MEXICO S D E RL D </v>
      </c>
      <c r="D928" s="106"/>
      <c r="E928" s="101" t="str">
        <f>BAJIO16643561!I930</f>
        <v>F2930</v>
      </c>
      <c r="F928" s="302">
        <f>BAJIO16643561!H930</f>
        <v>1503</v>
      </c>
      <c r="G928" s="21">
        <f t="shared" si="98"/>
        <v>2800</v>
      </c>
      <c r="H928" s="20"/>
      <c r="I928" s="21">
        <f t="shared" si="99"/>
        <v>448</v>
      </c>
      <c r="J928" s="21">
        <f>BAJIO16643561!D930</f>
        <v>3248</v>
      </c>
      <c r="K928" s="21">
        <f t="shared" si="100"/>
        <v>0</v>
      </c>
      <c r="L928" s="20"/>
      <c r="M928" s="21">
        <f t="shared" si="101"/>
        <v>0</v>
      </c>
      <c r="N928" s="21">
        <f>BAJIO16643561!C930</f>
        <v>0</v>
      </c>
      <c r="O928" s="128">
        <f t="shared" si="103"/>
        <v>110384.32999999984</v>
      </c>
      <c r="P928" s="22"/>
    </row>
    <row r="929" spans="1:16" x14ac:dyDescent="0.25">
      <c r="A929" s="19">
        <f>BAJIO16643561!A931</f>
        <v>44543</v>
      </c>
      <c r="B929" s="20"/>
      <c r="C929" s="20" t="str">
        <f>BAJIO16643561!B931</f>
        <v xml:space="preserve">TECNOMAIZ,SA DE CV </v>
      </c>
      <c r="D929" s="106"/>
      <c r="E929" s="101" t="str">
        <f>BAJIO16643561!I931</f>
        <v>F2981</v>
      </c>
      <c r="F929" s="302">
        <f>BAJIO16643561!H931</f>
        <v>1507</v>
      </c>
      <c r="G929" s="21">
        <f t="shared" si="98"/>
        <v>32700.000000000004</v>
      </c>
      <c r="H929" s="20"/>
      <c r="I929" s="21">
        <f t="shared" si="99"/>
        <v>5232.0000000000009</v>
      </c>
      <c r="J929" s="21">
        <f>BAJIO16643561!D931</f>
        <v>37932</v>
      </c>
      <c r="K929" s="21">
        <f t="shared" si="100"/>
        <v>0</v>
      </c>
      <c r="L929" s="20"/>
      <c r="M929" s="21">
        <f t="shared" si="101"/>
        <v>0</v>
      </c>
      <c r="N929" s="21">
        <f>BAJIO16643561!C931</f>
        <v>0</v>
      </c>
      <c r="O929" s="128">
        <f t="shared" si="103"/>
        <v>148316.32999999984</v>
      </c>
      <c r="P929" s="22"/>
    </row>
    <row r="930" spans="1:16" x14ac:dyDescent="0.25">
      <c r="A930" s="19">
        <f>BAJIO16643561!A932</f>
        <v>44543</v>
      </c>
      <c r="B930" s="20"/>
      <c r="C930" s="20" t="str">
        <f>BAJIO16643561!B932</f>
        <v>SEGURIDAD AMBIENTAL Y CAPACITA</v>
      </c>
      <c r="D930" s="106"/>
      <c r="E930" s="101">
        <f>BAJIO16643561!I932</f>
        <v>0</v>
      </c>
      <c r="F930" s="302">
        <f>BAJIO16643561!H932</f>
        <v>0</v>
      </c>
      <c r="G930" s="21">
        <f t="shared" si="98"/>
        <v>0</v>
      </c>
      <c r="H930" s="20"/>
      <c r="I930" s="21">
        <f t="shared" si="99"/>
        <v>0</v>
      </c>
      <c r="J930" s="21">
        <f>BAJIO16643561!D932</f>
        <v>0</v>
      </c>
      <c r="K930" s="21">
        <f t="shared" si="100"/>
        <v>8620.6896551724149</v>
      </c>
      <c r="L930" s="20"/>
      <c r="M930" s="21">
        <f t="shared" si="101"/>
        <v>1379.3103448275865</v>
      </c>
      <c r="N930" s="21">
        <f>BAJIO16643561!C932</f>
        <v>10000</v>
      </c>
      <c r="O930" s="128">
        <f t="shared" si="103"/>
        <v>138316.32999999984</v>
      </c>
      <c r="P930" s="22"/>
    </row>
    <row r="931" spans="1:16" x14ac:dyDescent="0.25">
      <c r="A931" s="19">
        <f>BAJIO16643561!A933</f>
        <v>44544</v>
      </c>
      <c r="B931" s="20"/>
      <c r="C931" s="20" t="str">
        <f>BAJIO16643561!B933</f>
        <v xml:space="preserve">CLIP MX*DULCERIA MIGUE </v>
      </c>
      <c r="D931" s="106"/>
      <c r="E931" s="101">
        <f>BAJIO16643561!I933</f>
        <v>0</v>
      </c>
      <c r="F931" s="302">
        <f>BAJIO16643561!H933</f>
        <v>0</v>
      </c>
      <c r="G931" s="21">
        <f t="shared" ref="G931:G994" si="104">J931/1.16</f>
        <v>0</v>
      </c>
      <c r="H931" s="20"/>
      <c r="I931" s="21">
        <f t="shared" ref="I931:I994" si="105">G931*0.16</f>
        <v>0</v>
      </c>
      <c r="J931" s="21">
        <f>BAJIO16643561!D933</f>
        <v>0</v>
      </c>
      <c r="K931" s="21">
        <f t="shared" ref="K931:K994" si="106">N931/1.16</f>
        <v>2645.25</v>
      </c>
      <c r="L931" s="20"/>
      <c r="M931" s="21">
        <f t="shared" ref="M931:M994" si="107">K931*0.16</f>
        <v>423.24</v>
      </c>
      <c r="N931" s="21">
        <f>BAJIO16643561!C933</f>
        <v>3068.49</v>
      </c>
      <c r="O931" s="128">
        <f t="shared" si="103"/>
        <v>135247.83999999985</v>
      </c>
      <c r="P931" s="22"/>
    </row>
    <row r="932" spans="1:16" x14ac:dyDescent="0.25">
      <c r="A932" s="19">
        <f>BAJIO16643561!A934</f>
        <v>44544</v>
      </c>
      <c r="B932" s="20"/>
      <c r="C932" s="20" t="str">
        <f>BAJIO16643561!B934</f>
        <v>SOLUCIONES EN DISTRIBUCION DE MERCANCIA</v>
      </c>
      <c r="D932" s="106"/>
      <c r="E932" s="101" t="str">
        <f>BAJIO16643561!I934</f>
        <v>F3122</v>
      </c>
      <c r="F932" s="302" t="str">
        <f>BAJIO16643561!H934</f>
        <v>PUE</v>
      </c>
      <c r="G932" s="21">
        <f t="shared" si="104"/>
        <v>3200</v>
      </c>
      <c r="H932" s="20"/>
      <c r="I932" s="21">
        <f t="shared" si="105"/>
        <v>512</v>
      </c>
      <c r="J932" s="21">
        <f>BAJIO16643561!D934</f>
        <v>3712</v>
      </c>
      <c r="K932" s="21">
        <f t="shared" si="106"/>
        <v>0</v>
      </c>
      <c r="L932" s="20"/>
      <c r="M932" s="21">
        <f t="shared" si="107"/>
        <v>0</v>
      </c>
      <c r="N932" s="21">
        <f>BAJIO16643561!C934</f>
        <v>0</v>
      </c>
      <c r="O932" s="128">
        <f t="shared" si="103"/>
        <v>138959.83999999985</v>
      </c>
      <c r="P932" s="22"/>
    </row>
    <row r="933" spans="1:16" x14ac:dyDescent="0.25">
      <c r="A933" s="19">
        <f>BAJIO16643561!A935</f>
        <v>44544</v>
      </c>
      <c r="B933" s="20"/>
      <c r="C933" s="20" t="str">
        <f>BAJIO16643561!B935</f>
        <v xml:space="preserve">TERRA4 CONST. Y SUMINISTROS SA </v>
      </c>
      <c r="D933" s="106"/>
      <c r="E933" s="101">
        <f>BAJIO16643561!I935</f>
        <v>0</v>
      </c>
      <c r="F933" s="302">
        <f>BAJIO16643561!H935</f>
        <v>0</v>
      </c>
      <c r="G933" s="21">
        <f t="shared" si="104"/>
        <v>0</v>
      </c>
      <c r="H933" s="20"/>
      <c r="I933" s="21">
        <f t="shared" si="105"/>
        <v>0</v>
      </c>
      <c r="J933" s="21">
        <f>BAJIO16643561!D935</f>
        <v>0</v>
      </c>
      <c r="K933" s="21">
        <f t="shared" si="106"/>
        <v>37646.551724137935</v>
      </c>
      <c r="L933" s="20"/>
      <c r="M933" s="21">
        <f t="shared" si="107"/>
        <v>6023.4482758620697</v>
      </c>
      <c r="N933" s="21">
        <f>BAJIO16643561!C935</f>
        <v>43670</v>
      </c>
      <c r="O933" s="128">
        <f t="shared" si="103"/>
        <v>95289.839999999851</v>
      </c>
      <c r="P933" s="22"/>
    </row>
    <row r="934" spans="1:16" x14ac:dyDescent="0.25">
      <c r="A934" s="19">
        <f>BAJIO16643561!A936</f>
        <v>44544</v>
      </c>
      <c r="B934" s="20"/>
      <c r="C934" s="20" t="str">
        <f>BAJIO16643561!B936</f>
        <v>TERRA4 CONST. Y SUMINISTROS SA</v>
      </c>
      <c r="D934" s="106"/>
      <c r="E934" s="101">
        <f>BAJIO16643561!I936</f>
        <v>0</v>
      </c>
      <c r="F934" s="302">
        <f>BAJIO16643561!H936</f>
        <v>0</v>
      </c>
      <c r="G934" s="21">
        <f t="shared" si="104"/>
        <v>0</v>
      </c>
      <c r="H934" s="20"/>
      <c r="I934" s="21">
        <f t="shared" si="105"/>
        <v>0</v>
      </c>
      <c r="J934" s="21">
        <f>BAJIO16643561!D936</f>
        <v>0</v>
      </c>
      <c r="K934" s="21">
        <f t="shared" si="106"/>
        <v>12931.034482758621</v>
      </c>
      <c r="L934" s="20"/>
      <c r="M934" s="21">
        <f t="shared" si="107"/>
        <v>2068.9655172413795</v>
      </c>
      <c r="N934" s="21">
        <f>BAJIO16643561!C936</f>
        <v>15000</v>
      </c>
      <c r="O934" s="128">
        <f t="shared" si="103"/>
        <v>80289.839999999851</v>
      </c>
      <c r="P934" s="22"/>
    </row>
    <row r="935" spans="1:16" x14ac:dyDescent="0.25">
      <c r="A935" s="19">
        <f>BAJIO16643561!A937</f>
        <v>44544</v>
      </c>
      <c r="B935" s="20"/>
      <c r="C935" s="20" t="str">
        <f>BAJIO16643561!B937</f>
        <v xml:space="preserve">PLANOS Y PROYECTOS GEOTERRA SA </v>
      </c>
      <c r="D935" s="106"/>
      <c r="E935" s="101">
        <f>BAJIO16643561!I937</f>
        <v>0</v>
      </c>
      <c r="F935" s="302">
        <f>BAJIO16643561!H937</f>
        <v>0</v>
      </c>
      <c r="G935" s="21">
        <f t="shared" si="104"/>
        <v>0</v>
      </c>
      <c r="H935" s="20"/>
      <c r="I935" s="21">
        <f t="shared" si="105"/>
        <v>0</v>
      </c>
      <c r="J935" s="21">
        <f>BAJIO16643561!D937</f>
        <v>0</v>
      </c>
      <c r="K935" s="21">
        <f t="shared" si="106"/>
        <v>60344.827586206899</v>
      </c>
      <c r="L935" s="20"/>
      <c r="M935" s="21">
        <f t="shared" si="107"/>
        <v>9655.1724137931033</v>
      </c>
      <c r="N935" s="21">
        <f>BAJIO16643561!C937</f>
        <v>70000</v>
      </c>
      <c r="O935" s="128">
        <f t="shared" si="103"/>
        <v>10289.839999999851</v>
      </c>
      <c r="P935" s="22"/>
    </row>
    <row r="936" spans="1:16" x14ac:dyDescent="0.25">
      <c r="A936" s="19">
        <f>BAJIO16643561!A938</f>
        <v>44544</v>
      </c>
      <c r="B936" s="20"/>
      <c r="C936" s="20" t="str">
        <f>BAJIO16643561!B938</f>
        <v xml:space="preserve">SIKPRO MIT MAURER SA DE CV </v>
      </c>
      <c r="D936" s="106"/>
      <c r="E936" s="101" t="str">
        <f>BAJIO16643561!I938</f>
        <v>F3166</v>
      </c>
      <c r="F936" s="302" t="str">
        <f>BAJIO16643561!H938</f>
        <v>PUE</v>
      </c>
      <c r="G936" s="21">
        <f t="shared" si="104"/>
        <v>3850.0000000000005</v>
      </c>
      <c r="H936" s="20"/>
      <c r="I936" s="21">
        <f t="shared" si="105"/>
        <v>616.00000000000011</v>
      </c>
      <c r="J936" s="21">
        <f>BAJIO16643561!D938</f>
        <v>4466</v>
      </c>
      <c r="K936" s="21">
        <f t="shared" si="106"/>
        <v>0</v>
      </c>
      <c r="L936" s="20"/>
      <c r="M936" s="21">
        <f t="shared" si="107"/>
        <v>0</v>
      </c>
      <c r="N936" s="21">
        <f>BAJIO16643561!C938</f>
        <v>0</v>
      </c>
      <c r="O936" s="128">
        <f t="shared" si="103"/>
        <v>14755.839999999851</v>
      </c>
      <c r="P936" s="22"/>
    </row>
    <row r="937" spans="1:16" x14ac:dyDescent="0.25">
      <c r="A937" s="19">
        <f>BAJIO16643561!A939</f>
        <v>44544</v>
      </c>
      <c r="B937" s="20"/>
      <c r="C937" s="20" t="str">
        <f>BAJIO16643561!B939</f>
        <v xml:space="preserve">INFRA SA DE CV </v>
      </c>
      <c r="D937" s="106"/>
      <c r="E937" s="101" t="str">
        <f>BAJIO16643561!I939</f>
        <v>F2900, F2920</v>
      </c>
      <c r="F937" s="302">
        <f>BAJIO16643561!H939</f>
        <v>1508</v>
      </c>
      <c r="G937" s="21">
        <f t="shared" si="104"/>
        <v>25000</v>
      </c>
      <c r="H937" s="20"/>
      <c r="I937" s="21">
        <f t="shared" si="105"/>
        <v>4000</v>
      </c>
      <c r="J937" s="21">
        <f>BAJIO16643561!D939</f>
        <v>29000</v>
      </c>
      <c r="K937" s="21">
        <f t="shared" si="106"/>
        <v>0</v>
      </c>
      <c r="L937" s="20"/>
      <c r="M937" s="21">
        <f t="shared" si="107"/>
        <v>0</v>
      </c>
      <c r="N937" s="21">
        <f>BAJIO16643561!C939</f>
        <v>0</v>
      </c>
      <c r="O937" s="128">
        <f t="shared" si="103"/>
        <v>43755.839999999851</v>
      </c>
      <c r="P937" s="22"/>
    </row>
    <row r="938" spans="1:16" x14ac:dyDescent="0.25">
      <c r="A938" s="19">
        <f>BAJIO16643561!A940</f>
        <v>44544</v>
      </c>
      <c r="B938" s="20"/>
      <c r="C938" s="20" t="str">
        <f>BAJIO16643561!B940</f>
        <v xml:space="preserve">GUILLERMO GUTIERREZ AGUIRRE </v>
      </c>
      <c r="D938" s="106"/>
      <c r="E938" s="101" t="str">
        <f>BAJIO16643561!I940</f>
        <v>F3181</v>
      </c>
      <c r="F938" s="302" t="str">
        <f>BAJIO16643561!H940</f>
        <v>PUE</v>
      </c>
      <c r="G938" s="21">
        <f t="shared" si="104"/>
        <v>28900.000000000004</v>
      </c>
      <c r="H938" s="20"/>
      <c r="I938" s="21">
        <f t="shared" si="105"/>
        <v>4624.0000000000009</v>
      </c>
      <c r="J938" s="21">
        <f>BAJIO16643561!D940</f>
        <v>33524</v>
      </c>
      <c r="K938" s="21">
        <f t="shared" si="106"/>
        <v>0</v>
      </c>
      <c r="L938" s="20"/>
      <c r="M938" s="21">
        <f t="shared" si="107"/>
        <v>0</v>
      </c>
      <c r="N938" s="21">
        <f>BAJIO16643561!C940</f>
        <v>0</v>
      </c>
      <c r="O938" s="128">
        <f t="shared" si="103"/>
        <v>77279.839999999851</v>
      </c>
      <c r="P938" s="22"/>
    </row>
    <row r="939" spans="1:16" x14ac:dyDescent="0.25">
      <c r="A939" s="19">
        <f>BAJIO16643561!A941</f>
        <v>44545</v>
      </c>
      <c r="B939" s="20"/>
      <c r="C939" s="20" t="str">
        <f>BAJIO16643561!B941</f>
        <v xml:space="preserve">IBERDROLA ENERGIA ES COBEDO SA DE CV </v>
      </c>
      <c r="D939" s="106"/>
      <c r="E939" s="101">
        <f>BAJIO16643561!I941</f>
        <v>0</v>
      </c>
      <c r="F939" s="302" t="str">
        <f>BAJIO16643561!H941</f>
        <v>?</v>
      </c>
      <c r="G939" s="21">
        <f t="shared" si="104"/>
        <v>19200</v>
      </c>
      <c r="H939" s="20"/>
      <c r="I939" s="21">
        <f t="shared" si="105"/>
        <v>3072</v>
      </c>
      <c r="J939" s="21">
        <f>BAJIO16643561!D941</f>
        <v>22272</v>
      </c>
      <c r="K939" s="21">
        <f t="shared" si="106"/>
        <v>0</v>
      </c>
      <c r="L939" s="20"/>
      <c r="M939" s="21">
        <f t="shared" si="107"/>
        <v>0</v>
      </c>
      <c r="N939" s="21">
        <f>BAJIO16643561!C941</f>
        <v>0</v>
      </c>
      <c r="O939" s="128">
        <f t="shared" si="103"/>
        <v>99551.839999999851</v>
      </c>
      <c r="P939" s="22"/>
    </row>
    <row r="940" spans="1:16" x14ac:dyDescent="0.25">
      <c r="A940" s="19">
        <f>BAJIO16643561!A942</f>
        <v>44545</v>
      </c>
      <c r="B940" s="20"/>
      <c r="C940" s="20" t="str">
        <f>BAJIO16643561!B942</f>
        <v xml:space="preserve">TAR AEROLINEAS </v>
      </c>
      <c r="D940" s="106"/>
      <c r="E940" s="101">
        <f>BAJIO16643561!I942</f>
        <v>0</v>
      </c>
      <c r="F940" s="302">
        <f>BAJIO16643561!H942</f>
        <v>0</v>
      </c>
      <c r="G940" s="21">
        <f t="shared" si="104"/>
        <v>0</v>
      </c>
      <c r="H940" s="20"/>
      <c r="I940" s="21">
        <f t="shared" si="105"/>
        <v>0</v>
      </c>
      <c r="J940" s="21">
        <f>BAJIO16643561!D942</f>
        <v>0</v>
      </c>
      <c r="K940" s="21">
        <f t="shared" si="106"/>
        <v>2110.344827586207</v>
      </c>
      <c r="L940" s="20"/>
      <c r="M940" s="21">
        <f t="shared" si="107"/>
        <v>337.65517241379314</v>
      </c>
      <c r="N940" s="21">
        <f>BAJIO16643561!C942</f>
        <v>2448</v>
      </c>
      <c r="O940" s="128">
        <f t="shared" si="103"/>
        <v>97103.839999999851</v>
      </c>
      <c r="P940" s="22"/>
    </row>
    <row r="941" spans="1:16" x14ac:dyDescent="0.25">
      <c r="A941" s="19">
        <f>BAJIO16643561!A943</f>
        <v>44545</v>
      </c>
      <c r="B941" s="20"/>
      <c r="C941" s="20" t="str">
        <f>BAJIO16643561!B943</f>
        <v>MEXTILE</v>
      </c>
      <c r="D941" s="106"/>
      <c r="E941" s="101" t="str">
        <f>BAJIO16643561!I943</f>
        <v>F2999</v>
      </c>
      <c r="F941" s="302">
        <f>BAJIO16643561!H943</f>
        <v>1505</v>
      </c>
      <c r="G941" s="21">
        <f t="shared" si="104"/>
        <v>3200</v>
      </c>
      <c r="H941" s="20"/>
      <c r="I941" s="21">
        <f t="shared" si="105"/>
        <v>512</v>
      </c>
      <c r="J941" s="21">
        <f>BAJIO16643561!D943</f>
        <v>3712</v>
      </c>
      <c r="K941" s="21">
        <f t="shared" si="106"/>
        <v>0</v>
      </c>
      <c r="L941" s="20"/>
      <c r="M941" s="21">
        <f t="shared" si="107"/>
        <v>0</v>
      </c>
      <c r="N941" s="21">
        <f>BAJIO16643561!C943</f>
        <v>0</v>
      </c>
      <c r="O941" s="128">
        <f t="shared" si="103"/>
        <v>100815.83999999985</v>
      </c>
      <c r="P941" s="22"/>
    </row>
    <row r="942" spans="1:16" x14ac:dyDescent="0.25">
      <c r="A942" s="19">
        <f>BAJIO16643561!A944</f>
        <v>44545</v>
      </c>
      <c r="B942" s="20"/>
      <c r="C942" s="20" t="str">
        <f>BAJIO16643561!B944</f>
        <v>ALANIS MARTINEZ GERARDO</v>
      </c>
      <c r="D942" s="106"/>
      <c r="E942" s="101">
        <f>BAJIO16643561!I944</f>
        <v>0</v>
      </c>
      <c r="F942" s="302">
        <f>BAJIO16643561!H944</f>
        <v>0</v>
      </c>
      <c r="G942" s="21">
        <f t="shared" si="104"/>
        <v>0</v>
      </c>
      <c r="H942" s="20"/>
      <c r="I942" s="21">
        <f t="shared" si="105"/>
        <v>0</v>
      </c>
      <c r="J942" s="21">
        <f>BAJIO16643561!D944</f>
        <v>0</v>
      </c>
      <c r="K942" s="21">
        <f t="shared" si="106"/>
        <v>862.06896551724139</v>
      </c>
      <c r="L942" s="20"/>
      <c r="M942" s="21">
        <f t="shared" si="107"/>
        <v>137.93103448275863</v>
      </c>
      <c r="N942" s="21">
        <f>BAJIO16643561!C944</f>
        <v>1000</v>
      </c>
      <c r="O942" s="128">
        <f t="shared" si="103"/>
        <v>99815.839999999851</v>
      </c>
      <c r="P942" s="22"/>
    </row>
    <row r="943" spans="1:16" x14ac:dyDescent="0.25">
      <c r="A943" s="19">
        <f>BAJIO16643561!A945</f>
        <v>44545</v>
      </c>
      <c r="B943" s="20"/>
      <c r="C943" s="20" t="str">
        <f>BAJIO16643561!B945</f>
        <v>BALLADO AGUILAR CHRISTIAN</v>
      </c>
      <c r="D943" s="106"/>
      <c r="E943" s="101">
        <f>BAJIO16643561!I945</f>
        <v>0</v>
      </c>
      <c r="F943" s="302">
        <f>BAJIO16643561!H945</f>
        <v>0</v>
      </c>
      <c r="G943" s="21">
        <f t="shared" si="104"/>
        <v>0</v>
      </c>
      <c r="H943" s="20"/>
      <c r="I943" s="21">
        <f t="shared" si="105"/>
        <v>0</v>
      </c>
      <c r="J943" s="21">
        <f>BAJIO16643561!D945</f>
        <v>0</v>
      </c>
      <c r="K943" s="21">
        <f t="shared" si="106"/>
        <v>1862.2413793103449</v>
      </c>
      <c r="L943" s="20"/>
      <c r="M943" s="21">
        <f t="shared" si="107"/>
        <v>297.95862068965516</v>
      </c>
      <c r="N943" s="21">
        <f>BAJIO16643561!C945</f>
        <v>2160.1999999999998</v>
      </c>
      <c r="O943" s="128">
        <f t="shared" si="103"/>
        <v>97655.639999999854</v>
      </c>
      <c r="P943" s="22"/>
    </row>
    <row r="944" spans="1:16" x14ac:dyDescent="0.25">
      <c r="A944" s="19">
        <f>BAJIO16643561!A946</f>
        <v>44545</v>
      </c>
      <c r="B944" s="20"/>
      <c r="C944" s="20" t="str">
        <f>BAJIO16643561!B946</f>
        <v>BALLADO AGUILAR CHRISTIAN</v>
      </c>
      <c r="D944" s="106"/>
      <c r="E944" s="101">
        <f>BAJIO16643561!I946</f>
        <v>0</v>
      </c>
      <c r="F944" s="302">
        <f>BAJIO16643561!H946</f>
        <v>0</v>
      </c>
      <c r="G944" s="21">
        <f t="shared" si="104"/>
        <v>0</v>
      </c>
      <c r="H944" s="20"/>
      <c r="I944" s="21">
        <f t="shared" si="105"/>
        <v>0</v>
      </c>
      <c r="J944" s="21">
        <f>BAJIO16643561!D946</f>
        <v>0</v>
      </c>
      <c r="K944" s="21">
        <f t="shared" si="106"/>
        <v>654.48275862068976</v>
      </c>
      <c r="L944" s="20"/>
      <c r="M944" s="21">
        <f t="shared" si="107"/>
        <v>104.71724137931037</v>
      </c>
      <c r="N944" s="21">
        <f>BAJIO16643561!C946</f>
        <v>759.2</v>
      </c>
      <c r="O944" s="128">
        <f t="shared" si="103"/>
        <v>96896.439999999857</v>
      </c>
      <c r="P944" s="22"/>
    </row>
    <row r="945" spans="1:16" x14ac:dyDescent="0.25">
      <c r="A945" s="19">
        <f>BAJIO16643561!A947</f>
        <v>44545</v>
      </c>
      <c r="B945" s="20"/>
      <c r="C945" s="20" t="str">
        <f>BAJIO16643561!B947</f>
        <v>ALANIS MARTINEZ GERARDO</v>
      </c>
      <c r="D945" s="106"/>
      <c r="E945" s="101">
        <f>BAJIO16643561!I947</f>
        <v>0</v>
      </c>
      <c r="F945" s="302">
        <f>BAJIO16643561!H947</f>
        <v>0</v>
      </c>
      <c r="G945" s="21">
        <f t="shared" si="104"/>
        <v>0</v>
      </c>
      <c r="H945" s="20"/>
      <c r="I945" s="21">
        <f t="shared" si="105"/>
        <v>0</v>
      </c>
      <c r="J945" s="21">
        <f>BAJIO16643561!D947</f>
        <v>0</v>
      </c>
      <c r="K945" s="21">
        <f t="shared" si="106"/>
        <v>1179.8275862068965</v>
      </c>
      <c r="L945" s="20"/>
      <c r="M945" s="21">
        <f t="shared" si="107"/>
        <v>188.77241379310345</v>
      </c>
      <c r="N945" s="21">
        <f>BAJIO16643561!C947</f>
        <v>1368.6</v>
      </c>
      <c r="O945" s="128">
        <f t="shared" si="103"/>
        <v>95527.839999999851</v>
      </c>
      <c r="P945" s="22"/>
    </row>
    <row r="946" spans="1:16" x14ac:dyDescent="0.25">
      <c r="A946" s="19">
        <f>BAJIO16643561!A948</f>
        <v>44545</v>
      </c>
      <c r="B946" s="20"/>
      <c r="C946" s="20" t="str">
        <f>BAJIO16643561!B948</f>
        <v>SIFUENTES FRAIRE ROBERTO</v>
      </c>
      <c r="D946" s="106"/>
      <c r="E946" s="101">
        <f>BAJIO16643561!I948</f>
        <v>0</v>
      </c>
      <c r="F946" s="302">
        <f>BAJIO16643561!H948</f>
        <v>0</v>
      </c>
      <c r="G946" s="21">
        <f t="shared" si="104"/>
        <v>0</v>
      </c>
      <c r="H946" s="20"/>
      <c r="I946" s="21">
        <f t="shared" si="105"/>
        <v>0</v>
      </c>
      <c r="J946" s="21">
        <f>BAJIO16643561!D948</f>
        <v>0</v>
      </c>
      <c r="K946" s="21">
        <f t="shared" si="106"/>
        <v>1105.6896551724137</v>
      </c>
      <c r="L946" s="20"/>
      <c r="M946" s="21">
        <f t="shared" si="107"/>
        <v>176.91034482758619</v>
      </c>
      <c r="N946" s="21">
        <f>BAJIO16643561!C948</f>
        <v>1282.5999999999999</v>
      </c>
      <c r="O946" s="128">
        <f t="shared" si="103"/>
        <v>94245.239999999845</v>
      </c>
      <c r="P946" s="22"/>
    </row>
    <row r="947" spans="1:16" x14ac:dyDescent="0.25">
      <c r="A947" s="19">
        <f>BAJIO16643561!A949</f>
        <v>44545</v>
      </c>
      <c r="B947" s="20"/>
      <c r="C947" s="20" t="str">
        <f>BAJIO16643561!B949</f>
        <v xml:space="preserve">GPO LOURDES ANABEL REF. JULIAN GARCIA GONZALEZ </v>
      </c>
      <c r="D947" s="106"/>
      <c r="E947" s="101">
        <f>BAJIO16643561!I949</f>
        <v>0</v>
      </c>
      <c r="F947" s="302">
        <f>BAJIO16643561!H949</f>
        <v>0</v>
      </c>
      <c r="G947" s="21">
        <f t="shared" si="104"/>
        <v>0</v>
      </c>
      <c r="H947" s="20"/>
      <c r="I947" s="21">
        <f t="shared" si="105"/>
        <v>0</v>
      </c>
      <c r="J947" s="21">
        <f>BAJIO16643561!D949</f>
        <v>0</v>
      </c>
      <c r="K947" s="21">
        <f t="shared" si="106"/>
        <v>1883.2758620689656</v>
      </c>
      <c r="L947" s="20"/>
      <c r="M947" s="21">
        <f t="shared" si="107"/>
        <v>301.3241379310345</v>
      </c>
      <c r="N947" s="21">
        <f>BAJIO16643561!C949</f>
        <v>2184.6</v>
      </c>
      <c r="O947" s="128">
        <f t="shared" si="103"/>
        <v>92060.639999999839</v>
      </c>
      <c r="P947" s="22"/>
    </row>
    <row r="948" spans="1:16" x14ac:dyDescent="0.25">
      <c r="A948" s="19">
        <f>BAJIO16643561!A950</f>
        <v>44545</v>
      </c>
      <c r="B948" s="20"/>
      <c r="C948" s="20" t="str">
        <f>BAJIO16643561!B950</f>
        <v xml:space="preserve">SECRETARIA DE FIANZAS Y TESORE </v>
      </c>
      <c r="D948" s="106"/>
      <c r="E948" s="101">
        <f>BAJIO16643561!I950</f>
        <v>0</v>
      </c>
      <c r="F948" s="302">
        <f>BAJIO16643561!H950</f>
        <v>0</v>
      </c>
      <c r="G948" s="21">
        <f t="shared" si="104"/>
        <v>0</v>
      </c>
      <c r="H948" s="20"/>
      <c r="I948" s="21">
        <f t="shared" si="105"/>
        <v>0</v>
      </c>
      <c r="J948" s="21">
        <f>BAJIO16643561!D950</f>
        <v>0</v>
      </c>
      <c r="K948" s="21">
        <f t="shared" si="106"/>
        <v>4859.4827586206902</v>
      </c>
      <c r="L948" s="20"/>
      <c r="M948" s="21">
        <f t="shared" si="107"/>
        <v>777.51724137931046</v>
      </c>
      <c r="N948" s="21">
        <f>BAJIO16643561!C950</f>
        <v>5637</v>
      </c>
      <c r="O948" s="128">
        <f t="shared" si="103"/>
        <v>86423.639999999839</v>
      </c>
      <c r="P948" s="22"/>
    </row>
    <row r="949" spans="1:16" x14ac:dyDescent="0.25">
      <c r="A949" s="19">
        <f>BAJIO16643561!A951</f>
        <v>44545</v>
      </c>
      <c r="B949" s="20"/>
      <c r="C949" s="20" t="str">
        <f>BAJIO16643561!B951</f>
        <v>ENGINEERING EQUIPMENT SUPP</v>
      </c>
      <c r="D949" s="106"/>
      <c r="E949" s="101">
        <f>BAJIO16643561!I951</f>
        <v>0</v>
      </c>
      <c r="F949" s="302">
        <f>BAJIO16643561!H951</f>
        <v>0</v>
      </c>
      <c r="G949" s="21">
        <f t="shared" si="104"/>
        <v>0</v>
      </c>
      <c r="H949" s="20"/>
      <c r="I949" s="21">
        <f t="shared" si="105"/>
        <v>0</v>
      </c>
      <c r="J949" s="21">
        <f>BAJIO16643561!D951</f>
        <v>0</v>
      </c>
      <c r="K949" s="21">
        <f t="shared" si="106"/>
        <v>27585.34482758621</v>
      </c>
      <c r="L949" s="20"/>
      <c r="M949" s="21">
        <f t="shared" si="107"/>
        <v>4413.6551724137935</v>
      </c>
      <c r="N949" s="21">
        <f>BAJIO16643561!C951</f>
        <v>31999</v>
      </c>
      <c r="O949" s="128">
        <f t="shared" si="103"/>
        <v>54424.639999999839</v>
      </c>
      <c r="P949" s="22"/>
    </row>
    <row r="950" spans="1:16" x14ac:dyDescent="0.25">
      <c r="A950" s="19">
        <f>BAJIO16643561!A952</f>
        <v>44545</v>
      </c>
      <c r="B950" s="20"/>
      <c r="C950" s="20" t="str">
        <f>BAJIO16643561!B952</f>
        <v xml:space="preserve">OPERADORA MERCO SAPI DE CV </v>
      </c>
      <c r="D950" s="106"/>
      <c r="E950" s="101" t="str">
        <f>BAJIO16643561!I952</f>
        <v>F3157</v>
      </c>
      <c r="F950" s="302">
        <f>BAJIO16643561!H952</f>
        <v>1506</v>
      </c>
      <c r="G950" s="21">
        <f t="shared" si="104"/>
        <v>10460.000000000002</v>
      </c>
      <c r="H950" s="20"/>
      <c r="I950" s="21">
        <f t="shared" si="105"/>
        <v>1673.6000000000004</v>
      </c>
      <c r="J950" s="21">
        <f>BAJIO16643561!D952</f>
        <v>12133.6</v>
      </c>
      <c r="K950" s="21">
        <f t="shared" si="106"/>
        <v>0</v>
      </c>
      <c r="L950" s="20"/>
      <c r="M950" s="21">
        <f t="shared" si="107"/>
        <v>0</v>
      </c>
      <c r="N950" s="21">
        <f>BAJIO16643561!C952</f>
        <v>0</v>
      </c>
      <c r="O950" s="128">
        <f t="shared" si="103"/>
        <v>66558.239999999845</v>
      </c>
      <c r="P950" s="22"/>
    </row>
    <row r="951" spans="1:16" x14ac:dyDescent="0.25">
      <c r="A951" s="19">
        <f>BAJIO16643561!A953</f>
        <v>44545</v>
      </c>
      <c r="B951" s="20"/>
      <c r="C951" s="20" t="str">
        <f>BAJIO16643561!B953</f>
        <v>AGRONUTRIENTES DEL NORTE S.A. DE C.V</v>
      </c>
      <c r="D951" s="106"/>
      <c r="E951" s="101" t="str">
        <f>BAJIO16643561!I953</f>
        <v>F3083, F3162</v>
      </c>
      <c r="F951" s="302">
        <f>BAJIO16643561!H953</f>
        <v>1504</v>
      </c>
      <c r="G951" s="21">
        <f t="shared" si="104"/>
        <v>6200</v>
      </c>
      <c r="H951" s="20"/>
      <c r="I951" s="21">
        <f t="shared" si="105"/>
        <v>992</v>
      </c>
      <c r="J951" s="21">
        <f>BAJIO16643561!D953</f>
        <v>7192</v>
      </c>
      <c r="K951" s="21">
        <f t="shared" si="106"/>
        <v>0</v>
      </c>
      <c r="L951" s="20"/>
      <c r="M951" s="21">
        <f t="shared" si="107"/>
        <v>0</v>
      </c>
      <c r="N951" s="21">
        <f>BAJIO16643561!C953</f>
        <v>0</v>
      </c>
      <c r="O951" s="128">
        <f t="shared" si="103"/>
        <v>73750.239999999845</v>
      </c>
      <c r="P951" s="22"/>
    </row>
    <row r="952" spans="1:16" x14ac:dyDescent="0.25">
      <c r="A952" s="19">
        <f>BAJIO16643561!A954</f>
        <v>44545</v>
      </c>
      <c r="B952" s="20"/>
      <c r="C952" s="20" t="str">
        <f>BAJIO16643561!B954</f>
        <v>RICARDO PENA GARZA</v>
      </c>
      <c r="D952" s="106"/>
      <c r="E952" s="101" t="str">
        <f>BAJIO16643561!I954</f>
        <v>F3180</v>
      </c>
      <c r="F952" s="302" t="str">
        <f>BAJIO16643561!H954</f>
        <v>PUE</v>
      </c>
      <c r="G952" s="21">
        <f t="shared" si="104"/>
        <v>3879.3103448275865</v>
      </c>
      <c r="H952" s="20"/>
      <c r="I952" s="21">
        <f t="shared" si="105"/>
        <v>620.68965517241384</v>
      </c>
      <c r="J952" s="21">
        <f>BAJIO16643561!D954</f>
        <v>4500</v>
      </c>
      <c r="K952" s="21">
        <f t="shared" si="106"/>
        <v>0</v>
      </c>
      <c r="L952" s="20"/>
      <c r="M952" s="21">
        <f t="shared" si="107"/>
        <v>0</v>
      </c>
      <c r="N952" s="21">
        <f>BAJIO16643561!C954</f>
        <v>0</v>
      </c>
      <c r="O952" s="128">
        <f t="shared" si="103"/>
        <v>78250.239999999845</v>
      </c>
      <c r="P952" s="22"/>
    </row>
    <row r="953" spans="1:16" x14ac:dyDescent="0.25">
      <c r="A953" s="19">
        <f>BAJIO16643561!A955</f>
        <v>44546</v>
      </c>
      <c r="B953" s="20"/>
      <c r="C953" s="20" t="str">
        <f>BAJIO16643561!B955</f>
        <v xml:space="preserve">BACHOCO SA DE CV </v>
      </c>
      <c r="D953" s="106"/>
      <c r="E953" s="101" t="str">
        <f>BAJIO16643561!I955</f>
        <v>F2811</v>
      </c>
      <c r="F953" s="302">
        <f>BAJIO16643561!H955</f>
        <v>1517</v>
      </c>
      <c r="G953" s="21">
        <f t="shared" si="104"/>
        <v>52000</v>
      </c>
      <c r="H953" s="20"/>
      <c r="I953" s="21">
        <f t="shared" si="105"/>
        <v>8320</v>
      </c>
      <c r="J953" s="21">
        <f>BAJIO16643561!D955</f>
        <v>60320</v>
      </c>
      <c r="K953" s="21">
        <f t="shared" si="106"/>
        <v>0</v>
      </c>
      <c r="L953" s="20"/>
      <c r="M953" s="21">
        <f t="shared" si="107"/>
        <v>0</v>
      </c>
      <c r="N953" s="21">
        <f>BAJIO16643561!C955</f>
        <v>0</v>
      </c>
      <c r="O953" s="128">
        <f t="shared" si="103"/>
        <v>138570.23999999985</v>
      </c>
      <c r="P953" s="22"/>
    </row>
    <row r="954" spans="1:16" x14ac:dyDescent="0.25">
      <c r="A954" s="19">
        <f>BAJIO16643561!A956</f>
        <v>44546</v>
      </c>
      <c r="B954" s="20"/>
      <c r="C954" s="20" t="str">
        <f>BAJIO16643561!B956</f>
        <v>SERV GASOLINEROS DE MEXICO SA</v>
      </c>
      <c r="D954" s="106"/>
      <c r="E954" s="101">
        <f>BAJIO16643561!I956</f>
        <v>0</v>
      </c>
      <c r="F954" s="302">
        <f>BAJIO16643561!H956</f>
        <v>0</v>
      </c>
      <c r="G954" s="21">
        <f t="shared" si="104"/>
        <v>0</v>
      </c>
      <c r="H954" s="20"/>
      <c r="I954" s="21">
        <f t="shared" si="105"/>
        <v>0</v>
      </c>
      <c r="J954" s="21">
        <f>BAJIO16643561!D956</f>
        <v>0</v>
      </c>
      <c r="K954" s="21">
        <f t="shared" si="106"/>
        <v>36898.241379310348</v>
      </c>
      <c r="L954" s="20"/>
      <c r="M954" s="21">
        <f t="shared" si="107"/>
        <v>5903.7186206896558</v>
      </c>
      <c r="N954" s="21">
        <f>BAJIO16643561!C956</f>
        <v>42801.96</v>
      </c>
      <c r="O954" s="128">
        <f t="shared" si="103"/>
        <v>95768.279999999853</v>
      </c>
      <c r="P954" s="22"/>
    </row>
    <row r="955" spans="1:16" x14ac:dyDescent="0.25">
      <c r="A955" s="19">
        <f>BAJIO16643561!A957</f>
        <v>44546</v>
      </c>
      <c r="B955" s="20"/>
      <c r="C955" s="20" t="str">
        <f>BAJIO16643561!B957</f>
        <v xml:space="preserve">GASOLINERA LAS PALMAS SA DE CV </v>
      </c>
      <c r="D955" s="106"/>
      <c r="E955" s="101">
        <f>BAJIO16643561!I957</f>
        <v>0</v>
      </c>
      <c r="F955" s="302">
        <f>BAJIO16643561!H957</f>
        <v>0</v>
      </c>
      <c r="G955" s="21">
        <f t="shared" si="104"/>
        <v>0</v>
      </c>
      <c r="H955" s="20"/>
      <c r="I955" s="21">
        <f t="shared" si="105"/>
        <v>0</v>
      </c>
      <c r="J955" s="21">
        <f>BAJIO16643561!D957</f>
        <v>0</v>
      </c>
      <c r="K955" s="21">
        <f t="shared" si="106"/>
        <v>6034.4827586206902</v>
      </c>
      <c r="L955" s="20"/>
      <c r="M955" s="21">
        <f t="shared" si="107"/>
        <v>965.51724137931046</v>
      </c>
      <c r="N955" s="21">
        <f>BAJIO16643561!C957</f>
        <v>7000</v>
      </c>
      <c r="O955" s="128">
        <f t="shared" si="103"/>
        <v>88768.279999999853</v>
      </c>
      <c r="P955" s="22"/>
    </row>
    <row r="956" spans="1:16" x14ac:dyDescent="0.25">
      <c r="A956" s="19">
        <f>BAJIO16643561!A958</f>
        <v>44546</v>
      </c>
      <c r="B956" s="20"/>
      <c r="C956" s="20" t="str">
        <f>BAJIO16643561!B958</f>
        <v xml:space="preserve">VIVA AEROBUS CIB </v>
      </c>
      <c r="D956" s="106"/>
      <c r="E956" s="101">
        <f>BAJIO16643561!I958</f>
        <v>0</v>
      </c>
      <c r="F956" s="302">
        <f>BAJIO16643561!H958</f>
        <v>0</v>
      </c>
      <c r="G956" s="21">
        <f t="shared" si="104"/>
        <v>0</v>
      </c>
      <c r="H956" s="20"/>
      <c r="I956" s="21">
        <f t="shared" si="105"/>
        <v>0</v>
      </c>
      <c r="J956" s="21">
        <f>BAJIO16643561!D958</f>
        <v>0</v>
      </c>
      <c r="K956" s="21">
        <f t="shared" si="106"/>
        <v>1808.1724137931035</v>
      </c>
      <c r="L956" s="20"/>
      <c r="M956" s="21">
        <f t="shared" si="107"/>
        <v>289.30758620689659</v>
      </c>
      <c r="N956" s="21">
        <f>BAJIO16643561!C958</f>
        <v>2097.48</v>
      </c>
      <c r="O956" s="128">
        <f t="shared" si="103"/>
        <v>86670.799999999857</v>
      </c>
      <c r="P956" s="22"/>
    </row>
    <row r="957" spans="1:16" x14ac:dyDescent="0.25">
      <c r="A957" s="19">
        <f>BAJIO16643561!A959</f>
        <v>44546</v>
      </c>
      <c r="B957" s="20"/>
      <c r="C957" s="20" t="str">
        <f>BAJIO16643561!B959</f>
        <v>INTEGRADORA DE INSUMOS DEL NORESTE S.A</v>
      </c>
      <c r="D957" s="106"/>
      <c r="E957" s="101" t="str">
        <f>BAJIO16643561!I959</f>
        <v>F3007</v>
      </c>
      <c r="F957" s="302">
        <f>BAJIO16643561!H959</f>
        <v>1518</v>
      </c>
      <c r="G957" s="21">
        <f t="shared" si="104"/>
        <v>3100</v>
      </c>
      <c r="H957" s="20"/>
      <c r="I957" s="21">
        <f t="shared" si="105"/>
        <v>496</v>
      </c>
      <c r="J957" s="21">
        <f>BAJIO16643561!D959</f>
        <v>3596</v>
      </c>
      <c r="K957" s="21">
        <f t="shared" si="106"/>
        <v>0</v>
      </c>
      <c r="L957" s="20"/>
      <c r="M957" s="21">
        <f t="shared" si="107"/>
        <v>0</v>
      </c>
      <c r="N957" s="21">
        <f>BAJIO16643561!C959</f>
        <v>0</v>
      </c>
      <c r="O957" s="128">
        <f t="shared" si="103"/>
        <v>90266.799999999857</v>
      </c>
      <c r="P957" s="22"/>
    </row>
    <row r="958" spans="1:16" x14ac:dyDescent="0.25">
      <c r="A958" s="19">
        <f>BAJIO16643561!A960</f>
        <v>44546</v>
      </c>
      <c r="B958" s="20"/>
      <c r="C958" s="20" t="str">
        <f>BAJIO16643561!B960</f>
        <v>RECICLAJES Y DESTILADOS MTY</v>
      </c>
      <c r="D958" s="106"/>
      <c r="E958" s="101">
        <f>BAJIO16643561!I960</f>
        <v>0</v>
      </c>
      <c r="F958" s="302">
        <f>BAJIO16643561!H960</f>
        <v>0</v>
      </c>
      <c r="G958" s="21">
        <f t="shared" si="104"/>
        <v>0</v>
      </c>
      <c r="H958" s="20"/>
      <c r="I958" s="21">
        <f t="shared" si="105"/>
        <v>0</v>
      </c>
      <c r="J958" s="21">
        <f>BAJIO16643561!D960</f>
        <v>0</v>
      </c>
      <c r="K958" s="21">
        <f t="shared" si="106"/>
        <v>14475.862068965518</v>
      </c>
      <c r="L958" s="20"/>
      <c r="M958" s="21">
        <f t="shared" si="107"/>
        <v>2316.1379310344828</v>
      </c>
      <c r="N958" s="21">
        <f>BAJIO16643561!C960</f>
        <v>16792</v>
      </c>
      <c r="O958" s="128">
        <f t="shared" si="103"/>
        <v>73474.799999999857</v>
      </c>
      <c r="P958" s="22"/>
    </row>
    <row r="959" spans="1:16" x14ac:dyDescent="0.25">
      <c r="A959" s="19">
        <f>BAJIO16643561!A961</f>
        <v>44546</v>
      </c>
      <c r="B959" s="20"/>
      <c r="C959" s="20" t="str">
        <f>BAJIO16643561!B961</f>
        <v xml:space="preserve">TERRA4 CONST. Y SUMINISTROS SA </v>
      </c>
      <c r="D959" s="106"/>
      <c r="E959" s="101">
        <f>BAJIO16643561!I961</f>
        <v>0</v>
      </c>
      <c r="F959" s="302">
        <f>BAJIO16643561!H961</f>
        <v>0</v>
      </c>
      <c r="G959" s="21">
        <f t="shared" si="104"/>
        <v>0</v>
      </c>
      <c r="H959" s="20"/>
      <c r="I959" s="21">
        <f t="shared" si="105"/>
        <v>0</v>
      </c>
      <c r="J959" s="21">
        <f>BAJIO16643561!D961</f>
        <v>0</v>
      </c>
      <c r="K959" s="21">
        <f t="shared" si="106"/>
        <v>34948.275862068971</v>
      </c>
      <c r="L959" s="20"/>
      <c r="M959" s="21">
        <f t="shared" si="107"/>
        <v>5591.7241379310353</v>
      </c>
      <c r="N959" s="21">
        <f>BAJIO16643561!C961</f>
        <v>40540</v>
      </c>
      <c r="O959" s="128">
        <f t="shared" si="103"/>
        <v>32934.799999999857</v>
      </c>
      <c r="P959" s="22"/>
    </row>
    <row r="960" spans="1:16" x14ac:dyDescent="0.25">
      <c r="A960" s="19">
        <f>BAJIO16643561!A962</f>
        <v>44546</v>
      </c>
      <c r="B960" s="20"/>
      <c r="C960" s="20" t="str">
        <f>BAJIO16643561!B962</f>
        <v xml:space="preserve">AR SERVICIOS INTEGRALES </v>
      </c>
      <c r="D960" s="106"/>
      <c r="E960" s="101">
        <f>BAJIO16643561!I962</f>
        <v>0</v>
      </c>
      <c r="F960" s="302">
        <f>BAJIO16643561!H962</f>
        <v>0</v>
      </c>
      <c r="G960" s="21">
        <f t="shared" si="104"/>
        <v>0</v>
      </c>
      <c r="H960" s="20"/>
      <c r="I960" s="21">
        <f t="shared" si="105"/>
        <v>0</v>
      </c>
      <c r="J960" s="21">
        <f>BAJIO16643561!D962</f>
        <v>0</v>
      </c>
      <c r="K960" s="21">
        <f t="shared" si="106"/>
        <v>3600.0000000000005</v>
      </c>
      <c r="L960" s="20"/>
      <c r="M960" s="21">
        <f t="shared" si="107"/>
        <v>576.00000000000011</v>
      </c>
      <c r="N960" s="21">
        <f>BAJIO16643561!C962</f>
        <v>4176</v>
      </c>
      <c r="O960" s="128">
        <f t="shared" si="103"/>
        <v>28758.799999999857</v>
      </c>
      <c r="P960" s="22"/>
    </row>
    <row r="961" spans="1:16" x14ac:dyDescent="0.25">
      <c r="A961" s="19">
        <f>BAJIO16643561!A963</f>
        <v>44547</v>
      </c>
      <c r="B961" s="20"/>
      <c r="C961" s="20" t="str">
        <f>BAJIO16643561!B963</f>
        <v xml:space="preserve">MEGA ALIMENTOS SA DE CV </v>
      </c>
      <c r="D961" s="106"/>
      <c r="E961" s="101" t="str">
        <f>BAJIO16643561!I963</f>
        <v>F3003, F3027</v>
      </c>
      <c r="F961" s="302">
        <f>BAJIO16643561!H963</f>
        <v>1590</v>
      </c>
      <c r="G961" s="21">
        <f t="shared" si="104"/>
        <v>20225</v>
      </c>
      <c r="H961" s="20"/>
      <c r="I961" s="21">
        <f t="shared" si="105"/>
        <v>3236</v>
      </c>
      <c r="J961" s="21">
        <f>BAJIO16643561!D963</f>
        <v>23461</v>
      </c>
      <c r="K961" s="21">
        <f t="shared" si="106"/>
        <v>0</v>
      </c>
      <c r="L961" s="20"/>
      <c r="M961" s="21">
        <f t="shared" si="107"/>
        <v>0</v>
      </c>
      <c r="N961" s="21">
        <f>BAJIO16643561!C963</f>
        <v>0</v>
      </c>
      <c r="O961" s="128">
        <f t="shared" si="103"/>
        <v>52219.799999999857</v>
      </c>
      <c r="P961" s="22"/>
    </row>
    <row r="962" spans="1:16" x14ac:dyDescent="0.25">
      <c r="A962" s="19">
        <f>BAJIO16643561!A964</f>
        <v>44547</v>
      </c>
      <c r="B962" s="20"/>
      <c r="C962" s="20" t="str">
        <f>BAJIO16643561!B964</f>
        <v xml:space="preserve">ZONE COMPRA S DE R L DE C V </v>
      </c>
      <c r="D962" s="106"/>
      <c r="E962" s="101" t="str">
        <f>BAJIO16643561!I964</f>
        <v>F2899, F2977</v>
      </c>
      <c r="F962" s="302">
        <f>BAJIO16643561!H964</f>
        <v>1520</v>
      </c>
      <c r="G962" s="21">
        <f t="shared" si="104"/>
        <v>32400.000000000004</v>
      </c>
      <c r="H962" s="20"/>
      <c r="I962" s="21">
        <f t="shared" si="105"/>
        <v>5184.0000000000009</v>
      </c>
      <c r="J962" s="21">
        <f>BAJIO16643561!D964</f>
        <v>37584</v>
      </c>
      <c r="K962" s="21">
        <f t="shared" si="106"/>
        <v>0</v>
      </c>
      <c r="L962" s="20"/>
      <c r="M962" s="21">
        <f t="shared" si="107"/>
        <v>0</v>
      </c>
      <c r="N962" s="21">
        <f>BAJIO16643561!C964</f>
        <v>0</v>
      </c>
      <c r="O962" s="128">
        <f t="shared" si="103"/>
        <v>89803.799999999857</v>
      </c>
      <c r="P962" s="22"/>
    </row>
    <row r="963" spans="1:16" x14ac:dyDescent="0.25">
      <c r="A963" s="19">
        <f>BAJIO16643561!A965</f>
        <v>44547</v>
      </c>
      <c r="B963" s="20"/>
      <c r="C963" s="20" t="str">
        <f>BAJIO16643561!B965</f>
        <v xml:space="preserve">SERVIPROF DIGITAL S.A DE C.V. </v>
      </c>
      <c r="D963" s="106"/>
      <c r="E963" s="101">
        <f>BAJIO16643561!I965</f>
        <v>0</v>
      </c>
      <c r="F963" s="302">
        <f>BAJIO16643561!H965</f>
        <v>0</v>
      </c>
      <c r="G963" s="21">
        <f t="shared" si="104"/>
        <v>0</v>
      </c>
      <c r="H963" s="20"/>
      <c r="I963" s="21">
        <f t="shared" si="105"/>
        <v>0</v>
      </c>
      <c r="J963" s="21">
        <f>BAJIO16643561!D965</f>
        <v>0</v>
      </c>
      <c r="K963" s="21">
        <f t="shared" si="106"/>
        <v>2150</v>
      </c>
      <c r="L963" s="20"/>
      <c r="M963" s="21">
        <f t="shared" si="107"/>
        <v>344</v>
      </c>
      <c r="N963" s="21">
        <f>BAJIO16643561!C965</f>
        <v>2494</v>
      </c>
      <c r="O963" s="128">
        <f t="shared" si="103"/>
        <v>87309.799999999857</v>
      </c>
      <c r="P963" s="22"/>
    </row>
    <row r="964" spans="1:16" x14ac:dyDescent="0.25">
      <c r="A964" s="19">
        <f>BAJIO16643561!A966</f>
        <v>44547</v>
      </c>
      <c r="B964" s="20"/>
      <c r="C964" s="20" t="str">
        <f>BAJIO16643561!B966</f>
        <v xml:space="preserve">Pago SIPARE </v>
      </c>
      <c r="D964" s="106"/>
      <c r="E964" s="101">
        <f>BAJIO16643561!I966</f>
        <v>0</v>
      </c>
      <c r="F964" s="302">
        <f>BAJIO16643561!H966</f>
        <v>0</v>
      </c>
      <c r="G964" s="21">
        <f t="shared" si="104"/>
        <v>0</v>
      </c>
      <c r="H964" s="20"/>
      <c r="I964" s="21">
        <f t="shared" si="105"/>
        <v>0</v>
      </c>
      <c r="J964" s="21">
        <f>BAJIO16643561!D966</f>
        <v>0</v>
      </c>
      <c r="K964" s="21">
        <f t="shared" si="106"/>
        <v>41198.577586206899</v>
      </c>
      <c r="L964" s="20"/>
      <c r="M964" s="21">
        <f t="shared" si="107"/>
        <v>6591.7724137931036</v>
      </c>
      <c r="N964" s="21">
        <f>BAJIO16643561!C966</f>
        <v>47790.35</v>
      </c>
      <c r="O964" s="128">
        <f t="shared" si="103"/>
        <v>39519.449999999859</v>
      </c>
      <c r="P964" s="22"/>
    </row>
    <row r="965" spans="1:16" x14ac:dyDescent="0.25">
      <c r="A965" s="19">
        <f>BAJIO16643561!A967</f>
        <v>44547</v>
      </c>
      <c r="B965" s="20"/>
      <c r="C965" s="20" t="str">
        <f>BAJIO16643561!B967</f>
        <v xml:space="preserve">VALVULAS DE CALIDAD DE MONTERREY SA DE C </v>
      </c>
      <c r="D965" s="106"/>
      <c r="E965" s="101" t="str">
        <f>BAJIO16643561!I967</f>
        <v>F3082</v>
      </c>
      <c r="F965" s="302">
        <f>BAJIO16643561!H967</f>
        <v>1521</v>
      </c>
      <c r="G965" s="21">
        <f t="shared" si="104"/>
        <v>2850</v>
      </c>
      <c r="H965" s="20"/>
      <c r="I965" s="21">
        <f t="shared" si="105"/>
        <v>456</v>
      </c>
      <c r="J965" s="21">
        <f>BAJIO16643561!D967</f>
        <v>3306</v>
      </c>
      <c r="K965" s="21">
        <f t="shared" si="106"/>
        <v>0</v>
      </c>
      <c r="L965" s="20"/>
      <c r="M965" s="21">
        <f t="shared" si="107"/>
        <v>0</v>
      </c>
      <c r="N965" s="21">
        <f>BAJIO16643561!C967</f>
        <v>0</v>
      </c>
      <c r="O965" s="128">
        <f t="shared" si="103"/>
        <v>42825.449999999859</v>
      </c>
      <c r="P965" s="22"/>
    </row>
    <row r="966" spans="1:16" x14ac:dyDescent="0.25">
      <c r="A966" s="19">
        <f>BAJIO16643561!A968</f>
        <v>44547</v>
      </c>
      <c r="B966" s="20"/>
      <c r="C966" s="20" t="str">
        <f>BAJIO16643561!B968</f>
        <v>ALANIS DE LA CRUZ JOSE GPE</v>
      </c>
      <c r="D966" s="106"/>
      <c r="E966" s="101">
        <f>BAJIO16643561!I968</f>
        <v>0</v>
      </c>
      <c r="F966" s="302">
        <f>BAJIO16643561!H968</f>
        <v>0</v>
      </c>
      <c r="G966" s="21">
        <f t="shared" si="104"/>
        <v>0</v>
      </c>
      <c r="H966" s="20"/>
      <c r="I966" s="21">
        <f t="shared" si="105"/>
        <v>0</v>
      </c>
      <c r="J966" s="21">
        <f>BAJIO16643561!D968</f>
        <v>0</v>
      </c>
      <c r="K966" s="21">
        <f t="shared" si="106"/>
        <v>4698.2758620689656</v>
      </c>
      <c r="L966" s="20"/>
      <c r="M966" s="21">
        <f t="shared" si="107"/>
        <v>751.72413793103453</v>
      </c>
      <c r="N966" s="21">
        <f>BAJIO16643561!C968</f>
        <v>5450</v>
      </c>
      <c r="O966" s="128">
        <f t="shared" si="103"/>
        <v>37375.449999999859</v>
      </c>
      <c r="P966" s="22"/>
    </row>
    <row r="967" spans="1:16" x14ac:dyDescent="0.25">
      <c r="A967" s="19">
        <f>BAJIO16643561!A969</f>
        <v>44547</v>
      </c>
      <c r="B967" s="20"/>
      <c r="C967" s="20" t="str">
        <f>BAJIO16643561!B969</f>
        <v xml:space="preserve">HERSMEX S DE RL DE CV </v>
      </c>
      <c r="D967" s="106"/>
      <c r="E967" s="101" t="str">
        <f>BAJIO16643561!I969</f>
        <v>F2832</v>
      </c>
      <c r="F967" s="302">
        <f>BAJIO16643561!H969</f>
        <v>1522</v>
      </c>
      <c r="G967" s="21">
        <f t="shared" si="104"/>
        <v>22350</v>
      </c>
      <c r="H967" s="20"/>
      <c r="I967" s="21">
        <f t="shared" si="105"/>
        <v>3576</v>
      </c>
      <c r="J967" s="21">
        <f>BAJIO16643561!D969</f>
        <v>25926</v>
      </c>
      <c r="K967" s="21">
        <f t="shared" si="106"/>
        <v>0</v>
      </c>
      <c r="L967" s="20"/>
      <c r="M967" s="21">
        <f t="shared" si="107"/>
        <v>0</v>
      </c>
      <c r="N967" s="21">
        <f>BAJIO16643561!C969</f>
        <v>0</v>
      </c>
      <c r="O967" s="128">
        <f t="shared" si="103"/>
        <v>63301.449999999859</v>
      </c>
      <c r="P967" s="22"/>
    </row>
    <row r="968" spans="1:16" x14ac:dyDescent="0.25">
      <c r="A968" s="19">
        <f>BAJIO16643561!A970</f>
        <v>44547</v>
      </c>
      <c r="B968" s="20"/>
      <c r="C968" s="20" t="str">
        <f>BAJIO16643561!B970</f>
        <v xml:space="preserve">CLIP MX*DULCERIA MIGUE </v>
      </c>
      <c r="D968" s="106"/>
      <c r="E968" s="101">
        <f>BAJIO16643561!I970</f>
        <v>0</v>
      </c>
      <c r="F968" s="302">
        <f>BAJIO16643561!H970</f>
        <v>0</v>
      </c>
      <c r="G968" s="21">
        <f t="shared" si="104"/>
        <v>0</v>
      </c>
      <c r="H968" s="20"/>
      <c r="I968" s="21">
        <f t="shared" si="105"/>
        <v>0</v>
      </c>
      <c r="J968" s="21">
        <f>BAJIO16643561!D970</f>
        <v>0</v>
      </c>
      <c r="K968" s="21">
        <f t="shared" si="106"/>
        <v>496.00000000000006</v>
      </c>
      <c r="L968" s="20"/>
      <c r="M968" s="21">
        <f t="shared" si="107"/>
        <v>79.360000000000014</v>
      </c>
      <c r="N968" s="21">
        <f>BAJIO16643561!C970</f>
        <v>575.36</v>
      </c>
      <c r="O968" s="128">
        <f t="shared" si="103"/>
        <v>62726.089999999858</v>
      </c>
      <c r="P968" s="22"/>
    </row>
    <row r="969" spans="1:16" x14ac:dyDescent="0.25">
      <c r="A969" s="19">
        <f>BAJIO16643561!A971</f>
        <v>44547</v>
      </c>
      <c r="B969" s="20"/>
      <c r="C969" s="20" t="str">
        <f>BAJIO16643561!B971</f>
        <v>SANIVAC DEL NORTE SA DE CV</v>
      </c>
      <c r="D969" s="106"/>
      <c r="E969" s="101">
        <f>BAJIO16643561!I971</f>
        <v>0</v>
      </c>
      <c r="F969" s="302">
        <f>BAJIO16643561!H971</f>
        <v>0</v>
      </c>
      <c r="G969" s="21">
        <f t="shared" si="104"/>
        <v>0</v>
      </c>
      <c r="H969" s="20"/>
      <c r="I969" s="21">
        <f t="shared" si="105"/>
        <v>0</v>
      </c>
      <c r="J969" s="21">
        <f>BAJIO16643561!D971</f>
        <v>0</v>
      </c>
      <c r="K969" s="21">
        <f t="shared" si="106"/>
        <v>6900.0000000000009</v>
      </c>
      <c r="L969" s="20"/>
      <c r="M969" s="21">
        <f t="shared" si="107"/>
        <v>1104.0000000000002</v>
      </c>
      <c r="N969" s="21">
        <f>BAJIO16643561!C971</f>
        <v>8004</v>
      </c>
      <c r="O969" s="128">
        <f t="shared" si="103"/>
        <v>54722.089999999858</v>
      </c>
      <c r="P969" s="22"/>
    </row>
    <row r="970" spans="1:16" x14ac:dyDescent="0.25">
      <c r="A970" s="19">
        <f>BAJIO16643561!A972</f>
        <v>44547</v>
      </c>
      <c r="B970" s="20"/>
      <c r="C970" s="20" t="str">
        <f>BAJIO16643561!B972</f>
        <v xml:space="preserve">CARBOGRAF INDUSTRIAL SA DE CV </v>
      </c>
      <c r="D970" s="106"/>
      <c r="E970" s="101" t="str">
        <f>BAJIO16643561!I972</f>
        <v>F3107</v>
      </c>
      <c r="F970" s="302">
        <f>BAJIO16643561!H972</f>
        <v>1523</v>
      </c>
      <c r="G970" s="21">
        <f t="shared" si="104"/>
        <v>10900</v>
      </c>
      <c r="H970" s="20"/>
      <c r="I970" s="21">
        <f t="shared" si="105"/>
        <v>1744</v>
      </c>
      <c r="J970" s="21">
        <f>BAJIO16643561!D972</f>
        <v>12644</v>
      </c>
      <c r="K970" s="21">
        <f t="shared" si="106"/>
        <v>0</v>
      </c>
      <c r="L970" s="20"/>
      <c r="M970" s="21">
        <f t="shared" si="107"/>
        <v>0</v>
      </c>
      <c r="N970" s="21">
        <f>BAJIO16643561!C972</f>
        <v>0</v>
      </c>
      <c r="O970" s="128">
        <f t="shared" si="103"/>
        <v>67366.089999999851</v>
      </c>
      <c r="P970" s="22"/>
    </row>
    <row r="971" spans="1:16" x14ac:dyDescent="0.25">
      <c r="A971" s="19">
        <f>BAJIO16643561!A973</f>
        <v>44547</v>
      </c>
      <c r="B971" s="20"/>
      <c r="C971" s="20" t="str">
        <f>BAJIO16643561!B973</f>
        <v>VALLE ALTO,A</v>
      </c>
      <c r="D971" s="106"/>
      <c r="E971" s="101" t="str">
        <f>BAJIO16643561!I973</f>
        <v>F3169</v>
      </c>
      <c r="F971" s="302" t="str">
        <f>BAJIO16643561!H973</f>
        <v>PUE</v>
      </c>
      <c r="G971" s="21">
        <f t="shared" si="104"/>
        <v>8700</v>
      </c>
      <c r="H971" s="20"/>
      <c r="I971" s="21">
        <f t="shared" si="105"/>
        <v>1392</v>
      </c>
      <c r="J971" s="21">
        <f>BAJIO16643561!D973</f>
        <v>10092</v>
      </c>
      <c r="K971" s="21">
        <f t="shared" si="106"/>
        <v>0</v>
      </c>
      <c r="L971" s="20"/>
      <c r="M971" s="21">
        <f t="shared" si="107"/>
        <v>0</v>
      </c>
      <c r="N971" s="21">
        <f>BAJIO16643561!C973</f>
        <v>0</v>
      </c>
      <c r="O971" s="128">
        <f t="shared" si="103"/>
        <v>77458.089999999851</v>
      </c>
      <c r="P971" s="22"/>
    </row>
    <row r="972" spans="1:16" x14ac:dyDescent="0.25">
      <c r="A972" s="19">
        <f>BAJIO16643561!A974</f>
        <v>44547</v>
      </c>
      <c r="B972" s="20"/>
      <c r="C972" s="20" t="str">
        <f>BAJIO16643561!B974</f>
        <v xml:space="preserve">BIOENERGIA DE NUEVO LEON SA DE CV </v>
      </c>
      <c r="D972" s="106"/>
      <c r="E972" s="101" t="str">
        <f>BAJIO16643561!I974</f>
        <v>F2911</v>
      </c>
      <c r="F972" s="302">
        <f>BAJIO16643561!H974</f>
        <v>1524</v>
      </c>
      <c r="G972" s="21">
        <f t="shared" si="104"/>
        <v>3100</v>
      </c>
      <c r="H972" s="20"/>
      <c r="I972" s="21">
        <f t="shared" si="105"/>
        <v>496</v>
      </c>
      <c r="J972" s="21">
        <f>BAJIO16643561!D974</f>
        <v>3596</v>
      </c>
      <c r="K972" s="21">
        <f t="shared" si="106"/>
        <v>0</v>
      </c>
      <c r="L972" s="20"/>
      <c r="M972" s="21">
        <f t="shared" si="107"/>
        <v>0</v>
      </c>
      <c r="N972" s="21">
        <f>BAJIO16643561!C974</f>
        <v>0</v>
      </c>
      <c r="O972" s="128">
        <f t="shared" si="103"/>
        <v>81054.089999999851</v>
      </c>
      <c r="P972" s="22"/>
    </row>
    <row r="973" spans="1:16" x14ac:dyDescent="0.25">
      <c r="A973" s="19">
        <f>BAJIO16643561!A975</f>
        <v>44547</v>
      </c>
      <c r="B973" s="20"/>
      <c r="C973" s="20" t="str">
        <f>BAJIO16643561!B975</f>
        <v>ARTIGRAF SA DE CV</v>
      </c>
      <c r="D973" s="106"/>
      <c r="E973" s="101" t="str">
        <f>BAJIO16643561!I975</f>
        <v>F2952</v>
      </c>
      <c r="F973" s="302">
        <f>BAJIO16643561!H975</f>
        <v>1525</v>
      </c>
      <c r="G973" s="21">
        <f t="shared" si="104"/>
        <v>2700</v>
      </c>
      <c r="H973" s="20"/>
      <c r="I973" s="21">
        <f t="shared" si="105"/>
        <v>432</v>
      </c>
      <c r="J973" s="21">
        <f>BAJIO16643561!D975</f>
        <v>3132</v>
      </c>
      <c r="K973" s="21">
        <f t="shared" si="106"/>
        <v>0</v>
      </c>
      <c r="L973" s="20"/>
      <c r="M973" s="21">
        <f t="shared" si="107"/>
        <v>0</v>
      </c>
      <c r="N973" s="21">
        <f>BAJIO16643561!C975</f>
        <v>0</v>
      </c>
      <c r="O973" s="128">
        <f t="shared" si="103"/>
        <v>84186.089999999851</v>
      </c>
      <c r="P973" s="22"/>
    </row>
    <row r="974" spans="1:16" x14ac:dyDescent="0.25">
      <c r="A974" s="19">
        <f>BAJIO16643561!A976</f>
        <v>44547</v>
      </c>
      <c r="B974" s="20"/>
      <c r="C974" s="20" t="str">
        <f>BAJIO16643561!B976</f>
        <v>JOSE LUIS GONZALEZ CORREA</v>
      </c>
      <c r="D974" s="106"/>
      <c r="E974" s="101">
        <f>BAJIO16643561!I976</f>
        <v>0</v>
      </c>
      <c r="F974" s="302">
        <f>BAJIO16643561!H976</f>
        <v>0</v>
      </c>
      <c r="G974" s="21">
        <f t="shared" si="104"/>
        <v>0</v>
      </c>
      <c r="H974" s="20"/>
      <c r="I974" s="21">
        <f t="shared" si="105"/>
        <v>0</v>
      </c>
      <c r="J974" s="21">
        <f>BAJIO16643561!D976</f>
        <v>0</v>
      </c>
      <c r="K974" s="21">
        <f t="shared" si="106"/>
        <v>32873.448275862065</v>
      </c>
      <c r="L974" s="20"/>
      <c r="M974" s="21">
        <f t="shared" si="107"/>
        <v>5259.751724137931</v>
      </c>
      <c r="N974" s="21">
        <f>BAJIO16643561!C976</f>
        <v>38133.199999999997</v>
      </c>
      <c r="O974" s="128">
        <f t="shared" ref="O974:O1037" si="108">O973+J974-N974</f>
        <v>46052.889999999854</v>
      </c>
      <c r="P974" s="22"/>
    </row>
    <row r="975" spans="1:16" x14ac:dyDescent="0.25">
      <c r="A975" s="19">
        <f>BAJIO16643561!A977</f>
        <v>44548</v>
      </c>
      <c r="B975" s="20"/>
      <c r="C975" s="20" t="str">
        <f>BAJIO16643561!B977</f>
        <v>Recibo # 342162002312</v>
      </c>
      <c r="D975" s="106"/>
      <c r="E975" s="101">
        <f>BAJIO16643561!I977</f>
        <v>0</v>
      </c>
      <c r="F975" s="302">
        <f>BAJIO16643561!H977</f>
        <v>0</v>
      </c>
      <c r="G975" s="21">
        <f t="shared" ref="G975:G988" si="109">J975/1.16</f>
        <v>0</v>
      </c>
      <c r="H975" s="20"/>
      <c r="I975" s="21">
        <f t="shared" ref="I975:I988" si="110">G975*0.16</f>
        <v>0</v>
      </c>
      <c r="J975" s="21">
        <f>BAJIO16643561!D977</f>
        <v>0</v>
      </c>
      <c r="K975" s="21">
        <f t="shared" ref="K975:K988" si="111">N975/1.16</f>
        <v>9290</v>
      </c>
      <c r="L975" s="20"/>
      <c r="M975" s="21">
        <f t="shared" ref="M975:M988" si="112">K975*0.16</f>
        <v>1486.4</v>
      </c>
      <c r="N975" s="21">
        <f>BAJIO16643561!C977</f>
        <v>10776.4</v>
      </c>
      <c r="O975" s="128">
        <f t="shared" ref="O975:O988" si="113">O974+J975-N975</f>
        <v>35276.489999999852</v>
      </c>
      <c r="P975" s="22"/>
    </row>
    <row r="976" spans="1:16" x14ac:dyDescent="0.25">
      <c r="A976" s="19">
        <f>BAJIO16643561!A978</f>
        <v>44548</v>
      </c>
      <c r="B976" s="20"/>
      <c r="C976" s="20" t="str">
        <f>BAJIO16643561!B978</f>
        <v xml:space="preserve">HOTEL SAFI CENTRO </v>
      </c>
      <c r="D976" s="106"/>
      <c r="E976" s="101">
        <f>BAJIO16643561!I978</f>
        <v>0</v>
      </c>
      <c r="F976" s="302">
        <f>BAJIO16643561!H978</f>
        <v>0</v>
      </c>
      <c r="G976" s="21">
        <f t="shared" si="109"/>
        <v>0</v>
      </c>
      <c r="H976" s="20"/>
      <c r="I976" s="21">
        <f t="shared" si="110"/>
        <v>0</v>
      </c>
      <c r="J976" s="21">
        <f>BAJIO16643561!D978</f>
        <v>0</v>
      </c>
      <c r="K976" s="21">
        <f t="shared" si="111"/>
        <v>3346.2586206896553</v>
      </c>
      <c r="L976" s="20"/>
      <c r="M976" s="21">
        <f t="shared" si="112"/>
        <v>535.40137931034485</v>
      </c>
      <c r="N976" s="21">
        <f>BAJIO16643561!C978</f>
        <v>3881.66</v>
      </c>
      <c r="O976" s="128">
        <f t="shared" si="113"/>
        <v>31394.829999999853</v>
      </c>
      <c r="P976" s="22"/>
    </row>
    <row r="977" spans="1:16" x14ac:dyDescent="0.25">
      <c r="A977" s="19">
        <f>BAJIO16643561!A979</f>
        <v>44549</v>
      </c>
      <c r="B977" s="20"/>
      <c r="C977" s="20" t="str">
        <f>BAJIO16643561!B979</f>
        <v xml:space="preserve">J G FERRETERA </v>
      </c>
      <c r="D977" s="106"/>
      <c r="E977" s="101">
        <f>BAJIO16643561!I979</f>
        <v>0</v>
      </c>
      <c r="F977" s="302">
        <f>BAJIO16643561!H979</f>
        <v>0</v>
      </c>
      <c r="G977" s="21">
        <f t="shared" si="109"/>
        <v>0</v>
      </c>
      <c r="H977" s="20"/>
      <c r="I977" s="21">
        <f t="shared" si="110"/>
        <v>0</v>
      </c>
      <c r="J977" s="21">
        <f>BAJIO16643561!D979</f>
        <v>0</v>
      </c>
      <c r="K977" s="21">
        <f t="shared" si="111"/>
        <v>255.00000000000003</v>
      </c>
      <c r="L977" s="20"/>
      <c r="M977" s="21">
        <f t="shared" si="112"/>
        <v>40.800000000000004</v>
      </c>
      <c r="N977" s="21">
        <f>BAJIO16643561!C979</f>
        <v>295.8</v>
      </c>
      <c r="O977" s="128">
        <f t="shared" si="113"/>
        <v>31099.029999999853</v>
      </c>
      <c r="P977" s="22"/>
    </row>
    <row r="978" spans="1:16" x14ac:dyDescent="0.25">
      <c r="A978" s="19">
        <f>BAJIO16643561!A980</f>
        <v>44549</v>
      </c>
      <c r="B978" s="20"/>
      <c r="C978" s="20" t="str">
        <f>BAJIO16643561!B980</f>
        <v xml:space="preserve">J G FERRETERA </v>
      </c>
      <c r="D978" s="106"/>
      <c r="E978" s="101">
        <f>BAJIO16643561!I980</f>
        <v>0</v>
      </c>
      <c r="F978" s="302">
        <f>BAJIO16643561!H980</f>
        <v>0</v>
      </c>
      <c r="G978" s="21">
        <f t="shared" si="109"/>
        <v>0</v>
      </c>
      <c r="H978" s="20"/>
      <c r="I978" s="21">
        <f t="shared" si="110"/>
        <v>0</v>
      </c>
      <c r="J978" s="21">
        <f>BAJIO16643561!D980</f>
        <v>0</v>
      </c>
      <c r="K978" s="21">
        <f t="shared" si="111"/>
        <v>112.22413793103449</v>
      </c>
      <c r="L978" s="20"/>
      <c r="M978" s="21">
        <f t="shared" si="112"/>
        <v>17.955862068965519</v>
      </c>
      <c r="N978" s="21">
        <f>BAJIO16643561!C980</f>
        <v>130.18</v>
      </c>
      <c r="O978" s="128">
        <f t="shared" si="113"/>
        <v>30968.849999999853</v>
      </c>
      <c r="P978" s="22"/>
    </row>
    <row r="979" spans="1:16" x14ac:dyDescent="0.25">
      <c r="A979" s="19">
        <f>BAJIO16643561!A981</f>
        <v>44549</v>
      </c>
      <c r="B979" s="20"/>
      <c r="C979" s="20" t="str">
        <f>BAJIO16643561!B981</f>
        <v xml:space="preserve">ARMANDO LOZANO PAULIN </v>
      </c>
      <c r="D979" s="106"/>
      <c r="E979" s="101">
        <f>BAJIO16643561!I981</f>
        <v>0</v>
      </c>
      <c r="F979" s="302">
        <f>BAJIO16643561!H981</f>
        <v>0</v>
      </c>
      <c r="G979" s="21">
        <f t="shared" si="109"/>
        <v>0</v>
      </c>
      <c r="H979" s="20"/>
      <c r="I979" s="21">
        <f t="shared" si="110"/>
        <v>0</v>
      </c>
      <c r="J979" s="21">
        <f>BAJIO16643561!D981</f>
        <v>0</v>
      </c>
      <c r="K979" s="21">
        <f t="shared" si="111"/>
        <v>246.33620689655174</v>
      </c>
      <c r="L979" s="20"/>
      <c r="M979" s="21">
        <f t="shared" si="112"/>
        <v>39.413793103448278</v>
      </c>
      <c r="N979" s="21">
        <f>BAJIO16643561!C981</f>
        <v>285.75</v>
      </c>
      <c r="O979" s="128">
        <f t="shared" si="113"/>
        <v>30683.099999999853</v>
      </c>
      <c r="P979" s="22"/>
    </row>
    <row r="980" spans="1:16" ht="30" x14ac:dyDescent="0.25">
      <c r="A980" s="19">
        <f>BAJIO16643561!A982</f>
        <v>44550</v>
      </c>
      <c r="B980" s="20"/>
      <c r="C980" s="20" t="str">
        <f>BAJIO16643561!B982</f>
        <v xml:space="preserve">KANDELIUM MEXICO S D E RL </v>
      </c>
      <c r="D980" s="106"/>
      <c r="E980" s="101" t="str">
        <f>BAJIO16643561!I982</f>
        <v>F3017, F3041, F3062, F3070</v>
      </c>
      <c r="F980" s="302">
        <f>BAJIO16643561!H982</f>
        <v>1591</v>
      </c>
      <c r="G980" s="21">
        <f t="shared" si="109"/>
        <v>11200</v>
      </c>
      <c r="H980" s="20"/>
      <c r="I980" s="21">
        <f t="shared" si="110"/>
        <v>1792</v>
      </c>
      <c r="J980" s="21">
        <f>BAJIO16643561!D982</f>
        <v>12992</v>
      </c>
      <c r="K980" s="21">
        <f t="shared" si="111"/>
        <v>0</v>
      </c>
      <c r="L980" s="20"/>
      <c r="M980" s="21">
        <f t="shared" si="112"/>
        <v>0</v>
      </c>
      <c r="N980" s="21">
        <f>BAJIO16643561!C982</f>
        <v>0</v>
      </c>
      <c r="O980" s="128">
        <f t="shared" si="113"/>
        <v>43675.099999999853</v>
      </c>
      <c r="P980" s="22"/>
    </row>
    <row r="981" spans="1:16" x14ac:dyDescent="0.25">
      <c r="A981" s="19">
        <f>BAJIO16643561!A983</f>
        <v>44550</v>
      </c>
      <c r="B981" s="20"/>
      <c r="C981" s="20" t="str">
        <f>BAJIO16643561!B983</f>
        <v>OPENPAY*OCC MUNDIAL E</v>
      </c>
      <c r="D981" s="106"/>
      <c r="E981" s="101">
        <f>BAJIO16643561!I983</f>
        <v>0</v>
      </c>
      <c r="F981" s="302">
        <f>BAJIO16643561!H983</f>
        <v>0</v>
      </c>
      <c r="G981" s="21">
        <f t="shared" si="109"/>
        <v>0</v>
      </c>
      <c r="H981" s="20"/>
      <c r="I981" s="21">
        <f t="shared" si="110"/>
        <v>0</v>
      </c>
      <c r="J981" s="21">
        <f>BAJIO16643561!D983</f>
        <v>0</v>
      </c>
      <c r="K981" s="21">
        <f t="shared" si="111"/>
        <v>1249</v>
      </c>
      <c r="L981" s="20"/>
      <c r="M981" s="21">
        <f t="shared" si="112"/>
        <v>199.84</v>
      </c>
      <c r="N981" s="21">
        <f>BAJIO16643561!C983</f>
        <v>1448.84</v>
      </c>
      <c r="O981" s="128">
        <f t="shared" si="113"/>
        <v>42226.259999999857</v>
      </c>
      <c r="P981" s="22"/>
    </row>
    <row r="982" spans="1:16" x14ac:dyDescent="0.25">
      <c r="A982" s="19">
        <f>BAJIO16643561!A984</f>
        <v>44550</v>
      </c>
      <c r="B982" s="20"/>
      <c r="C982" s="20" t="str">
        <f>BAJIO16643561!B984</f>
        <v>EMMANUEL CAZARES VIDAL</v>
      </c>
      <c r="D982" s="106"/>
      <c r="E982" s="101">
        <f>BAJIO16643561!I984</f>
        <v>0</v>
      </c>
      <c r="F982" s="302">
        <f>BAJIO16643561!H984</f>
        <v>0</v>
      </c>
      <c r="G982" s="21">
        <f t="shared" si="109"/>
        <v>0</v>
      </c>
      <c r="H982" s="20"/>
      <c r="I982" s="21">
        <f t="shared" si="110"/>
        <v>0</v>
      </c>
      <c r="J982" s="21">
        <f>BAJIO16643561!D984</f>
        <v>0</v>
      </c>
      <c r="K982" s="21">
        <f t="shared" si="111"/>
        <v>1700.0000000000002</v>
      </c>
      <c r="L982" s="20"/>
      <c r="M982" s="21">
        <f t="shared" si="112"/>
        <v>272.00000000000006</v>
      </c>
      <c r="N982" s="21">
        <f>BAJIO16643561!C984</f>
        <v>1972</v>
      </c>
      <c r="O982" s="128">
        <f t="shared" si="113"/>
        <v>40254.259999999857</v>
      </c>
      <c r="P982" s="22"/>
    </row>
    <row r="983" spans="1:16" x14ac:dyDescent="0.25">
      <c r="A983" s="19">
        <f>BAJIO16643561!A985</f>
        <v>44550</v>
      </c>
      <c r="B983" s="20"/>
      <c r="C983" s="20" t="str">
        <f>BAJIO16643561!B985</f>
        <v xml:space="preserve">PRESTAMO A CUENTA DE INVERMEX </v>
      </c>
      <c r="D983" s="106"/>
      <c r="E983" s="101">
        <f>BAJIO16643561!I985</f>
        <v>0</v>
      </c>
      <c r="F983" s="302">
        <f>BAJIO16643561!H985</f>
        <v>0</v>
      </c>
      <c r="G983" s="21">
        <f t="shared" si="109"/>
        <v>0</v>
      </c>
      <c r="H983" s="20"/>
      <c r="I983" s="21">
        <f t="shared" si="110"/>
        <v>0</v>
      </c>
      <c r="J983" s="21">
        <f>BAJIO16643561!D985</f>
        <v>0</v>
      </c>
      <c r="K983" s="21">
        <f t="shared" si="111"/>
        <v>7758.620689655173</v>
      </c>
      <c r="L983" s="20"/>
      <c r="M983" s="21">
        <f t="shared" si="112"/>
        <v>1241.3793103448277</v>
      </c>
      <c r="N983" s="21">
        <f>BAJIO16643561!C985</f>
        <v>9000</v>
      </c>
      <c r="O983" s="128">
        <f t="shared" si="113"/>
        <v>31254.259999999857</v>
      </c>
      <c r="P983" s="22"/>
    </row>
    <row r="984" spans="1:16" x14ac:dyDescent="0.25">
      <c r="A984" s="19">
        <f>BAJIO16643561!A986</f>
        <v>44550</v>
      </c>
      <c r="B984" s="20"/>
      <c r="C984" s="20" t="str">
        <f>BAJIO16643561!B986</f>
        <v xml:space="preserve">GASOLINERA LAS PALMAS SA DE CV </v>
      </c>
      <c r="D984" s="106"/>
      <c r="E984" s="101">
        <f>BAJIO16643561!I986</f>
        <v>0</v>
      </c>
      <c r="F984" s="302">
        <f>BAJIO16643561!H986</f>
        <v>0</v>
      </c>
      <c r="G984" s="21">
        <f t="shared" si="109"/>
        <v>0</v>
      </c>
      <c r="H984" s="20"/>
      <c r="I984" s="21">
        <f t="shared" si="110"/>
        <v>0</v>
      </c>
      <c r="J984" s="21">
        <f>BAJIO16643561!D986</f>
        <v>0</v>
      </c>
      <c r="K984" s="21">
        <f t="shared" si="111"/>
        <v>6034.4827586206902</v>
      </c>
      <c r="L984" s="20"/>
      <c r="M984" s="21">
        <f t="shared" si="112"/>
        <v>965.51724137931046</v>
      </c>
      <c r="N984" s="21">
        <f>BAJIO16643561!C986</f>
        <v>7000</v>
      </c>
      <c r="O984" s="128">
        <f t="shared" si="113"/>
        <v>24254.259999999857</v>
      </c>
      <c r="P984" s="22"/>
    </row>
    <row r="985" spans="1:16" x14ac:dyDescent="0.25">
      <c r="A985" s="19">
        <f>BAJIO16643561!A987</f>
        <v>44550</v>
      </c>
      <c r="B985" s="20"/>
      <c r="C985" s="20" t="str">
        <f>BAJIO16643561!B987</f>
        <v>ZAMUDIO CELIS ALBERTO</v>
      </c>
      <c r="D985" s="106"/>
      <c r="E985" s="101">
        <f>BAJIO16643561!I987</f>
        <v>0</v>
      </c>
      <c r="F985" s="302">
        <f>BAJIO16643561!H987</f>
        <v>0</v>
      </c>
      <c r="G985" s="21">
        <f t="shared" si="109"/>
        <v>0</v>
      </c>
      <c r="H985" s="20"/>
      <c r="I985" s="21">
        <f t="shared" si="110"/>
        <v>0</v>
      </c>
      <c r="J985" s="21">
        <f>BAJIO16643561!D987</f>
        <v>0</v>
      </c>
      <c r="K985" s="21">
        <f t="shared" si="111"/>
        <v>2586.2068965517242</v>
      </c>
      <c r="L985" s="20"/>
      <c r="M985" s="21">
        <f t="shared" si="112"/>
        <v>413.79310344827587</v>
      </c>
      <c r="N985" s="21">
        <f>BAJIO16643561!C987</f>
        <v>3000</v>
      </c>
      <c r="O985" s="128">
        <f t="shared" si="113"/>
        <v>21254.259999999857</v>
      </c>
      <c r="P985" s="22"/>
    </row>
    <row r="986" spans="1:16" x14ac:dyDescent="0.25">
      <c r="A986" s="19">
        <f>BAJIO16643561!A988</f>
        <v>44550</v>
      </c>
      <c r="B986" s="20"/>
      <c r="C986" s="20" t="str">
        <f>BAJIO16643561!B988</f>
        <v xml:space="preserve">RECICLAJES Y DESTILADOS MONTER </v>
      </c>
      <c r="D986" s="106"/>
      <c r="E986" s="101">
        <f>BAJIO16643561!I988</f>
        <v>0</v>
      </c>
      <c r="F986" s="302">
        <f>BAJIO16643561!H988</f>
        <v>0</v>
      </c>
      <c r="G986" s="21">
        <f t="shared" si="109"/>
        <v>0</v>
      </c>
      <c r="H986" s="20"/>
      <c r="I986" s="21">
        <f t="shared" si="110"/>
        <v>0</v>
      </c>
      <c r="J986" s="21">
        <f>BAJIO16643561!D988</f>
        <v>0</v>
      </c>
      <c r="K986" s="21">
        <f t="shared" si="111"/>
        <v>1724.1379310344828</v>
      </c>
      <c r="L986" s="20"/>
      <c r="M986" s="21">
        <f t="shared" si="112"/>
        <v>275.86206896551727</v>
      </c>
      <c r="N986" s="21">
        <f>BAJIO16643561!C988</f>
        <v>2000</v>
      </c>
      <c r="O986" s="128">
        <f t="shared" si="113"/>
        <v>19254.259999999857</v>
      </c>
      <c r="P986" s="22"/>
    </row>
    <row r="987" spans="1:16" x14ac:dyDescent="0.25">
      <c r="A987" s="19">
        <f>BAJIO16643561!A989</f>
        <v>44550</v>
      </c>
      <c r="B987" s="20"/>
      <c r="C987" s="20" t="str">
        <f>BAJIO16643561!B989</f>
        <v xml:space="preserve">PRESTAMO ENTRE CUENTAS INVERMEX CONSTRUCTORA </v>
      </c>
      <c r="D987" s="106"/>
      <c r="E987" s="101">
        <f>BAJIO16643561!I989</f>
        <v>0</v>
      </c>
      <c r="F987" s="302">
        <f>BAJIO16643561!H989</f>
        <v>0</v>
      </c>
      <c r="G987" s="21">
        <f t="shared" si="109"/>
        <v>3448.2758620689656</v>
      </c>
      <c r="H987" s="20"/>
      <c r="I987" s="21">
        <f t="shared" si="110"/>
        <v>551.72413793103453</v>
      </c>
      <c r="J987" s="21">
        <f>BAJIO16643561!D989</f>
        <v>4000</v>
      </c>
      <c r="K987" s="21">
        <f t="shared" si="111"/>
        <v>0</v>
      </c>
      <c r="L987" s="20"/>
      <c r="M987" s="21">
        <f t="shared" si="112"/>
        <v>0</v>
      </c>
      <c r="N987" s="21">
        <f>BAJIO16643561!C989</f>
        <v>0</v>
      </c>
      <c r="O987" s="128">
        <f t="shared" si="113"/>
        <v>23254.259999999857</v>
      </c>
      <c r="P987" s="22"/>
    </row>
    <row r="988" spans="1:16" x14ac:dyDescent="0.25">
      <c r="A988" s="19">
        <f>BAJIO16643561!A990</f>
        <v>44550</v>
      </c>
      <c r="B988" s="20"/>
      <c r="C988" s="20" t="str">
        <f>BAJIO16643561!B990</f>
        <v>RODRIGO ORTEGA CESENA</v>
      </c>
      <c r="D988" s="106"/>
      <c r="E988" s="101">
        <f>BAJIO16643561!I990</f>
        <v>0</v>
      </c>
      <c r="F988" s="302">
        <f>BAJIO16643561!H990</f>
        <v>0</v>
      </c>
      <c r="G988" s="21">
        <f t="shared" si="109"/>
        <v>0</v>
      </c>
      <c r="H988" s="20"/>
      <c r="I988" s="21">
        <f t="shared" si="110"/>
        <v>0</v>
      </c>
      <c r="J988" s="21">
        <f>BAJIO16643561!D990</f>
        <v>0</v>
      </c>
      <c r="K988" s="21">
        <f t="shared" si="111"/>
        <v>13500.000000000002</v>
      </c>
      <c r="L988" s="20"/>
      <c r="M988" s="21">
        <f t="shared" si="112"/>
        <v>2160.0000000000005</v>
      </c>
      <c r="N988" s="21">
        <f>BAJIO16643561!C990</f>
        <v>15660</v>
      </c>
      <c r="O988" s="128">
        <f t="shared" si="113"/>
        <v>7594.2599999998565</v>
      </c>
      <c r="P988" s="22"/>
    </row>
    <row r="989" spans="1:16" x14ac:dyDescent="0.25">
      <c r="A989" s="19">
        <f>BAJIO16643561!A991</f>
        <v>44551</v>
      </c>
      <c r="B989" s="20"/>
      <c r="C989" s="20" t="str">
        <f>BAJIO16643561!B991</f>
        <v>ENGINEERING, EQUIPMENT</v>
      </c>
      <c r="D989" s="106"/>
      <c r="E989" s="101">
        <f>BAJIO16643561!I991</f>
        <v>0</v>
      </c>
      <c r="F989" s="302">
        <f>BAJIO16643561!H991</f>
        <v>0</v>
      </c>
      <c r="G989" s="21">
        <f t="shared" si="104"/>
        <v>27585.34482758621</v>
      </c>
      <c r="H989" s="20"/>
      <c r="I989" s="21">
        <f t="shared" si="105"/>
        <v>4413.6551724137935</v>
      </c>
      <c r="J989" s="21">
        <f>BAJIO16643561!D991</f>
        <v>31999</v>
      </c>
      <c r="K989" s="21">
        <f t="shared" si="106"/>
        <v>0</v>
      </c>
      <c r="L989" s="20"/>
      <c r="M989" s="21">
        <f t="shared" si="107"/>
        <v>0</v>
      </c>
      <c r="N989" s="21">
        <f>BAJIO16643561!C991</f>
        <v>0</v>
      </c>
      <c r="O989" s="128">
        <f t="shared" si="108"/>
        <v>39593.259999999857</v>
      </c>
      <c r="P989" s="22"/>
    </row>
    <row r="990" spans="1:16" x14ac:dyDescent="0.25">
      <c r="A990" s="19">
        <f>BAJIO16643561!A992</f>
        <v>44551</v>
      </c>
      <c r="B990" s="20"/>
      <c r="C990" s="20" t="str">
        <f>BAJIO16643561!B992</f>
        <v xml:space="preserve">MALDONADO AUTOPARTES </v>
      </c>
      <c r="D990" s="106"/>
      <c r="E990" s="101">
        <f>BAJIO16643561!I992</f>
        <v>0</v>
      </c>
      <c r="F990" s="302">
        <f>BAJIO16643561!H992</f>
        <v>0</v>
      </c>
      <c r="G990" s="21">
        <f t="shared" si="104"/>
        <v>0</v>
      </c>
      <c r="H990" s="20"/>
      <c r="I990" s="21">
        <f t="shared" si="105"/>
        <v>0</v>
      </c>
      <c r="J990" s="21">
        <f>BAJIO16643561!D992</f>
        <v>0</v>
      </c>
      <c r="K990" s="21">
        <f t="shared" si="106"/>
        <v>4179.0000000000009</v>
      </c>
      <c r="L990" s="20"/>
      <c r="M990" s="21">
        <f t="shared" si="107"/>
        <v>668.64000000000021</v>
      </c>
      <c r="N990" s="21">
        <f>BAJIO16643561!C992</f>
        <v>4847.6400000000003</v>
      </c>
      <c r="O990" s="128">
        <f t="shared" si="108"/>
        <v>34745.619999999857</v>
      </c>
      <c r="P990" s="22"/>
    </row>
    <row r="991" spans="1:16" x14ac:dyDescent="0.25">
      <c r="A991" s="19">
        <f>BAJIO16643561!A993</f>
        <v>44551</v>
      </c>
      <c r="B991" s="20"/>
      <c r="C991" s="20" t="str">
        <f>BAJIO16643561!B993</f>
        <v xml:space="preserve">MUELLES Y SUSP FABIAN </v>
      </c>
      <c r="D991" s="106"/>
      <c r="E991" s="101">
        <f>BAJIO16643561!I993</f>
        <v>0</v>
      </c>
      <c r="F991" s="302">
        <f>BAJIO16643561!H993</f>
        <v>0</v>
      </c>
      <c r="G991" s="21">
        <f t="shared" si="104"/>
        <v>0</v>
      </c>
      <c r="H991" s="20"/>
      <c r="I991" s="21">
        <f t="shared" si="105"/>
        <v>0</v>
      </c>
      <c r="J991" s="21">
        <f>BAJIO16643561!D993</f>
        <v>0</v>
      </c>
      <c r="K991" s="21">
        <f t="shared" si="106"/>
        <v>869.33620689655174</v>
      </c>
      <c r="L991" s="20"/>
      <c r="M991" s="21">
        <f t="shared" si="107"/>
        <v>139.09379310344829</v>
      </c>
      <c r="N991" s="21">
        <f>BAJIO16643561!C993</f>
        <v>1008.43</v>
      </c>
      <c r="O991" s="128">
        <f t="shared" si="108"/>
        <v>33737.189999999857</v>
      </c>
      <c r="P991" s="22"/>
    </row>
    <row r="992" spans="1:16" x14ac:dyDescent="0.25">
      <c r="A992" s="19">
        <f>BAJIO16643561!A994</f>
        <v>44551</v>
      </c>
      <c r="B992" s="20"/>
      <c r="C992" s="20" t="str">
        <f>BAJIO16643561!B994</f>
        <v xml:space="preserve">POS en J G FERRETERA </v>
      </c>
      <c r="D992" s="106"/>
      <c r="E992" s="101">
        <f>BAJIO16643561!I994</f>
        <v>0</v>
      </c>
      <c r="F992" s="302">
        <f>BAJIO16643561!H994</f>
        <v>0</v>
      </c>
      <c r="G992" s="21">
        <f t="shared" si="104"/>
        <v>0</v>
      </c>
      <c r="H992" s="20"/>
      <c r="I992" s="21">
        <f t="shared" si="105"/>
        <v>0</v>
      </c>
      <c r="J992" s="21">
        <f>BAJIO16643561!D994</f>
        <v>0</v>
      </c>
      <c r="K992" s="21">
        <f t="shared" si="106"/>
        <v>99.543103448275872</v>
      </c>
      <c r="L992" s="20"/>
      <c r="M992" s="21">
        <f t="shared" si="107"/>
        <v>15.926896551724139</v>
      </c>
      <c r="N992" s="21">
        <f>BAJIO16643561!C994</f>
        <v>115.47</v>
      </c>
      <c r="O992" s="128">
        <f t="shared" si="108"/>
        <v>33621.719999999856</v>
      </c>
      <c r="P992" s="22"/>
    </row>
    <row r="993" spans="1:16" x14ac:dyDescent="0.25">
      <c r="A993" s="19">
        <f>BAJIO16643561!A995</f>
        <v>44551</v>
      </c>
      <c r="B993" s="20"/>
      <c r="C993" s="20" t="str">
        <f>BAJIO16643561!B995</f>
        <v>TERRA4 CONST. Y SUMINISTROS SA</v>
      </c>
      <c r="D993" s="106"/>
      <c r="E993" s="101">
        <f>BAJIO16643561!I995</f>
        <v>0</v>
      </c>
      <c r="F993" s="302">
        <f>BAJIO16643561!H995</f>
        <v>0</v>
      </c>
      <c r="G993" s="21">
        <f t="shared" si="104"/>
        <v>0</v>
      </c>
      <c r="H993" s="20"/>
      <c r="I993" s="21">
        <f t="shared" si="105"/>
        <v>0</v>
      </c>
      <c r="J993" s="21">
        <f>BAJIO16643561!D995</f>
        <v>0</v>
      </c>
      <c r="K993" s="21">
        <f t="shared" si="106"/>
        <v>8396.5517241379312</v>
      </c>
      <c r="L993" s="20"/>
      <c r="M993" s="21">
        <f t="shared" si="107"/>
        <v>1343.4482758620691</v>
      </c>
      <c r="N993" s="21">
        <f>BAJIO16643561!C995</f>
        <v>9740</v>
      </c>
      <c r="O993" s="128">
        <f t="shared" si="108"/>
        <v>23881.719999999856</v>
      </c>
      <c r="P993" s="22"/>
    </row>
    <row r="994" spans="1:16" x14ac:dyDescent="0.25">
      <c r="A994" s="19">
        <f>BAJIO16643561!A996</f>
        <v>44551</v>
      </c>
      <c r="B994" s="20"/>
      <c r="C994" s="20" t="str">
        <f>BAJIO16643561!B996</f>
        <v xml:space="preserve">LIQUIDACION DE FACTURA Aut. 223628 GPO LOURDES ANABEL REF. SOLUCIONES QUIMICAS BIODEGRADA </v>
      </c>
      <c r="D994" s="106"/>
      <c r="E994" s="101">
        <f>BAJIO16643561!I996</f>
        <v>0</v>
      </c>
      <c r="F994" s="302">
        <f>BAJIO16643561!H996</f>
        <v>0</v>
      </c>
      <c r="G994" s="21">
        <f t="shared" si="104"/>
        <v>0</v>
      </c>
      <c r="H994" s="20"/>
      <c r="I994" s="21">
        <f t="shared" si="105"/>
        <v>0</v>
      </c>
      <c r="J994" s="21">
        <f>BAJIO16643561!D996</f>
        <v>0</v>
      </c>
      <c r="K994" s="21">
        <f t="shared" si="106"/>
        <v>3000</v>
      </c>
      <c r="L994" s="20"/>
      <c r="M994" s="21">
        <f t="shared" si="107"/>
        <v>480</v>
      </c>
      <c r="N994" s="21">
        <f>BAJIO16643561!C996</f>
        <v>3480</v>
      </c>
      <c r="O994" s="128">
        <f t="shared" si="108"/>
        <v>20401.719999999856</v>
      </c>
      <c r="P994" s="22"/>
    </row>
    <row r="995" spans="1:16" x14ac:dyDescent="0.25">
      <c r="A995" s="19">
        <f>BAJIO16643561!A997</f>
        <v>44551</v>
      </c>
      <c r="B995" s="20"/>
      <c r="C995" s="20" t="str">
        <f>BAJIO16643561!B997</f>
        <v>VAZQUEZ VILLARREAL SAUL</v>
      </c>
      <c r="D995" s="106"/>
      <c r="E995" s="101">
        <f>BAJIO16643561!I997</f>
        <v>0</v>
      </c>
      <c r="F995" s="302">
        <f>BAJIO16643561!H997</f>
        <v>0</v>
      </c>
      <c r="G995" s="21">
        <f t="shared" ref="G995:G1058" si="114">J995/1.16</f>
        <v>0</v>
      </c>
      <c r="H995" s="20"/>
      <c r="I995" s="21">
        <f t="shared" ref="I995:I1058" si="115">G995*0.16</f>
        <v>0</v>
      </c>
      <c r="J995" s="21">
        <f>BAJIO16643561!D997</f>
        <v>0</v>
      </c>
      <c r="K995" s="21">
        <f t="shared" ref="K995:K1058" si="116">N995/1.16</f>
        <v>1400</v>
      </c>
      <c r="L995" s="20"/>
      <c r="M995" s="21">
        <f t="shared" ref="M995:M1058" si="117">K995*0.16</f>
        <v>224</v>
      </c>
      <c r="N995" s="21">
        <f>BAJIO16643561!C997</f>
        <v>1624</v>
      </c>
      <c r="O995" s="128">
        <f t="shared" si="108"/>
        <v>18777.719999999856</v>
      </c>
      <c r="P995" s="22"/>
    </row>
    <row r="996" spans="1:16" x14ac:dyDescent="0.25">
      <c r="A996" s="19">
        <f>BAJIO16643561!A998</f>
        <v>44551</v>
      </c>
      <c r="B996" s="20"/>
      <c r="C996" s="20" t="str">
        <f>BAJIO16643561!B998</f>
        <v xml:space="preserve">BALDEMAR GARCIA TRUJILLO </v>
      </c>
      <c r="D996" s="106"/>
      <c r="E996" s="101">
        <f>BAJIO16643561!I998</f>
        <v>0</v>
      </c>
      <c r="F996" s="302">
        <f>BAJIO16643561!H998</f>
        <v>0</v>
      </c>
      <c r="G996" s="21">
        <f t="shared" si="114"/>
        <v>0</v>
      </c>
      <c r="H996" s="20"/>
      <c r="I996" s="21">
        <f t="shared" si="115"/>
        <v>0</v>
      </c>
      <c r="J996" s="21">
        <f>BAJIO16643561!D998</f>
        <v>0</v>
      </c>
      <c r="K996" s="21">
        <f t="shared" si="116"/>
        <v>1750.0000000000002</v>
      </c>
      <c r="L996" s="20"/>
      <c r="M996" s="21">
        <f t="shared" si="117"/>
        <v>280.00000000000006</v>
      </c>
      <c r="N996" s="21">
        <f>BAJIO16643561!C998</f>
        <v>2030</v>
      </c>
      <c r="O996" s="128">
        <f t="shared" si="108"/>
        <v>16747.719999999856</v>
      </c>
      <c r="P996" s="22"/>
    </row>
    <row r="997" spans="1:16" x14ac:dyDescent="0.25">
      <c r="A997" s="19">
        <f>BAJIO16643561!A999</f>
        <v>44551</v>
      </c>
      <c r="B997" s="20"/>
      <c r="C997" s="20" t="str">
        <f>BAJIO16643561!B999</f>
        <v xml:space="preserve">VAZQUEZ VILLARREAL SAUL </v>
      </c>
      <c r="D997" s="106"/>
      <c r="E997" s="101">
        <f>BAJIO16643561!I999</f>
        <v>0</v>
      </c>
      <c r="F997" s="302">
        <f>BAJIO16643561!H999</f>
        <v>0</v>
      </c>
      <c r="G997" s="21">
        <f t="shared" si="114"/>
        <v>0</v>
      </c>
      <c r="H997" s="20"/>
      <c r="I997" s="21">
        <f t="shared" si="115"/>
        <v>0</v>
      </c>
      <c r="J997" s="21">
        <f>BAJIO16643561!D999</f>
        <v>0</v>
      </c>
      <c r="K997" s="21">
        <f t="shared" si="116"/>
        <v>1400</v>
      </c>
      <c r="L997" s="20"/>
      <c r="M997" s="21">
        <f t="shared" si="117"/>
        <v>224</v>
      </c>
      <c r="N997" s="21">
        <f>BAJIO16643561!C999</f>
        <v>1624</v>
      </c>
      <c r="O997" s="128">
        <f t="shared" si="108"/>
        <v>15123.719999999856</v>
      </c>
      <c r="P997" s="22"/>
    </row>
    <row r="998" spans="1:16" x14ac:dyDescent="0.25">
      <c r="A998" s="19">
        <f>BAJIO16643561!A1000</f>
        <v>44552</v>
      </c>
      <c r="B998" s="20"/>
      <c r="C998" s="20" t="str">
        <f>BAJIO16643561!B1000</f>
        <v xml:space="preserve">UNIF DE TAMPICO VER </v>
      </c>
      <c r="D998" s="106"/>
      <c r="E998" s="101">
        <f>BAJIO16643561!I1000</f>
        <v>0</v>
      </c>
      <c r="F998" s="302">
        <f>BAJIO16643561!H1000</f>
        <v>0</v>
      </c>
      <c r="G998" s="21">
        <f t="shared" si="114"/>
        <v>0</v>
      </c>
      <c r="H998" s="20"/>
      <c r="I998" s="21">
        <f t="shared" si="115"/>
        <v>0</v>
      </c>
      <c r="J998" s="21">
        <f>BAJIO16643561!D1000</f>
        <v>0</v>
      </c>
      <c r="K998" s="21">
        <f t="shared" si="116"/>
        <v>1285.3534482758621</v>
      </c>
      <c r="L998" s="20"/>
      <c r="M998" s="21">
        <f t="shared" si="117"/>
        <v>205.65655172413793</v>
      </c>
      <c r="N998" s="21">
        <f>BAJIO16643561!C1000</f>
        <v>1491.01</v>
      </c>
      <c r="O998" s="128">
        <f t="shared" si="108"/>
        <v>13632.709999999855</v>
      </c>
      <c r="P998" s="22"/>
    </row>
    <row r="999" spans="1:16" x14ac:dyDescent="0.25">
      <c r="A999" s="19">
        <f>BAJIO16643561!A1001</f>
        <v>44552</v>
      </c>
      <c r="B999" s="20"/>
      <c r="C999" s="20" t="str">
        <f>BAJIO16643561!B1001</f>
        <v xml:space="preserve">en LIVERPOOL MTRREY LA FE </v>
      </c>
      <c r="D999" s="106"/>
      <c r="E999" s="101">
        <f>BAJIO16643561!I1001</f>
        <v>0</v>
      </c>
      <c r="F999" s="302">
        <f>BAJIO16643561!H1001</f>
        <v>0</v>
      </c>
      <c r="G999" s="21">
        <f t="shared" si="114"/>
        <v>0</v>
      </c>
      <c r="H999" s="20"/>
      <c r="I999" s="21">
        <f t="shared" si="115"/>
        <v>0</v>
      </c>
      <c r="J999" s="21">
        <f>BAJIO16643561!D1001</f>
        <v>0</v>
      </c>
      <c r="K999" s="21">
        <f t="shared" si="116"/>
        <v>8620.6896551724149</v>
      </c>
      <c r="L999" s="20"/>
      <c r="M999" s="21">
        <f t="shared" si="117"/>
        <v>1379.3103448275865</v>
      </c>
      <c r="N999" s="21">
        <f>BAJIO16643561!C1001</f>
        <v>10000</v>
      </c>
      <c r="O999" s="128">
        <f t="shared" si="108"/>
        <v>3632.7099999998554</v>
      </c>
      <c r="P999" s="22"/>
    </row>
    <row r="1000" spans="1:16" x14ac:dyDescent="0.25">
      <c r="A1000" s="19">
        <f>BAJIO16643561!A1002</f>
        <v>44552</v>
      </c>
      <c r="B1000" s="20"/>
      <c r="C1000" s="20" t="str">
        <f>BAJIO16643561!B1002</f>
        <v xml:space="preserve">DIESEL INTERNATIONAL </v>
      </c>
      <c r="D1000" s="106"/>
      <c r="E1000" s="101">
        <f>BAJIO16643561!I1002</f>
        <v>0</v>
      </c>
      <c r="F1000" s="302">
        <f>BAJIO16643561!H1002</f>
        <v>0</v>
      </c>
      <c r="G1000" s="21">
        <f t="shared" si="114"/>
        <v>0</v>
      </c>
      <c r="H1000" s="20"/>
      <c r="I1000" s="21">
        <f t="shared" si="115"/>
        <v>0</v>
      </c>
      <c r="J1000" s="21">
        <f>BAJIO16643561!D1002</f>
        <v>0</v>
      </c>
      <c r="K1000" s="21">
        <f t="shared" si="116"/>
        <v>477.00000000000006</v>
      </c>
      <c r="L1000" s="20"/>
      <c r="M1000" s="21">
        <f t="shared" si="117"/>
        <v>76.320000000000007</v>
      </c>
      <c r="N1000" s="21">
        <f>BAJIO16643561!C1002</f>
        <v>553.32000000000005</v>
      </c>
      <c r="O1000" s="128">
        <f t="shared" si="108"/>
        <v>3079.3899999998553</v>
      </c>
      <c r="P1000" s="22"/>
    </row>
    <row r="1001" spans="1:16" x14ac:dyDescent="0.25">
      <c r="A1001" s="19">
        <f>BAJIO16643561!A1003</f>
        <v>44552</v>
      </c>
      <c r="B1001" s="20"/>
      <c r="C1001" s="20" t="str">
        <f>BAJIO16643561!B1003</f>
        <v>PALMA MONTEJO JOSE LUIS</v>
      </c>
      <c r="D1001" s="106"/>
      <c r="E1001" s="101">
        <f>BAJIO16643561!I1003</f>
        <v>0</v>
      </c>
      <c r="F1001" s="302">
        <f>BAJIO16643561!H1003</f>
        <v>0</v>
      </c>
      <c r="G1001" s="21">
        <f t="shared" si="114"/>
        <v>0</v>
      </c>
      <c r="H1001" s="20"/>
      <c r="I1001" s="21">
        <f t="shared" si="115"/>
        <v>0</v>
      </c>
      <c r="J1001" s="21">
        <f>BAJIO16643561!D1003</f>
        <v>0</v>
      </c>
      <c r="K1001" s="21">
        <f t="shared" si="116"/>
        <v>1206.8965517241379</v>
      </c>
      <c r="L1001" s="20"/>
      <c r="M1001" s="21">
        <f t="shared" si="117"/>
        <v>193.10344827586206</v>
      </c>
      <c r="N1001" s="21">
        <f>BAJIO16643561!C1003</f>
        <v>1400</v>
      </c>
      <c r="O1001" s="128">
        <f t="shared" si="108"/>
        <v>1679.3899999998553</v>
      </c>
      <c r="P1001" s="22"/>
    </row>
    <row r="1002" spans="1:16" x14ac:dyDescent="0.25">
      <c r="A1002" s="19">
        <f>BAJIO16643561!A1004</f>
        <v>44552</v>
      </c>
      <c r="B1002" s="20"/>
      <c r="C1002" s="20" t="str">
        <f>BAJIO16643561!B1004</f>
        <v xml:space="preserve">PRESTAMO A CUENTA INVERMEX BANCO BAJIO </v>
      </c>
      <c r="D1002" s="106"/>
      <c r="E1002" s="101">
        <f>BAJIO16643561!I1004</f>
        <v>0</v>
      </c>
      <c r="F1002" s="302">
        <f>BAJIO16643561!H1004</f>
        <v>0</v>
      </c>
      <c r="G1002" s="21">
        <f t="shared" si="114"/>
        <v>68965.517241379319</v>
      </c>
      <c r="H1002" s="20"/>
      <c r="I1002" s="21">
        <f t="shared" si="115"/>
        <v>11034.482758620692</v>
      </c>
      <c r="J1002" s="21">
        <f>BAJIO16643561!D1004</f>
        <v>80000</v>
      </c>
      <c r="K1002" s="21">
        <f t="shared" si="116"/>
        <v>0</v>
      </c>
      <c r="L1002" s="20"/>
      <c r="M1002" s="21">
        <f t="shared" si="117"/>
        <v>0</v>
      </c>
      <c r="N1002" s="21">
        <f>BAJIO16643561!C1004</f>
        <v>0</v>
      </c>
      <c r="O1002" s="128">
        <f t="shared" si="108"/>
        <v>81679.389999999854</v>
      </c>
      <c r="P1002" s="22"/>
    </row>
    <row r="1003" spans="1:16" x14ac:dyDescent="0.25">
      <c r="A1003" s="19">
        <f>BAJIO16643561!A1005</f>
        <v>44552</v>
      </c>
      <c r="B1003" s="20"/>
      <c r="C1003" s="20" t="str">
        <f>BAJIO16643561!B1005</f>
        <v xml:space="preserve">GPO LOURDES ANABEL REF. CONSTRUCTORA INVERMEX SA DE CV </v>
      </c>
      <c r="D1003" s="106"/>
      <c r="E1003" s="101">
        <f>BAJIO16643561!I1005</f>
        <v>0</v>
      </c>
      <c r="F1003" s="302">
        <f>BAJIO16643561!H1005</f>
        <v>0</v>
      </c>
      <c r="G1003" s="21">
        <f t="shared" si="114"/>
        <v>0</v>
      </c>
      <c r="H1003" s="20"/>
      <c r="I1003" s="21">
        <f t="shared" si="115"/>
        <v>0</v>
      </c>
      <c r="J1003" s="21">
        <f>BAJIO16643561!D1005</f>
        <v>0</v>
      </c>
      <c r="K1003" s="21">
        <f t="shared" si="116"/>
        <v>4310.3448275862074</v>
      </c>
      <c r="L1003" s="20"/>
      <c r="M1003" s="21">
        <f t="shared" si="117"/>
        <v>689.65517241379325</v>
      </c>
      <c r="N1003" s="21">
        <f>BAJIO16643561!C1005</f>
        <v>5000</v>
      </c>
      <c r="O1003" s="128">
        <f t="shared" si="108"/>
        <v>76679.389999999854</v>
      </c>
      <c r="P1003" s="22"/>
    </row>
    <row r="1004" spans="1:16" x14ac:dyDescent="0.25">
      <c r="A1004" s="19">
        <f>BAJIO16643561!A1006</f>
        <v>44552</v>
      </c>
      <c r="B1004" s="20"/>
      <c r="C1004" s="20" t="str">
        <f>BAJIO16643561!B1006</f>
        <v>RUIZ ALBA JORGE</v>
      </c>
      <c r="D1004" s="106"/>
      <c r="E1004" s="101">
        <f>BAJIO16643561!I1006</f>
        <v>0</v>
      </c>
      <c r="F1004" s="302">
        <f>BAJIO16643561!H1006</f>
        <v>0</v>
      </c>
      <c r="G1004" s="21">
        <f t="shared" si="114"/>
        <v>0</v>
      </c>
      <c r="H1004" s="20"/>
      <c r="I1004" s="21">
        <f t="shared" si="115"/>
        <v>0</v>
      </c>
      <c r="J1004" s="21">
        <f>BAJIO16643561!D1006</f>
        <v>0</v>
      </c>
      <c r="K1004" s="21">
        <f t="shared" si="116"/>
        <v>13701.103448275864</v>
      </c>
      <c r="L1004" s="20"/>
      <c r="M1004" s="21">
        <f t="shared" si="117"/>
        <v>2192.1765517241383</v>
      </c>
      <c r="N1004" s="21">
        <f>BAJIO16643561!C1006</f>
        <v>15893.28</v>
      </c>
      <c r="O1004" s="128">
        <f t="shared" si="108"/>
        <v>60786.109999999855</v>
      </c>
      <c r="P1004" s="22"/>
    </row>
    <row r="1005" spans="1:16" x14ac:dyDescent="0.25">
      <c r="A1005" s="19">
        <f>BAJIO16643561!A1007</f>
        <v>44552</v>
      </c>
      <c r="B1005" s="20"/>
      <c r="C1005" s="20" t="str">
        <f>BAJIO16643561!B1007</f>
        <v>GASOLINERA LAS PALMAS SA DE CV</v>
      </c>
      <c r="D1005" s="106"/>
      <c r="E1005" s="101">
        <f>BAJIO16643561!I1007</f>
        <v>0</v>
      </c>
      <c r="F1005" s="302">
        <f>BAJIO16643561!H1007</f>
        <v>0</v>
      </c>
      <c r="G1005" s="21">
        <f t="shared" si="114"/>
        <v>0</v>
      </c>
      <c r="H1005" s="20"/>
      <c r="I1005" s="21">
        <f t="shared" si="115"/>
        <v>0</v>
      </c>
      <c r="J1005" s="21">
        <f>BAJIO16643561!D1007</f>
        <v>0</v>
      </c>
      <c r="K1005" s="21">
        <f t="shared" si="116"/>
        <v>6034.4827586206902</v>
      </c>
      <c r="L1005" s="20"/>
      <c r="M1005" s="21">
        <f t="shared" si="117"/>
        <v>965.51724137931046</v>
      </c>
      <c r="N1005" s="21">
        <f>BAJIO16643561!C1007</f>
        <v>7000</v>
      </c>
      <c r="O1005" s="128">
        <f t="shared" si="108"/>
        <v>53786.109999999855</v>
      </c>
      <c r="P1005" s="22"/>
    </row>
    <row r="1006" spans="1:16" x14ac:dyDescent="0.25">
      <c r="A1006" s="19">
        <f>BAJIO16643561!A1008</f>
        <v>44553</v>
      </c>
      <c r="B1006" s="20"/>
      <c r="C1006" s="20" t="str">
        <f>BAJIO16643561!B1008</f>
        <v xml:space="preserve">CHRISTUS MUGUERZA SI STEMAS </v>
      </c>
      <c r="D1006" s="106"/>
      <c r="E1006" s="101" t="str">
        <f>BAJIO16643561!I1008</f>
        <v>F2844</v>
      </c>
      <c r="F1006" s="302">
        <f>BAJIO16643561!H1008</f>
        <v>1534</v>
      </c>
      <c r="G1006" s="21">
        <f t="shared" si="114"/>
        <v>13600.000000000002</v>
      </c>
      <c r="H1006" s="20"/>
      <c r="I1006" s="21">
        <f t="shared" si="115"/>
        <v>2176.0000000000005</v>
      </c>
      <c r="J1006" s="21">
        <f>BAJIO16643561!D1008</f>
        <v>15776</v>
      </c>
      <c r="K1006" s="21">
        <f t="shared" si="116"/>
        <v>0</v>
      </c>
      <c r="L1006" s="20"/>
      <c r="M1006" s="21">
        <f t="shared" si="117"/>
        <v>0</v>
      </c>
      <c r="N1006" s="21">
        <f>BAJIO16643561!C1008</f>
        <v>0</v>
      </c>
      <c r="O1006" s="128">
        <f t="shared" si="108"/>
        <v>69562.109999999855</v>
      </c>
      <c r="P1006" s="22"/>
    </row>
    <row r="1007" spans="1:16" x14ac:dyDescent="0.25">
      <c r="A1007" s="19">
        <f>BAJIO16643561!A1009</f>
        <v>44553</v>
      </c>
      <c r="B1007" s="20"/>
      <c r="C1007" s="20" t="str">
        <f>BAJIO16643561!B1009</f>
        <v xml:space="preserve">ARMANDO LOZANO PAULIN </v>
      </c>
      <c r="D1007" s="106"/>
      <c r="E1007" s="101">
        <f>BAJIO16643561!I1009</f>
        <v>0</v>
      </c>
      <c r="F1007" s="302">
        <f>BAJIO16643561!H1009</f>
        <v>0</v>
      </c>
      <c r="G1007" s="21">
        <f t="shared" si="114"/>
        <v>0</v>
      </c>
      <c r="H1007" s="20"/>
      <c r="I1007" s="21">
        <f t="shared" si="115"/>
        <v>0</v>
      </c>
      <c r="J1007" s="21">
        <f>BAJIO16643561!D1009</f>
        <v>0</v>
      </c>
      <c r="K1007" s="21">
        <f t="shared" si="116"/>
        <v>104.00000000000001</v>
      </c>
      <c r="L1007" s="20"/>
      <c r="M1007" s="21">
        <f t="shared" si="117"/>
        <v>16.640000000000004</v>
      </c>
      <c r="N1007" s="21">
        <f>BAJIO16643561!C1009</f>
        <v>120.64</v>
      </c>
      <c r="O1007" s="128">
        <f t="shared" si="108"/>
        <v>69441.469999999856</v>
      </c>
      <c r="P1007" s="22"/>
    </row>
    <row r="1008" spans="1:16" x14ac:dyDescent="0.25">
      <c r="A1008" s="19">
        <f>BAJIO16643561!A1010</f>
        <v>44553</v>
      </c>
      <c r="B1008" s="20"/>
      <c r="C1008" s="20" t="str">
        <f>BAJIO16643561!B1010</f>
        <v xml:space="preserve">VALVULAS DE CALIDAD DE MONTERREY SA DE C </v>
      </c>
      <c r="D1008" s="106"/>
      <c r="E1008" s="101" t="str">
        <f>BAJIO16643561!I1010</f>
        <v>F3121, F3148</v>
      </c>
      <c r="F1008" s="302">
        <f>BAJIO16643561!H1010</f>
        <v>1535</v>
      </c>
      <c r="G1008" s="21">
        <f t="shared" si="114"/>
        <v>5700</v>
      </c>
      <c r="H1008" s="20"/>
      <c r="I1008" s="21">
        <f t="shared" si="115"/>
        <v>912</v>
      </c>
      <c r="J1008" s="21">
        <f>BAJIO16643561!D1010</f>
        <v>6612</v>
      </c>
      <c r="K1008" s="21">
        <f t="shared" si="116"/>
        <v>0</v>
      </c>
      <c r="L1008" s="20"/>
      <c r="M1008" s="21">
        <f t="shared" si="117"/>
        <v>0</v>
      </c>
      <c r="N1008" s="21">
        <f>BAJIO16643561!C1010</f>
        <v>0</v>
      </c>
      <c r="O1008" s="128">
        <f t="shared" si="108"/>
        <v>76053.469999999856</v>
      </c>
      <c r="P1008" s="22"/>
    </row>
    <row r="1009" spans="1:16" x14ac:dyDescent="0.25">
      <c r="A1009" s="19">
        <f>BAJIO16643561!A1011</f>
        <v>44553</v>
      </c>
      <c r="B1009" s="20"/>
      <c r="C1009" s="20" t="str">
        <f>BAJIO16643561!B1011</f>
        <v xml:space="preserve">ARMANDO LOZANO PAULIN </v>
      </c>
      <c r="D1009" s="106"/>
      <c r="E1009" s="101">
        <f>BAJIO16643561!I1011</f>
        <v>0</v>
      </c>
      <c r="F1009" s="302">
        <f>BAJIO16643561!H1011</f>
        <v>0</v>
      </c>
      <c r="G1009" s="21">
        <f t="shared" si="114"/>
        <v>0</v>
      </c>
      <c r="H1009" s="20"/>
      <c r="I1009" s="21">
        <f t="shared" si="115"/>
        <v>0</v>
      </c>
      <c r="J1009" s="21">
        <f>BAJIO16643561!D1011</f>
        <v>0</v>
      </c>
      <c r="K1009" s="21">
        <f t="shared" si="116"/>
        <v>570.7155172413793</v>
      </c>
      <c r="L1009" s="20"/>
      <c r="M1009" s="21">
        <f t="shared" si="117"/>
        <v>91.314482758620684</v>
      </c>
      <c r="N1009" s="21">
        <f>BAJIO16643561!C1011</f>
        <v>662.03</v>
      </c>
      <c r="O1009" s="128">
        <f t="shared" si="108"/>
        <v>75391.439999999857</v>
      </c>
      <c r="P1009" s="22"/>
    </row>
    <row r="1010" spans="1:16" x14ac:dyDescent="0.25">
      <c r="A1010" s="19">
        <f>BAJIO16643561!A1012</f>
        <v>44553</v>
      </c>
      <c r="B1010" s="20"/>
      <c r="C1010" s="20" t="str">
        <f>BAJIO16643561!B1012</f>
        <v>BACHOCO SA DE CV</v>
      </c>
      <c r="D1010" s="106"/>
      <c r="E1010" s="101" t="str">
        <f>BAJIO16643561!I1012</f>
        <v>F2863</v>
      </c>
      <c r="F1010" s="302">
        <f>BAJIO16643561!H1012</f>
        <v>1536</v>
      </c>
      <c r="G1010" s="21">
        <f t="shared" si="114"/>
        <v>2500</v>
      </c>
      <c r="H1010" s="20"/>
      <c r="I1010" s="21">
        <f t="shared" si="115"/>
        <v>400</v>
      </c>
      <c r="J1010" s="21">
        <f>BAJIO16643561!D1012</f>
        <v>2900</v>
      </c>
      <c r="K1010" s="21">
        <f t="shared" si="116"/>
        <v>0</v>
      </c>
      <c r="L1010" s="20"/>
      <c r="M1010" s="21">
        <f t="shared" si="117"/>
        <v>0</v>
      </c>
      <c r="N1010" s="21">
        <f>BAJIO16643561!C1012</f>
        <v>0</v>
      </c>
      <c r="O1010" s="128">
        <f t="shared" si="108"/>
        <v>78291.439999999857</v>
      </c>
      <c r="P1010" s="22"/>
    </row>
    <row r="1011" spans="1:16" x14ac:dyDescent="0.25">
      <c r="A1011" s="19">
        <f>BAJIO16643561!A1013</f>
        <v>44553</v>
      </c>
      <c r="B1011" s="20"/>
      <c r="C1011" s="20" t="str">
        <f>BAJIO16643561!B1013</f>
        <v xml:space="preserve">ALANIS MARTINEZ GERARDO </v>
      </c>
      <c r="D1011" s="106"/>
      <c r="E1011" s="101">
        <f>BAJIO16643561!I1013</f>
        <v>0</v>
      </c>
      <c r="F1011" s="302">
        <f>BAJIO16643561!H1013</f>
        <v>0</v>
      </c>
      <c r="G1011" s="21">
        <f t="shared" si="114"/>
        <v>0</v>
      </c>
      <c r="H1011" s="20"/>
      <c r="I1011" s="21">
        <f t="shared" si="115"/>
        <v>0</v>
      </c>
      <c r="J1011" s="21">
        <f>BAJIO16643561!D1013</f>
        <v>0</v>
      </c>
      <c r="K1011" s="21">
        <f t="shared" si="116"/>
        <v>862.06896551724139</v>
      </c>
      <c r="L1011" s="20"/>
      <c r="M1011" s="21">
        <f t="shared" si="117"/>
        <v>137.93103448275863</v>
      </c>
      <c r="N1011" s="21">
        <f>BAJIO16643561!C1013</f>
        <v>1000</v>
      </c>
      <c r="O1011" s="128">
        <f t="shared" si="108"/>
        <v>77291.439999999857</v>
      </c>
      <c r="P1011" s="22"/>
    </row>
    <row r="1012" spans="1:16" x14ac:dyDescent="0.25">
      <c r="A1012" s="19">
        <f>BAJIO16643561!A1014</f>
        <v>44553</v>
      </c>
      <c r="B1012" s="20"/>
      <c r="C1012" s="20" t="str">
        <f>BAJIO16643561!B1014</f>
        <v>CLARA MONSERRAT IBARRA FDZ</v>
      </c>
      <c r="D1012" s="106"/>
      <c r="E1012" s="101">
        <f>BAJIO16643561!I1014</f>
        <v>0</v>
      </c>
      <c r="F1012" s="302">
        <f>BAJIO16643561!H1014</f>
        <v>0</v>
      </c>
      <c r="G1012" s="21">
        <f t="shared" si="114"/>
        <v>0</v>
      </c>
      <c r="H1012" s="20"/>
      <c r="I1012" s="21">
        <f t="shared" si="115"/>
        <v>0</v>
      </c>
      <c r="J1012" s="21">
        <f>BAJIO16643561!D1014</f>
        <v>0</v>
      </c>
      <c r="K1012" s="21">
        <f t="shared" si="116"/>
        <v>1931.0344827586209</v>
      </c>
      <c r="L1012" s="20"/>
      <c r="M1012" s="21">
        <f t="shared" si="117"/>
        <v>308.96551724137936</v>
      </c>
      <c r="N1012" s="21">
        <f>BAJIO16643561!C1014</f>
        <v>2240</v>
      </c>
      <c r="O1012" s="128">
        <f t="shared" si="108"/>
        <v>75051.439999999857</v>
      </c>
      <c r="P1012" s="22"/>
    </row>
    <row r="1013" spans="1:16" x14ac:dyDescent="0.25">
      <c r="A1013" s="19">
        <f>BAJIO16643561!A1015</f>
        <v>44553</v>
      </c>
      <c r="B1013" s="20"/>
      <c r="C1013" s="20" t="str">
        <f>BAJIO16643561!B1015</f>
        <v xml:space="preserve">J G FERRETERA </v>
      </c>
      <c r="D1013" s="106"/>
      <c r="E1013" s="101">
        <f>BAJIO16643561!I1015</f>
        <v>0</v>
      </c>
      <c r="F1013" s="302">
        <f>BAJIO16643561!H1015</f>
        <v>0</v>
      </c>
      <c r="G1013" s="21">
        <f t="shared" si="114"/>
        <v>0</v>
      </c>
      <c r="H1013" s="20"/>
      <c r="I1013" s="21">
        <f t="shared" si="115"/>
        <v>0</v>
      </c>
      <c r="J1013" s="21">
        <f>BAJIO16643561!D1015</f>
        <v>0</v>
      </c>
      <c r="K1013" s="21">
        <f t="shared" si="116"/>
        <v>597.24137931034488</v>
      </c>
      <c r="L1013" s="20"/>
      <c r="M1013" s="21">
        <f t="shared" si="117"/>
        <v>95.558620689655186</v>
      </c>
      <c r="N1013" s="21">
        <f>BAJIO16643561!C1015</f>
        <v>692.8</v>
      </c>
      <c r="O1013" s="128">
        <f t="shared" si="108"/>
        <v>74358.639999999854</v>
      </c>
      <c r="P1013" s="22"/>
    </row>
    <row r="1014" spans="1:16" x14ac:dyDescent="0.25">
      <c r="A1014" s="19">
        <f>BAJIO16643561!A1016</f>
        <v>44553</v>
      </c>
      <c r="B1014" s="20"/>
      <c r="C1014" s="20" t="str">
        <f>BAJIO16643561!B1016</f>
        <v xml:space="preserve">PLANOS Y PROYECTOS GEOTERRA SA </v>
      </c>
      <c r="D1014" s="106"/>
      <c r="E1014" s="101">
        <f>BAJIO16643561!I1016</f>
        <v>0</v>
      </c>
      <c r="F1014" s="302">
        <f>BAJIO16643561!H1016</f>
        <v>0</v>
      </c>
      <c r="G1014" s="21">
        <f t="shared" si="114"/>
        <v>0</v>
      </c>
      <c r="H1014" s="20"/>
      <c r="I1014" s="21">
        <f t="shared" si="115"/>
        <v>0</v>
      </c>
      <c r="J1014" s="21">
        <f>BAJIO16643561!D1016</f>
        <v>0</v>
      </c>
      <c r="K1014" s="21">
        <f t="shared" si="116"/>
        <v>58620.68965517242</v>
      </c>
      <c r="L1014" s="20"/>
      <c r="M1014" s="21">
        <f t="shared" si="117"/>
        <v>9379.310344827587</v>
      </c>
      <c r="N1014" s="21">
        <f>BAJIO16643561!C1016</f>
        <v>68000</v>
      </c>
      <c r="O1014" s="128">
        <f t="shared" si="108"/>
        <v>6358.6399999998539</v>
      </c>
      <c r="P1014" s="22"/>
    </row>
    <row r="1015" spans="1:16" x14ac:dyDescent="0.25">
      <c r="A1015" s="19">
        <f>BAJIO16643561!A1017</f>
        <v>44553</v>
      </c>
      <c r="B1015" s="20"/>
      <c r="C1015" s="20" t="str">
        <f>BAJIO16643561!B1017</f>
        <v xml:space="preserve">PRESTAMO A INVERMEX BANCO DEL BAJIO </v>
      </c>
      <c r="D1015" s="106"/>
      <c r="E1015" s="101">
        <f>BAJIO16643561!I1017</f>
        <v>0</v>
      </c>
      <c r="F1015" s="302">
        <f>BAJIO16643561!H1017</f>
        <v>0</v>
      </c>
      <c r="G1015" s="21">
        <f t="shared" si="114"/>
        <v>68965.517241379319</v>
      </c>
      <c r="H1015" s="20"/>
      <c r="I1015" s="21">
        <f t="shared" si="115"/>
        <v>11034.482758620692</v>
      </c>
      <c r="J1015" s="21">
        <f>BAJIO16643561!D1017</f>
        <v>80000</v>
      </c>
      <c r="K1015" s="21">
        <f t="shared" si="116"/>
        <v>0</v>
      </c>
      <c r="L1015" s="20"/>
      <c r="M1015" s="21">
        <f t="shared" si="117"/>
        <v>0</v>
      </c>
      <c r="N1015" s="21">
        <f>BAJIO16643561!C1017</f>
        <v>0</v>
      </c>
      <c r="O1015" s="128">
        <f t="shared" si="108"/>
        <v>86358.639999999854</v>
      </c>
      <c r="P1015" s="22"/>
    </row>
    <row r="1016" spans="1:16" x14ac:dyDescent="0.25">
      <c r="A1016" s="19">
        <f>BAJIO16643561!A1018</f>
        <v>44553</v>
      </c>
      <c r="B1016" s="20"/>
      <c r="C1016" s="20" t="str">
        <f>BAJIO16643561!B1018</f>
        <v xml:space="preserve">BRIDGESTONE NEUMATICOS DE MONTERRE </v>
      </c>
      <c r="D1016" s="106"/>
      <c r="E1016" s="101" t="str">
        <f>BAJIO16643561!I1018</f>
        <v>F2973, F3104</v>
      </c>
      <c r="F1016" s="302">
        <f>BAJIO16643561!H1018</f>
        <v>1537</v>
      </c>
      <c r="G1016" s="21">
        <f t="shared" si="114"/>
        <v>14550.000000000002</v>
      </c>
      <c r="H1016" s="20"/>
      <c r="I1016" s="21">
        <f t="shared" si="115"/>
        <v>2328.0000000000005</v>
      </c>
      <c r="J1016" s="21">
        <f>BAJIO16643561!D1018</f>
        <v>16878</v>
      </c>
      <c r="K1016" s="21">
        <f t="shared" si="116"/>
        <v>0</v>
      </c>
      <c r="L1016" s="20"/>
      <c r="M1016" s="21">
        <f t="shared" si="117"/>
        <v>0</v>
      </c>
      <c r="N1016" s="21">
        <f>BAJIO16643561!C1018</f>
        <v>0</v>
      </c>
      <c r="O1016" s="128">
        <f t="shared" si="108"/>
        <v>103236.63999999985</v>
      </c>
      <c r="P1016" s="22"/>
    </row>
    <row r="1017" spans="1:16" x14ac:dyDescent="0.25">
      <c r="A1017" s="19">
        <f>BAJIO16643561!A1019</f>
        <v>44554</v>
      </c>
      <c r="B1017" s="20"/>
      <c r="C1017" s="20" t="str">
        <f>BAJIO16643561!B1019</f>
        <v>ACERO PRIME S DE R L DE C V</v>
      </c>
      <c r="D1017" s="106"/>
      <c r="E1017" s="101" t="str">
        <f>BAJIO16643561!I1019</f>
        <v>F3175</v>
      </c>
      <c r="F1017" s="302">
        <f>BAJIO16643561!H1019</f>
        <v>1538</v>
      </c>
      <c r="G1017" s="21">
        <f t="shared" si="114"/>
        <v>9600</v>
      </c>
      <c r="H1017" s="20"/>
      <c r="I1017" s="21">
        <f t="shared" si="115"/>
        <v>1536</v>
      </c>
      <c r="J1017" s="21">
        <f>BAJIO16643561!D1019</f>
        <v>11136</v>
      </c>
      <c r="K1017" s="21">
        <f t="shared" si="116"/>
        <v>0</v>
      </c>
      <c r="L1017" s="20"/>
      <c r="M1017" s="21">
        <f t="shared" si="117"/>
        <v>0</v>
      </c>
      <c r="N1017" s="21">
        <f>BAJIO16643561!C1019</f>
        <v>0</v>
      </c>
      <c r="O1017" s="128">
        <f t="shared" si="108"/>
        <v>114372.63999999985</v>
      </c>
      <c r="P1017" s="22"/>
    </row>
    <row r="1018" spans="1:16" ht="30" x14ac:dyDescent="0.25">
      <c r="A1018" s="19">
        <f>BAJIO16643561!A1020</f>
        <v>44554</v>
      </c>
      <c r="B1018" s="20"/>
      <c r="C1018" s="20" t="str">
        <f>BAJIO16643561!B1020</f>
        <v xml:space="preserve">LM TRANSPORTACIONES SA DE C </v>
      </c>
      <c r="D1018" s="106"/>
      <c r="E1018" s="101" t="str">
        <f>BAJIO16643561!I1020</f>
        <v>F3110, F3151, F3161</v>
      </c>
      <c r="F1018" s="302">
        <f>BAJIO16643561!H1020</f>
        <v>1592</v>
      </c>
      <c r="G1018" s="21">
        <f t="shared" si="114"/>
        <v>12000</v>
      </c>
      <c r="H1018" s="20"/>
      <c r="I1018" s="21">
        <f t="shared" si="115"/>
        <v>1920</v>
      </c>
      <c r="J1018" s="21">
        <f>BAJIO16643561!D1020</f>
        <v>13920</v>
      </c>
      <c r="K1018" s="21">
        <f t="shared" si="116"/>
        <v>0</v>
      </c>
      <c r="L1018" s="20"/>
      <c r="M1018" s="21">
        <f t="shared" si="117"/>
        <v>0</v>
      </c>
      <c r="N1018" s="21">
        <f>BAJIO16643561!C1020</f>
        <v>0</v>
      </c>
      <c r="O1018" s="128">
        <f t="shared" si="108"/>
        <v>128292.63999999985</v>
      </c>
      <c r="P1018" s="22"/>
    </row>
    <row r="1019" spans="1:16" x14ac:dyDescent="0.25">
      <c r="A1019" s="19">
        <f>BAJIO16643561!A1021</f>
        <v>44554</v>
      </c>
      <c r="B1019" s="20"/>
      <c r="C1019" s="20" t="str">
        <f>BAJIO16643561!B1021</f>
        <v xml:space="preserve">MEGA ALIMENTOS SA DE CV </v>
      </c>
      <c r="D1019" s="106"/>
      <c r="E1019" s="101" t="str">
        <f>BAJIO16643561!I1021</f>
        <v>F3045</v>
      </c>
      <c r="F1019" s="302">
        <f>BAJIO16643561!H1021</f>
        <v>1540</v>
      </c>
      <c r="G1019" s="21">
        <f t="shared" si="114"/>
        <v>8880</v>
      </c>
      <c r="H1019" s="20"/>
      <c r="I1019" s="21">
        <f t="shared" si="115"/>
        <v>1420.8</v>
      </c>
      <c r="J1019" s="21">
        <f>BAJIO16643561!D1021</f>
        <v>10300.799999999999</v>
      </c>
      <c r="K1019" s="21">
        <f t="shared" si="116"/>
        <v>0</v>
      </c>
      <c r="L1019" s="20"/>
      <c r="M1019" s="21">
        <f t="shared" si="117"/>
        <v>0</v>
      </c>
      <c r="N1019" s="21">
        <f>BAJIO16643561!C1021</f>
        <v>0</v>
      </c>
      <c r="O1019" s="128">
        <f t="shared" si="108"/>
        <v>138593.43999999986</v>
      </c>
      <c r="P1019" s="22"/>
    </row>
    <row r="1020" spans="1:16" x14ac:dyDescent="0.25">
      <c r="A1020" s="19">
        <f>BAJIO16643561!A1022</f>
        <v>44554</v>
      </c>
      <c r="B1020" s="20"/>
      <c r="C1020" s="20" t="str">
        <f>BAJIO16643561!B1022</f>
        <v>SERV GASOLINEROS DE MEXICO SA</v>
      </c>
      <c r="D1020" s="106"/>
      <c r="E1020" s="101">
        <f>BAJIO16643561!I1022</f>
        <v>0</v>
      </c>
      <c r="F1020" s="302">
        <f>BAJIO16643561!H1022</f>
        <v>0</v>
      </c>
      <c r="G1020" s="21">
        <f t="shared" si="114"/>
        <v>0</v>
      </c>
      <c r="H1020" s="20"/>
      <c r="I1020" s="21">
        <f t="shared" si="115"/>
        <v>0</v>
      </c>
      <c r="J1020" s="21">
        <f>BAJIO16643561!D1022</f>
        <v>0</v>
      </c>
      <c r="K1020" s="21">
        <f t="shared" si="116"/>
        <v>52795.59482758621</v>
      </c>
      <c r="L1020" s="20"/>
      <c r="M1020" s="21">
        <f t="shared" si="117"/>
        <v>8447.2951724137929</v>
      </c>
      <c r="N1020" s="21">
        <f>BAJIO16643561!C1022</f>
        <v>61242.89</v>
      </c>
      <c r="O1020" s="128">
        <f t="shared" si="108"/>
        <v>77350.549999999857</v>
      </c>
      <c r="P1020" s="22"/>
    </row>
    <row r="1021" spans="1:16" x14ac:dyDescent="0.25">
      <c r="A1021" s="19">
        <f>BAJIO16643561!A1023</f>
        <v>44554</v>
      </c>
      <c r="B1021" s="20"/>
      <c r="C1021" s="20" t="str">
        <f>BAJIO16643561!B1023</f>
        <v>RECUPERACIONES IND AGUIRRE</v>
      </c>
      <c r="D1021" s="106"/>
      <c r="E1021" s="101">
        <f>BAJIO16643561!I1023</f>
        <v>0</v>
      </c>
      <c r="F1021" s="302">
        <f>BAJIO16643561!H1023</f>
        <v>0</v>
      </c>
      <c r="G1021" s="21">
        <f t="shared" si="114"/>
        <v>0</v>
      </c>
      <c r="H1021" s="20"/>
      <c r="I1021" s="21">
        <f t="shared" si="115"/>
        <v>0</v>
      </c>
      <c r="J1021" s="21">
        <f>BAJIO16643561!D1023</f>
        <v>0</v>
      </c>
      <c r="K1021" s="21">
        <f t="shared" si="116"/>
        <v>16350.000000000002</v>
      </c>
      <c r="L1021" s="20"/>
      <c r="M1021" s="21">
        <f t="shared" si="117"/>
        <v>2616.0000000000005</v>
      </c>
      <c r="N1021" s="21">
        <f>BAJIO16643561!C1023</f>
        <v>18966</v>
      </c>
      <c r="O1021" s="128">
        <f t="shared" si="108"/>
        <v>58384.549999999857</v>
      </c>
      <c r="P1021" s="22"/>
    </row>
    <row r="1022" spans="1:16" x14ac:dyDescent="0.25">
      <c r="A1022" s="19">
        <f>BAJIO16643561!A1024</f>
        <v>44554</v>
      </c>
      <c r="B1022" s="20"/>
      <c r="C1022" s="20" t="str">
        <f>BAJIO16643561!B1024</f>
        <v>OPERADORA DE RELLENOS SANITARI</v>
      </c>
      <c r="D1022" s="106"/>
      <c r="E1022" s="101">
        <f>BAJIO16643561!I1024</f>
        <v>0</v>
      </c>
      <c r="F1022" s="302">
        <f>BAJIO16643561!H1024</f>
        <v>0</v>
      </c>
      <c r="G1022" s="21">
        <f t="shared" si="114"/>
        <v>0</v>
      </c>
      <c r="H1022" s="20"/>
      <c r="I1022" s="21">
        <f t="shared" si="115"/>
        <v>0</v>
      </c>
      <c r="J1022" s="21">
        <f>BAJIO16643561!D1024</f>
        <v>0</v>
      </c>
      <c r="K1022" s="21">
        <f t="shared" si="116"/>
        <v>10421.000000000002</v>
      </c>
      <c r="L1022" s="20"/>
      <c r="M1022" s="21">
        <f t="shared" si="117"/>
        <v>1667.3600000000004</v>
      </c>
      <c r="N1022" s="21">
        <f>BAJIO16643561!C1024</f>
        <v>12088.36</v>
      </c>
      <c r="O1022" s="128">
        <f t="shared" si="108"/>
        <v>46296.189999999857</v>
      </c>
      <c r="P1022" s="22"/>
    </row>
    <row r="1023" spans="1:16" x14ac:dyDescent="0.25">
      <c r="A1023" s="19">
        <f>BAJIO16643561!A1025</f>
        <v>44557</v>
      </c>
      <c r="B1023" s="20"/>
      <c r="C1023" s="20" t="str">
        <f>BAJIO16643561!B1025</f>
        <v>RUIZ ALBA JORGE</v>
      </c>
      <c r="D1023" s="106"/>
      <c r="E1023" s="101">
        <f>BAJIO16643561!I1025</f>
        <v>0</v>
      </c>
      <c r="F1023" s="302">
        <f>BAJIO16643561!H1025</f>
        <v>0</v>
      </c>
      <c r="G1023" s="21">
        <f t="shared" si="114"/>
        <v>0</v>
      </c>
      <c r="H1023" s="20"/>
      <c r="I1023" s="21">
        <f t="shared" si="115"/>
        <v>0</v>
      </c>
      <c r="J1023" s="21">
        <f>BAJIO16643561!D1025</f>
        <v>0</v>
      </c>
      <c r="K1023" s="21">
        <f t="shared" si="116"/>
        <v>911.17241379310349</v>
      </c>
      <c r="L1023" s="20"/>
      <c r="M1023" s="21">
        <f t="shared" si="117"/>
        <v>145.78758620689655</v>
      </c>
      <c r="N1023" s="21">
        <f>BAJIO16643561!C1025</f>
        <v>1056.96</v>
      </c>
      <c r="O1023" s="128">
        <f t="shared" si="108"/>
        <v>45239.229999999858</v>
      </c>
      <c r="P1023" s="22"/>
    </row>
    <row r="1024" spans="1:16" x14ac:dyDescent="0.25">
      <c r="A1024" s="19">
        <f>BAJIO16643561!A1026</f>
        <v>44558</v>
      </c>
      <c r="B1024" s="20"/>
      <c r="C1024" s="20" t="str">
        <f>BAJIO16643561!B1026</f>
        <v xml:space="preserve">TORRES ZUIGA ALMA DELIA </v>
      </c>
      <c r="D1024" s="106"/>
      <c r="E1024" s="101">
        <f>BAJIO16643561!I1026</f>
        <v>0</v>
      </c>
      <c r="F1024" s="302">
        <f>BAJIO16643561!H1026</f>
        <v>0</v>
      </c>
      <c r="G1024" s="21">
        <f t="shared" si="114"/>
        <v>0</v>
      </c>
      <c r="H1024" s="20"/>
      <c r="I1024" s="21">
        <f t="shared" si="115"/>
        <v>0</v>
      </c>
      <c r="J1024" s="21">
        <f>BAJIO16643561!D1026</f>
        <v>0</v>
      </c>
      <c r="K1024" s="21">
        <f t="shared" si="116"/>
        <v>968.00000000000011</v>
      </c>
      <c r="L1024" s="20"/>
      <c r="M1024" s="21">
        <f t="shared" si="117"/>
        <v>154.88000000000002</v>
      </c>
      <c r="N1024" s="21">
        <f>BAJIO16643561!C1026</f>
        <v>1122.8800000000001</v>
      </c>
      <c r="O1024" s="128">
        <f t="shared" si="108"/>
        <v>44116.34999999986</v>
      </c>
      <c r="P1024" s="22"/>
    </row>
    <row r="1025" spans="1:16" x14ac:dyDescent="0.25">
      <c r="A1025" s="19">
        <f>BAJIO16643561!A1027</f>
        <v>44558</v>
      </c>
      <c r="B1025" s="20"/>
      <c r="C1025" s="20" t="str">
        <f>BAJIO16643561!B1027</f>
        <v>ROSA ELVA MONTEMAYOR QUIROGA</v>
      </c>
      <c r="D1025" s="106"/>
      <c r="E1025" s="101">
        <f>BAJIO16643561!I1027</f>
        <v>0</v>
      </c>
      <c r="F1025" s="302">
        <f>BAJIO16643561!H1027</f>
        <v>0</v>
      </c>
      <c r="G1025" s="21">
        <f t="shared" si="114"/>
        <v>0</v>
      </c>
      <c r="H1025" s="20"/>
      <c r="I1025" s="21">
        <f t="shared" si="115"/>
        <v>0</v>
      </c>
      <c r="J1025" s="21">
        <f>BAJIO16643561!D1027</f>
        <v>0</v>
      </c>
      <c r="K1025" s="21">
        <f t="shared" si="116"/>
        <v>5360.5517241379312</v>
      </c>
      <c r="L1025" s="20"/>
      <c r="M1025" s="21">
        <f t="shared" si="117"/>
        <v>857.68827586206896</v>
      </c>
      <c r="N1025" s="21">
        <f>BAJIO16643561!C1027</f>
        <v>6218.24</v>
      </c>
      <c r="O1025" s="128">
        <f t="shared" si="108"/>
        <v>37898.109999999862</v>
      </c>
      <c r="P1025" s="22"/>
    </row>
    <row r="1026" spans="1:16" hidden="1" x14ac:dyDescent="0.25">
      <c r="A1026" s="19">
        <f>BAJIO16643561!A1028</f>
        <v>44558</v>
      </c>
      <c r="B1026" s="20"/>
      <c r="C1026" s="20" t="str">
        <f>BAJIO16643561!B1028</f>
        <v xml:space="preserve">SIFUENTES FRAIRE ROBERTO </v>
      </c>
      <c r="D1026" s="106"/>
      <c r="E1026" s="101">
        <f>BAJIO16643561!I1028</f>
        <v>0</v>
      </c>
      <c r="F1026" s="302">
        <f>BAJIO16643561!H1028</f>
        <v>0</v>
      </c>
      <c r="G1026" s="21">
        <f t="shared" si="114"/>
        <v>0</v>
      </c>
      <c r="H1026" s="20"/>
      <c r="I1026" s="21">
        <f t="shared" si="115"/>
        <v>0</v>
      </c>
      <c r="J1026" s="21">
        <f>BAJIO16643561!D1028</f>
        <v>0</v>
      </c>
      <c r="K1026" s="21">
        <f t="shared" si="116"/>
        <v>1724.1379310344828</v>
      </c>
      <c r="L1026" s="20"/>
      <c r="M1026" s="21">
        <f t="shared" si="117"/>
        <v>275.86206896551727</v>
      </c>
      <c r="N1026" s="21">
        <f>BAJIO16643561!C1028</f>
        <v>2000</v>
      </c>
      <c r="O1026" s="128">
        <f t="shared" si="108"/>
        <v>35898.109999999862</v>
      </c>
      <c r="P1026" s="22"/>
    </row>
    <row r="1027" spans="1:16" hidden="1" x14ac:dyDescent="0.25">
      <c r="A1027" s="19">
        <f>BAJIO16643561!A1029</f>
        <v>44559</v>
      </c>
      <c r="B1027" s="20"/>
      <c r="C1027" s="20" t="str">
        <f>BAJIO16643561!B1029</f>
        <v xml:space="preserve">LM TRANSPORTACIONES SA DE C  TEF Recibido f-3096-3167 </v>
      </c>
      <c r="D1027" s="106"/>
      <c r="E1027" s="101" t="str">
        <f>BAJIO16643561!I1029</f>
        <v>F3096-F3167</v>
      </c>
      <c r="F1027" s="302" t="str">
        <f>BAJIO16643561!H1029</f>
        <v>PTE</v>
      </c>
      <c r="G1027" s="21">
        <f t="shared" si="114"/>
        <v>8000.0000000000009</v>
      </c>
      <c r="H1027" s="20"/>
      <c r="I1027" s="21">
        <f t="shared" si="115"/>
        <v>1280.0000000000002</v>
      </c>
      <c r="J1027" s="21">
        <f>BAJIO16643561!D1029</f>
        <v>9280</v>
      </c>
      <c r="K1027" s="21">
        <f t="shared" si="116"/>
        <v>0</v>
      </c>
      <c r="L1027" s="20"/>
      <c r="M1027" s="21">
        <f t="shared" si="117"/>
        <v>0</v>
      </c>
      <c r="N1027" s="21">
        <f>BAJIO16643561!C1029</f>
        <v>0</v>
      </c>
      <c r="O1027" s="128">
        <f t="shared" si="108"/>
        <v>45178.109999999862</v>
      </c>
      <c r="P1027" s="22"/>
    </row>
    <row r="1028" spans="1:16" hidden="1" x14ac:dyDescent="0.25">
      <c r="A1028" s="19">
        <f>BAJIO16643561!A1030</f>
        <v>44559</v>
      </c>
      <c r="B1028" s="20"/>
      <c r="C1028" s="20" t="str">
        <f>BAJIO16643561!B1030</f>
        <v xml:space="preserve">CASA HECTOR PALACIOS </v>
      </c>
      <c r="D1028" s="106"/>
      <c r="E1028" s="101">
        <f>BAJIO16643561!I1030</f>
        <v>0</v>
      </c>
      <c r="F1028" s="302">
        <f>BAJIO16643561!H1030</f>
        <v>0</v>
      </c>
      <c r="G1028" s="21">
        <f t="shared" si="114"/>
        <v>0</v>
      </c>
      <c r="H1028" s="20"/>
      <c r="I1028" s="21">
        <f t="shared" si="115"/>
        <v>0</v>
      </c>
      <c r="J1028" s="21">
        <f>BAJIO16643561!D1030</f>
        <v>0</v>
      </c>
      <c r="K1028" s="21">
        <f t="shared" si="116"/>
        <v>869.50862068965523</v>
      </c>
      <c r="L1028" s="20"/>
      <c r="M1028" s="21">
        <f t="shared" si="117"/>
        <v>139.12137931034485</v>
      </c>
      <c r="N1028" s="21">
        <f>BAJIO16643561!C1030</f>
        <v>1008.63</v>
      </c>
      <c r="O1028" s="128">
        <f t="shared" si="108"/>
        <v>44169.479999999865</v>
      </c>
      <c r="P1028" s="22"/>
    </row>
    <row r="1029" spans="1:16" hidden="1" x14ac:dyDescent="0.25">
      <c r="A1029" s="19">
        <f>BAJIO16643561!A1031</f>
        <v>44559</v>
      </c>
      <c r="B1029" s="20"/>
      <c r="C1029" s="20" t="str">
        <f>BAJIO16643561!B1031</f>
        <v>CAROLINA RODRIGUEZ SOTO </v>
      </c>
      <c r="D1029" s="106"/>
      <c r="E1029" s="101" t="str">
        <f>BAJIO16643561!I1031</f>
        <v>F2926</v>
      </c>
      <c r="F1029" s="302" t="str">
        <f>BAJIO16643561!H1031</f>
        <v>PUE</v>
      </c>
      <c r="G1029" s="21">
        <f t="shared" si="114"/>
        <v>15100.000000000002</v>
      </c>
      <c r="H1029" s="20"/>
      <c r="I1029" s="21">
        <f t="shared" si="115"/>
        <v>2416.0000000000005</v>
      </c>
      <c r="J1029" s="21">
        <f>BAJIO16643561!D1031</f>
        <v>17516</v>
      </c>
      <c r="K1029" s="21">
        <f t="shared" si="116"/>
        <v>0</v>
      </c>
      <c r="L1029" s="20"/>
      <c r="M1029" s="21">
        <f t="shared" si="117"/>
        <v>0</v>
      </c>
      <c r="N1029" s="21">
        <f>BAJIO16643561!C1031</f>
        <v>0</v>
      </c>
      <c r="O1029" s="128">
        <f t="shared" si="108"/>
        <v>61685.479999999865</v>
      </c>
      <c r="P1029" s="22"/>
    </row>
    <row r="1030" spans="1:16" hidden="1" x14ac:dyDescent="0.25">
      <c r="A1030" s="19">
        <f>BAJIO16643561!A1032</f>
        <v>44559</v>
      </c>
      <c r="B1030" s="20"/>
      <c r="C1030" s="20" t="str">
        <f>BAJIO16643561!B1032</f>
        <v>ANA GABRIELA GONZALEZ Deposito SBC de Cobro Inmediato INV 3207 Recibo # 42944019192</v>
      </c>
      <c r="D1030" s="106"/>
      <c r="E1030" s="101" t="str">
        <f>BAJIO16643561!I1032</f>
        <v>F3207</v>
      </c>
      <c r="F1030" s="302" t="str">
        <f>BAJIO16643561!H1032</f>
        <v>PUE</v>
      </c>
      <c r="G1030" s="21">
        <f t="shared" si="114"/>
        <v>13600.000000000002</v>
      </c>
      <c r="H1030" s="20"/>
      <c r="I1030" s="21">
        <f t="shared" si="115"/>
        <v>2176.0000000000005</v>
      </c>
      <c r="J1030" s="21">
        <f>BAJIO16643561!D1032</f>
        <v>15776</v>
      </c>
      <c r="K1030" s="21">
        <f t="shared" si="116"/>
        <v>0</v>
      </c>
      <c r="L1030" s="20"/>
      <c r="M1030" s="21">
        <f t="shared" si="117"/>
        <v>0</v>
      </c>
      <c r="N1030" s="21">
        <f>BAJIO16643561!C1032</f>
        <v>0</v>
      </c>
      <c r="O1030" s="128">
        <f t="shared" si="108"/>
        <v>77461.479999999865</v>
      </c>
      <c r="P1030" s="22"/>
    </row>
    <row r="1031" spans="1:16" hidden="1" x14ac:dyDescent="0.25">
      <c r="A1031" s="19">
        <f>BAJIO16643561!A1033</f>
        <v>44559</v>
      </c>
      <c r="B1031" s="20"/>
      <c r="C1031" s="20" t="str">
        <f>BAJIO16643561!B1033</f>
        <v>ANA GABRIELA GONZALEZ Deposito SBC de Cobro Inmediato INV 3187 Recibo # 42945019192</v>
      </c>
      <c r="D1031" s="106"/>
      <c r="E1031" s="101" t="str">
        <f>BAJIO16643561!I1033</f>
        <v>F3187</v>
      </c>
      <c r="F1031" s="302" t="str">
        <f>BAJIO16643561!H1033</f>
        <v>PUE</v>
      </c>
      <c r="G1031" s="21">
        <f t="shared" si="114"/>
        <v>3200</v>
      </c>
      <c r="H1031" s="20"/>
      <c r="I1031" s="21">
        <f t="shared" si="115"/>
        <v>512</v>
      </c>
      <c r="J1031" s="21">
        <f>BAJIO16643561!D1033</f>
        <v>3712</v>
      </c>
      <c r="K1031" s="21">
        <f t="shared" si="116"/>
        <v>0</v>
      </c>
      <c r="L1031" s="20"/>
      <c r="M1031" s="21">
        <f t="shared" si="117"/>
        <v>0</v>
      </c>
      <c r="N1031" s="21">
        <f>BAJIO16643561!C1033</f>
        <v>0</v>
      </c>
      <c r="O1031" s="128">
        <f t="shared" si="108"/>
        <v>81173.479999999865</v>
      </c>
      <c r="P1031" s="22"/>
    </row>
    <row r="1032" spans="1:16" hidden="1" x14ac:dyDescent="0.25">
      <c r="A1032" s="19">
        <f>BAJIO16643561!A1034</f>
        <v>44559</v>
      </c>
      <c r="B1032" s="20"/>
      <c r="C1032" s="20" t="str">
        <f>BAJIO16643561!B1034</f>
        <v>ANA GABRIELA GONZALEZ Deposito SBC de Cobro Inmediato INV 3156 Recibo # 42946019192</v>
      </c>
      <c r="D1032" s="106"/>
      <c r="E1032" s="101" t="str">
        <f>BAJIO16643561!I1034</f>
        <v>F3156</v>
      </c>
      <c r="F1032" s="302" t="str">
        <f>BAJIO16643561!H1034</f>
        <v>PUE</v>
      </c>
      <c r="G1032" s="21">
        <f t="shared" si="114"/>
        <v>3200</v>
      </c>
      <c r="H1032" s="20"/>
      <c r="I1032" s="21">
        <f t="shared" si="115"/>
        <v>512</v>
      </c>
      <c r="J1032" s="21">
        <f>BAJIO16643561!D1034</f>
        <v>3712</v>
      </c>
      <c r="K1032" s="21">
        <f t="shared" si="116"/>
        <v>0</v>
      </c>
      <c r="L1032" s="20"/>
      <c r="M1032" s="21">
        <f t="shared" si="117"/>
        <v>0</v>
      </c>
      <c r="N1032" s="21">
        <f>BAJIO16643561!C1034</f>
        <v>0</v>
      </c>
      <c r="O1032" s="128">
        <f t="shared" si="108"/>
        <v>84885.479999999865</v>
      </c>
      <c r="P1032" s="22"/>
    </row>
    <row r="1033" spans="1:16" hidden="1" x14ac:dyDescent="0.25">
      <c r="A1033" s="19">
        <f>BAJIO16643561!A1035</f>
        <v>44559</v>
      </c>
      <c r="B1033" s="20"/>
      <c r="C1033" s="20" t="str">
        <f>BAJIO16643561!B1035</f>
        <v>RECOLECCIONES ECOLOGICAS IND D   Concepto del Pago: ANTICIPO A FACTURA Recibo # 334208007872</v>
      </c>
      <c r="D1033" s="106"/>
      <c r="E1033" s="101">
        <f>BAJIO16643561!I1035</f>
        <v>0</v>
      </c>
      <c r="F1033" s="302">
        <f>BAJIO16643561!H1035</f>
        <v>0</v>
      </c>
      <c r="G1033" s="21">
        <f t="shared" si="114"/>
        <v>0</v>
      </c>
      <c r="H1033" s="20"/>
      <c r="I1033" s="21">
        <f t="shared" si="115"/>
        <v>0</v>
      </c>
      <c r="J1033" s="21">
        <f>BAJIO16643561!D1035</f>
        <v>0</v>
      </c>
      <c r="K1033" s="21">
        <f t="shared" si="116"/>
        <v>10344.827586206897</v>
      </c>
      <c r="L1033" s="20"/>
      <c r="M1033" s="21">
        <f t="shared" si="117"/>
        <v>1655.1724137931035</v>
      </c>
      <c r="N1033" s="21">
        <f>BAJIO16643561!C1035</f>
        <v>12000</v>
      </c>
      <c r="O1033" s="128">
        <f t="shared" si="108"/>
        <v>72885.479999999865</v>
      </c>
      <c r="P1033" s="22"/>
    </row>
    <row r="1034" spans="1:16" hidden="1" x14ac:dyDescent="0.25">
      <c r="A1034" s="19">
        <f>BAJIO16643561!A1036</f>
        <v>44560</v>
      </c>
      <c r="B1034" s="20"/>
      <c r="C1034" s="20" t="str">
        <f>BAJIO16643561!B1036</f>
        <v>CONSTRUCTORA INVERMEX SA DE CV Concepto del Pago: PRESTAMO A CUENTA DE INVERMEX BAJIO</v>
      </c>
      <c r="D1034" s="106"/>
      <c r="E1034" s="101">
        <f>BAJIO16643561!I1036</f>
        <v>0</v>
      </c>
      <c r="F1034" s="302">
        <f>BAJIO16643561!H1036</f>
        <v>0</v>
      </c>
      <c r="G1034" s="21">
        <f t="shared" si="114"/>
        <v>16379.310344827587</v>
      </c>
      <c r="H1034" s="20"/>
      <c r="I1034" s="21">
        <f t="shared" si="115"/>
        <v>2620.6896551724139</v>
      </c>
      <c r="J1034" s="21">
        <f>BAJIO16643561!D1036</f>
        <v>19000</v>
      </c>
      <c r="K1034" s="21">
        <f t="shared" si="116"/>
        <v>0</v>
      </c>
      <c r="L1034" s="20"/>
      <c r="M1034" s="21">
        <f t="shared" si="117"/>
        <v>0</v>
      </c>
      <c r="N1034" s="21">
        <f>BAJIO16643561!C1036</f>
        <v>0</v>
      </c>
      <c r="O1034" s="128">
        <f t="shared" si="108"/>
        <v>91885.479999999865</v>
      </c>
      <c r="P1034" s="22"/>
    </row>
    <row r="1035" spans="1:16" hidden="1" x14ac:dyDescent="0.25">
      <c r="A1035" s="19">
        <f>BAJIO16643561!A1037</f>
        <v>44560</v>
      </c>
      <c r="B1035" s="20"/>
      <c r="C1035" s="20" t="str">
        <f>BAJIO16643561!B1037</f>
        <v xml:space="preserve">VALVULAS DE CALIDAD DE MONTERREY SA DE C  Concepto del Pago: PAGO FACTURAS 3168 3190 </v>
      </c>
      <c r="D1035" s="106"/>
      <c r="E1035" s="101" t="str">
        <f>BAJIO16643561!I1037</f>
        <v>F3168-F3190</v>
      </c>
      <c r="F1035" s="302">
        <f>BAJIO16643561!H1037</f>
        <v>1546</v>
      </c>
      <c r="G1035" s="21">
        <f t="shared" si="114"/>
        <v>5700</v>
      </c>
      <c r="H1035" s="20"/>
      <c r="I1035" s="21">
        <f t="shared" si="115"/>
        <v>912</v>
      </c>
      <c r="J1035" s="21">
        <f>BAJIO16643561!D1037</f>
        <v>6612</v>
      </c>
      <c r="K1035" s="21">
        <f t="shared" si="116"/>
        <v>0</v>
      </c>
      <c r="L1035" s="20"/>
      <c r="M1035" s="21">
        <f t="shared" si="117"/>
        <v>0</v>
      </c>
      <c r="N1035" s="21">
        <f>BAJIO16643561!C1037</f>
        <v>0</v>
      </c>
      <c r="O1035" s="128">
        <f t="shared" si="108"/>
        <v>98497.479999999865</v>
      </c>
      <c r="P1035" s="22"/>
    </row>
    <row r="1036" spans="1:16" hidden="1" x14ac:dyDescent="0.25">
      <c r="A1036" s="19">
        <f>BAJIO16643561!A1038</f>
        <v>44560</v>
      </c>
      <c r="B1036" s="20"/>
      <c r="C1036" s="20" t="str">
        <f>BAJIO16643561!B1038</f>
        <v xml:space="preserve">JOSE RAFAEL DEVEZA MENDEZ Concepto del Pago: PRESTAMO A CUENTA DE INVERMEX </v>
      </c>
      <c r="D1036" s="106"/>
      <c r="E1036" s="101">
        <f>BAJIO16643561!I1038</f>
        <v>0</v>
      </c>
      <c r="F1036" s="302">
        <f>BAJIO16643561!H1038</f>
        <v>0</v>
      </c>
      <c r="G1036" s="21">
        <f t="shared" si="114"/>
        <v>81896.551724137942</v>
      </c>
      <c r="H1036" s="20"/>
      <c r="I1036" s="21">
        <f t="shared" si="115"/>
        <v>13103.448275862071</v>
      </c>
      <c r="J1036" s="21">
        <f>BAJIO16643561!D1038</f>
        <v>95000</v>
      </c>
      <c r="K1036" s="21">
        <f t="shared" si="116"/>
        <v>0</v>
      </c>
      <c r="L1036" s="20"/>
      <c r="M1036" s="21">
        <f t="shared" si="117"/>
        <v>0</v>
      </c>
      <c r="N1036" s="21">
        <f>BAJIO16643561!C1038</f>
        <v>0</v>
      </c>
      <c r="O1036" s="128">
        <f t="shared" si="108"/>
        <v>193497.47999999986</v>
      </c>
      <c r="P1036" s="22"/>
    </row>
    <row r="1037" spans="1:16" hidden="1" x14ac:dyDescent="0.25">
      <c r="A1037" s="19">
        <f>BAJIO16643561!A1039</f>
        <v>44560</v>
      </c>
      <c r="B1037" s="20"/>
      <c r="C1037" s="20" t="str">
        <f>BAJIO16643561!B1039</f>
        <v xml:space="preserve">JOSE RAFAEL DEVEZA MENDEZ  PRESTAMO A CTA DE INVERMEX </v>
      </c>
      <c r="D1037" s="106"/>
      <c r="E1037" s="101">
        <f>BAJIO16643561!I1039</f>
        <v>0</v>
      </c>
      <c r="F1037" s="302">
        <f>BAJIO16643561!H1039</f>
        <v>0</v>
      </c>
      <c r="G1037" s="21">
        <f t="shared" si="114"/>
        <v>73275.862068965522</v>
      </c>
      <c r="H1037" s="20"/>
      <c r="I1037" s="21">
        <f t="shared" si="115"/>
        <v>11724.137931034484</v>
      </c>
      <c r="J1037" s="21">
        <f>BAJIO16643561!D1039</f>
        <v>85000</v>
      </c>
      <c r="K1037" s="21">
        <f t="shared" si="116"/>
        <v>0</v>
      </c>
      <c r="L1037" s="20"/>
      <c r="M1037" s="21">
        <f t="shared" si="117"/>
        <v>0</v>
      </c>
      <c r="N1037" s="21">
        <f>BAJIO16643561!C1039</f>
        <v>0</v>
      </c>
      <c r="O1037" s="128">
        <f t="shared" si="108"/>
        <v>278497.47999999986</v>
      </c>
      <c r="P1037" s="22"/>
    </row>
    <row r="1038" spans="1:16" hidden="1" x14ac:dyDescent="0.25">
      <c r="A1038" s="19">
        <f>BAJIO16643561!A1040</f>
        <v>44560</v>
      </c>
      <c r="B1038" s="20"/>
      <c r="C1038" s="20" t="str">
        <f>BAJIO16643561!B1040</f>
        <v xml:space="preserve">JOSE RAFAEL DEVEZA MENDEZ  PRESTAMO A CTA DE INVERMEX </v>
      </c>
      <c r="D1038" s="106"/>
      <c r="E1038" s="101">
        <f>BAJIO16643561!I1040</f>
        <v>0</v>
      </c>
      <c r="F1038" s="302">
        <f>BAJIO16643561!H1040</f>
        <v>0</v>
      </c>
      <c r="G1038" s="21">
        <f t="shared" si="114"/>
        <v>68965.517241379319</v>
      </c>
      <c r="H1038" s="20"/>
      <c r="I1038" s="21">
        <f t="shared" si="115"/>
        <v>11034.482758620692</v>
      </c>
      <c r="J1038" s="21">
        <f>BAJIO16643561!D1040</f>
        <v>80000</v>
      </c>
      <c r="K1038" s="21">
        <f t="shared" si="116"/>
        <v>0</v>
      </c>
      <c r="L1038" s="20"/>
      <c r="M1038" s="21">
        <f t="shared" si="117"/>
        <v>0</v>
      </c>
      <c r="N1038" s="21">
        <f>BAJIO16643561!C1040</f>
        <v>0</v>
      </c>
      <c r="O1038" s="128">
        <f t="shared" ref="O1038:O1101" si="118">O1037+J1038-N1038</f>
        <v>358497.47999999986</v>
      </c>
      <c r="P1038" s="22"/>
    </row>
    <row r="1039" spans="1:16" hidden="1" x14ac:dyDescent="0.25">
      <c r="A1039" s="19">
        <f>BAJIO16643561!A1041</f>
        <v>44560</v>
      </c>
      <c r="B1039" s="20"/>
      <c r="C1039" s="20" t="str">
        <f>BAJIO16643561!B1041</f>
        <v xml:space="preserve">TERRA4 CONST. Y SUMINISTROS SA Concepto del Pago: LIQUIDACION DE FACTURA </v>
      </c>
      <c r="D1039" s="106"/>
      <c r="E1039" s="101">
        <f>BAJIO16643561!I1041</f>
        <v>0</v>
      </c>
      <c r="F1039" s="302">
        <f>BAJIO16643561!H1041</f>
        <v>0</v>
      </c>
      <c r="G1039" s="21">
        <f t="shared" si="114"/>
        <v>0</v>
      </c>
      <c r="H1039" s="20"/>
      <c r="I1039" s="21">
        <f t="shared" si="115"/>
        <v>0</v>
      </c>
      <c r="J1039" s="21">
        <f>BAJIO16643561!D1041</f>
        <v>0</v>
      </c>
      <c r="K1039" s="21">
        <f t="shared" si="116"/>
        <v>54612.068965517246</v>
      </c>
      <c r="L1039" s="20"/>
      <c r="M1039" s="21">
        <f t="shared" si="117"/>
        <v>8737.9310344827591</v>
      </c>
      <c r="N1039" s="21">
        <f>BAJIO16643561!C1041</f>
        <v>63350</v>
      </c>
      <c r="O1039" s="128">
        <f t="shared" si="118"/>
        <v>295147.47999999986</v>
      </c>
      <c r="P1039" s="22"/>
    </row>
    <row r="1040" spans="1:16" hidden="1" x14ac:dyDescent="0.25">
      <c r="A1040" s="19">
        <f>BAJIO16643561!A1042</f>
        <v>44560</v>
      </c>
      <c r="B1040" s="20"/>
      <c r="C1040" s="20" t="str">
        <f>BAJIO16643561!B1042</f>
        <v xml:space="preserve">JOSE RAFAEL DEVEZA MENDEZ Concepto del Pago: PRESTAMO A CUENTA DE INVERMEX </v>
      </c>
      <c r="D1040" s="106"/>
      <c r="E1040" s="101">
        <f>BAJIO16643561!I1042</f>
        <v>0</v>
      </c>
      <c r="F1040" s="302">
        <f>BAJIO16643561!H1042</f>
        <v>0</v>
      </c>
      <c r="G1040" s="21">
        <f t="shared" si="114"/>
        <v>77586.206896551725</v>
      </c>
      <c r="H1040" s="20"/>
      <c r="I1040" s="21">
        <f t="shared" si="115"/>
        <v>12413.793103448275</v>
      </c>
      <c r="J1040" s="21">
        <f>BAJIO16643561!D1042</f>
        <v>90000</v>
      </c>
      <c r="K1040" s="21">
        <f t="shared" si="116"/>
        <v>0</v>
      </c>
      <c r="L1040" s="20"/>
      <c r="M1040" s="21">
        <f t="shared" si="117"/>
        <v>0</v>
      </c>
      <c r="N1040" s="21">
        <f>BAJIO16643561!C1042</f>
        <v>0</v>
      </c>
      <c r="O1040" s="128">
        <f t="shared" si="118"/>
        <v>385147.47999999986</v>
      </c>
      <c r="P1040" s="22"/>
    </row>
    <row r="1041" spans="1:16" hidden="1" x14ac:dyDescent="0.25">
      <c r="A1041" s="19">
        <f>BAJIO16643561!A1043</f>
        <v>44560</v>
      </c>
      <c r="B1041" s="20"/>
      <c r="C1041" s="20" t="str">
        <f>BAJIO16643561!B1043</f>
        <v xml:space="preserve">CONSTRUCTORA INVERMEX SA DE CV Concepto del Pago: DEVOLUCION DE PRESTAMO </v>
      </c>
      <c r="D1041" s="106"/>
      <c r="E1041" s="101">
        <f>BAJIO16643561!I1043</f>
        <v>0</v>
      </c>
      <c r="F1041" s="302">
        <f>BAJIO16643561!H1043</f>
        <v>0</v>
      </c>
      <c r="G1041" s="21">
        <f t="shared" si="114"/>
        <v>0</v>
      </c>
      <c r="H1041" s="20"/>
      <c r="I1041" s="21">
        <f t="shared" si="115"/>
        <v>0</v>
      </c>
      <c r="J1041" s="21">
        <f>BAJIO16643561!D1043</f>
        <v>0</v>
      </c>
      <c r="K1041" s="21">
        <f t="shared" si="116"/>
        <v>4310.3448275862074</v>
      </c>
      <c r="L1041" s="20"/>
      <c r="M1041" s="21">
        <f t="shared" si="117"/>
        <v>689.65517241379325</v>
      </c>
      <c r="N1041" s="21">
        <f>BAJIO16643561!C1043</f>
        <v>5000</v>
      </c>
      <c r="O1041" s="128">
        <f t="shared" si="118"/>
        <v>380147.47999999986</v>
      </c>
      <c r="P1041" s="22"/>
    </row>
    <row r="1042" spans="1:16" hidden="1" x14ac:dyDescent="0.25">
      <c r="A1042" s="19">
        <f>BAJIO16643561!A1044</f>
        <v>44560</v>
      </c>
      <c r="B1042" s="20"/>
      <c r="C1042" s="20" t="str">
        <f>BAJIO16643561!B1044</f>
        <v xml:space="preserve">AUTOS HENI SA CV Concepto del Pago: FACTURA </v>
      </c>
      <c r="D1042" s="106"/>
      <c r="E1042" s="101">
        <f>BAJIO16643561!I1044</f>
        <v>0</v>
      </c>
      <c r="F1042" s="302">
        <f>BAJIO16643561!H1044</f>
        <v>0</v>
      </c>
      <c r="G1042" s="21">
        <f t="shared" si="114"/>
        <v>0</v>
      </c>
      <c r="H1042" s="20"/>
      <c r="I1042" s="21">
        <f t="shared" si="115"/>
        <v>0</v>
      </c>
      <c r="J1042" s="21">
        <f>BAJIO16643561!D1044</f>
        <v>0</v>
      </c>
      <c r="K1042" s="21">
        <f t="shared" si="116"/>
        <v>300950.22413793107</v>
      </c>
      <c r="L1042" s="20"/>
      <c r="M1042" s="21">
        <f t="shared" si="117"/>
        <v>48152.035862068973</v>
      </c>
      <c r="N1042" s="21">
        <f>BAJIO16643561!C1044</f>
        <v>349102.26</v>
      </c>
      <c r="O1042" s="128">
        <f t="shared" si="118"/>
        <v>31045.219999999856</v>
      </c>
      <c r="P1042" s="22"/>
    </row>
    <row r="1043" spans="1:16" hidden="1" x14ac:dyDescent="0.25">
      <c r="A1043" s="19">
        <f>BAJIO16643561!A1045</f>
        <v>44560</v>
      </c>
      <c r="B1043" s="20"/>
      <c r="C1043" s="20" t="str">
        <f>BAJIO16643561!B1045</f>
        <v xml:space="preserve">RECUPERACIONES IND AGUIRRE Concepto del Pago: LIQUIDACION DE FACTURA </v>
      </c>
      <c r="D1043" s="106"/>
      <c r="E1043" s="101">
        <f>BAJIO16643561!I1045</f>
        <v>0</v>
      </c>
      <c r="F1043" s="302">
        <f>BAJIO16643561!H1045</f>
        <v>0</v>
      </c>
      <c r="G1043" s="21">
        <f t="shared" si="114"/>
        <v>0</v>
      </c>
      <c r="H1043" s="20"/>
      <c r="I1043" s="21">
        <f t="shared" si="115"/>
        <v>0</v>
      </c>
      <c r="J1043" s="21">
        <f>BAJIO16643561!D1045</f>
        <v>0</v>
      </c>
      <c r="K1043" s="21">
        <f t="shared" si="116"/>
        <v>16350.000000000002</v>
      </c>
      <c r="L1043" s="20"/>
      <c r="M1043" s="21">
        <f t="shared" si="117"/>
        <v>2616.0000000000005</v>
      </c>
      <c r="N1043" s="21">
        <f>BAJIO16643561!C1045</f>
        <v>18966</v>
      </c>
      <c r="O1043" s="128">
        <f t="shared" si="118"/>
        <v>12079.219999999856</v>
      </c>
      <c r="P1043" s="22"/>
    </row>
    <row r="1044" spans="1:16" hidden="1" x14ac:dyDescent="0.25">
      <c r="A1044" s="19">
        <f>BAJIO16643561!A1046</f>
        <v>44560</v>
      </c>
      <c r="B1044" s="20"/>
      <c r="C1044" s="20" t="str">
        <f>BAJIO16643561!B1046</f>
        <v xml:space="preserve">MINDLINK SA DE CV  Concepto del Pago: GUTIERREZ VILLARREAL GUSTAVO </v>
      </c>
      <c r="D1044" s="106"/>
      <c r="E1044" s="101">
        <f>BAJIO16643561!I1046</f>
        <v>0</v>
      </c>
      <c r="F1044" s="302">
        <f>BAJIO16643561!H1046</f>
        <v>0</v>
      </c>
      <c r="G1044" s="21">
        <f t="shared" si="114"/>
        <v>0</v>
      </c>
      <c r="H1044" s="20"/>
      <c r="I1044" s="21">
        <f t="shared" si="115"/>
        <v>0</v>
      </c>
      <c r="J1044" s="21">
        <f>BAJIO16643561!D1046</f>
        <v>0</v>
      </c>
      <c r="K1044" s="21">
        <f t="shared" si="116"/>
        <v>1500</v>
      </c>
      <c r="L1044" s="20"/>
      <c r="M1044" s="21">
        <f t="shared" si="117"/>
        <v>240</v>
      </c>
      <c r="N1044" s="21">
        <f>BAJIO16643561!C1046</f>
        <v>1740</v>
      </c>
      <c r="O1044" s="128">
        <f t="shared" si="118"/>
        <v>10339.219999999856</v>
      </c>
      <c r="P1044" s="22"/>
    </row>
    <row r="1045" spans="1:16" hidden="1" x14ac:dyDescent="0.25">
      <c r="A1045" s="19">
        <f>BAJIO16643561!A1047</f>
        <v>44560</v>
      </c>
      <c r="B1045" s="20"/>
      <c r="C1045" s="20" t="str">
        <f>BAJIO16643561!B1047</f>
        <v xml:space="preserve">ARTIGRAF SA DE CV Concepto del Pago: PAGO FACT </v>
      </c>
      <c r="D1045" s="106"/>
      <c r="E1045" s="101" t="str">
        <f>BAJIO16643561!I1047</f>
        <v>F3022</v>
      </c>
      <c r="F1045" s="302">
        <f>BAJIO16643561!H1047</f>
        <v>1547</v>
      </c>
      <c r="G1045" s="21">
        <f t="shared" si="114"/>
        <v>2700</v>
      </c>
      <c r="H1045" s="20"/>
      <c r="I1045" s="21">
        <f t="shared" si="115"/>
        <v>432</v>
      </c>
      <c r="J1045" s="21">
        <f>BAJIO16643561!D1047</f>
        <v>3132</v>
      </c>
      <c r="K1045" s="21">
        <f t="shared" si="116"/>
        <v>0</v>
      </c>
      <c r="L1045" s="20"/>
      <c r="M1045" s="21">
        <f t="shared" si="117"/>
        <v>0</v>
      </c>
      <c r="N1045" s="21">
        <f>BAJIO16643561!C1047</f>
        <v>0</v>
      </c>
      <c r="O1045" s="128">
        <f t="shared" si="118"/>
        <v>13471.219999999856</v>
      </c>
      <c r="P1045" s="22"/>
    </row>
    <row r="1046" spans="1:16" hidden="1" x14ac:dyDescent="0.25">
      <c r="A1046" s="19">
        <f>BAJIO16643561!A1048</f>
        <v>44560</v>
      </c>
      <c r="B1046" s="20"/>
      <c r="C1046" s="20" t="str">
        <f>BAJIO16643561!B1048</f>
        <v xml:space="preserve">MINDLINK SA DE CV Concepto del Pago: ELIZONDO DAVILA OSCAR ALEJANDRO </v>
      </c>
      <c r="D1046" s="106"/>
      <c r="E1046" s="101">
        <f>BAJIO16643561!I1048</f>
        <v>0</v>
      </c>
      <c r="F1046" s="302">
        <f>BAJIO16643561!H1048</f>
        <v>0</v>
      </c>
      <c r="G1046" s="21">
        <f t="shared" si="114"/>
        <v>0</v>
      </c>
      <c r="H1046" s="20"/>
      <c r="I1046" s="21">
        <f t="shared" si="115"/>
        <v>0</v>
      </c>
      <c r="J1046" s="21">
        <f>BAJIO16643561!D1048</f>
        <v>0</v>
      </c>
      <c r="K1046" s="21">
        <f t="shared" si="116"/>
        <v>1500</v>
      </c>
      <c r="L1046" s="20"/>
      <c r="M1046" s="21">
        <f t="shared" si="117"/>
        <v>240</v>
      </c>
      <c r="N1046" s="21">
        <f>BAJIO16643561!C1048</f>
        <v>1740</v>
      </c>
      <c r="O1046" s="128">
        <f t="shared" si="118"/>
        <v>11731.219999999856</v>
      </c>
      <c r="P1046" s="22"/>
    </row>
    <row r="1047" spans="1:16" hidden="1" x14ac:dyDescent="0.25">
      <c r="A1047" s="19">
        <f>BAJIO16643561!A1049</f>
        <v>44560</v>
      </c>
      <c r="B1047" s="20"/>
      <c r="C1047" s="20" t="str">
        <f>BAJIO16643561!B1049</f>
        <v xml:space="preserve">BRIDGESTONE NEUMATICOS DE MONTERREY Concepto del Pago: BRIDGESTONE NEUMATICOS DE MONTERREY SA D </v>
      </c>
      <c r="D1047" s="106"/>
      <c r="E1047" s="101" t="str">
        <f>BAJIO16643561!I1049</f>
        <v>F3201-3202-3203-3204</v>
      </c>
      <c r="F1047" s="302">
        <f>BAJIO16643561!H1049</f>
        <v>1548</v>
      </c>
      <c r="G1047" s="21">
        <f t="shared" si="114"/>
        <v>1318800</v>
      </c>
      <c r="H1047" s="20"/>
      <c r="I1047" s="21">
        <f t="shared" si="115"/>
        <v>211008</v>
      </c>
      <c r="J1047" s="21">
        <f>BAJIO16643561!D1049</f>
        <v>1529808</v>
      </c>
      <c r="K1047" s="21">
        <f t="shared" si="116"/>
        <v>0</v>
      </c>
      <c r="L1047" s="20"/>
      <c r="M1047" s="21">
        <f t="shared" si="117"/>
        <v>0</v>
      </c>
      <c r="N1047" s="21">
        <f>BAJIO16643561!C1049</f>
        <v>0</v>
      </c>
      <c r="O1047" s="128">
        <f t="shared" si="118"/>
        <v>1541539.2199999997</v>
      </c>
      <c r="P1047" s="22"/>
    </row>
    <row r="1048" spans="1:16" hidden="1" x14ac:dyDescent="0.25">
      <c r="A1048" s="19">
        <f>BAJIO16643561!A1050</f>
        <v>44560</v>
      </c>
      <c r="B1048" s="20"/>
      <c r="C1048" s="20" t="str">
        <f>BAJIO16643561!B1050</f>
        <v xml:space="preserve">JOSE RAFAEL DEVEZA MENDEZ Concepto del Pago: DEVOLUCION DE PRESTAMO </v>
      </c>
      <c r="D1048" s="106"/>
      <c r="E1048" s="101">
        <f>BAJIO16643561!I1050</f>
        <v>0</v>
      </c>
      <c r="F1048" s="302">
        <f>BAJIO16643561!H1050</f>
        <v>0</v>
      </c>
      <c r="G1048" s="21">
        <f t="shared" si="114"/>
        <v>0</v>
      </c>
      <c r="H1048" s="20"/>
      <c r="I1048" s="21">
        <f t="shared" si="115"/>
        <v>0</v>
      </c>
      <c r="J1048" s="21">
        <f>BAJIO16643561!D1050</f>
        <v>0</v>
      </c>
      <c r="K1048" s="21">
        <f t="shared" si="116"/>
        <v>81896.551724137942</v>
      </c>
      <c r="L1048" s="20"/>
      <c r="M1048" s="21">
        <f t="shared" si="117"/>
        <v>13103.448275862071</v>
      </c>
      <c r="N1048" s="21">
        <f>BAJIO16643561!C1050</f>
        <v>95000</v>
      </c>
      <c r="O1048" s="128">
        <f t="shared" si="118"/>
        <v>1446539.2199999997</v>
      </c>
      <c r="P1048" s="22"/>
    </row>
    <row r="1049" spans="1:16" hidden="1" x14ac:dyDescent="0.25">
      <c r="A1049" s="19">
        <f>BAJIO16643561!A1051</f>
        <v>44560</v>
      </c>
      <c r="B1049" s="20"/>
      <c r="C1049" s="20" t="str">
        <f>BAJIO16643561!B1051</f>
        <v xml:space="preserve">JOSE RAFAEL DEVEZA MENDEZ Concepto del Pago: DEVOLUCION DE PRESTAMO </v>
      </c>
      <c r="D1049" s="106"/>
      <c r="E1049" s="101">
        <f>BAJIO16643561!I1051</f>
        <v>0</v>
      </c>
      <c r="F1049" s="302">
        <f>BAJIO16643561!H1051</f>
        <v>0</v>
      </c>
      <c r="G1049" s="21">
        <f t="shared" si="114"/>
        <v>0</v>
      </c>
      <c r="H1049" s="20"/>
      <c r="I1049" s="21">
        <f t="shared" si="115"/>
        <v>0</v>
      </c>
      <c r="J1049" s="21">
        <f>BAJIO16643561!D1051</f>
        <v>0</v>
      </c>
      <c r="K1049" s="21">
        <f t="shared" si="116"/>
        <v>77586.206896551725</v>
      </c>
      <c r="L1049" s="20"/>
      <c r="M1049" s="21">
        <f t="shared" si="117"/>
        <v>12413.793103448275</v>
      </c>
      <c r="N1049" s="21">
        <f>BAJIO16643561!C1051</f>
        <v>90000</v>
      </c>
      <c r="O1049" s="128">
        <f t="shared" si="118"/>
        <v>1356539.2199999997</v>
      </c>
      <c r="P1049" s="22"/>
    </row>
    <row r="1050" spans="1:16" hidden="1" x14ac:dyDescent="0.25">
      <c r="A1050" s="19">
        <f>BAJIO16643561!A1052</f>
        <v>44560</v>
      </c>
      <c r="B1050" s="20"/>
      <c r="C1050" s="20" t="str">
        <f>BAJIO16643561!B1052</f>
        <v xml:space="preserve">JOSE RAFAEL DEVEZA MENDEZ Concepto del Pago: DEVOLUCION DE PRESTAMO </v>
      </c>
      <c r="D1050" s="106"/>
      <c r="E1050" s="101">
        <f>BAJIO16643561!I1052</f>
        <v>0</v>
      </c>
      <c r="F1050" s="302">
        <f>BAJIO16643561!H1052</f>
        <v>0</v>
      </c>
      <c r="G1050" s="21">
        <f t="shared" si="114"/>
        <v>0</v>
      </c>
      <c r="H1050" s="20"/>
      <c r="I1050" s="21">
        <f t="shared" si="115"/>
        <v>0</v>
      </c>
      <c r="J1050" s="21">
        <f>BAJIO16643561!D1052</f>
        <v>0</v>
      </c>
      <c r="K1050" s="21">
        <f t="shared" si="116"/>
        <v>73275.862068965522</v>
      </c>
      <c r="L1050" s="20"/>
      <c r="M1050" s="21">
        <f t="shared" si="117"/>
        <v>11724.137931034484</v>
      </c>
      <c r="N1050" s="21">
        <f>BAJIO16643561!C1052</f>
        <v>85000</v>
      </c>
      <c r="O1050" s="128">
        <f t="shared" si="118"/>
        <v>1271539.2199999997</v>
      </c>
      <c r="P1050" s="22"/>
    </row>
    <row r="1051" spans="1:16" hidden="1" x14ac:dyDescent="0.25">
      <c r="A1051" s="19">
        <f>BAJIO16643561!A1053</f>
        <v>44560</v>
      </c>
      <c r="B1051" s="20"/>
      <c r="C1051" s="20" t="str">
        <f>BAJIO16643561!B1053</f>
        <v xml:space="preserve">JOSE RAFAEL DEVEZA MENDEZ Concepto del Pago: DEVOLUCION DE PRESTAMO </v>
      </c>
      <c r="D1051" s="106"/>
      <c r="E1051" s="101">
        <f>BAJIO16643561!I1053</f>
        <v>0</v>
      </c>
      <c r="F1051" s="302">
        <f>BAJIO16643561!H1053</f>
        <v>0</v>
      </c>
      <c r="G1051" s="21">
        <f t="shared" si="114"/>
        <v>0</v>
      </c>
      <c r="H1051" s="20"/>
      <c r="I1051" s="21">
        <f t="shared" si="115"/>
        <v>0</v>
      </c>
      <c r="J1051" s="21">
        <f>BAJIO16643561!D1053</f>
        <v>0</v>
      </c>
      <c r="K1051" s="21">
        <f t="shared" si="116"/>
        <v>68965.517241379319</v>
      </c>
      <c r="L1051" s="20"/>
      <c r="M1051" s="21">
        <f t="shared" si="117"/>
        <v>11034.482758620692</v>
      </c>
      <c r="N1051" s="21">
        <f>BAJIO16643561!C1053</f>
        <v>80000</v>
      </c>
      <c r="O1051" s="128">
        <f t="shared" si="118"/>
        <v>1191539.2199999997</v>
      </c>
      <c r="P1051" s="22"/>
    </row>
    <row r="1052" spans="1:16" hidden="1" x14ac:dyDescent="0.25">
      <c r="A1052" s="19">
        <f>BAJIO16643561!A1054</f>
        <v>44560</v>
      </c>
      <c r="B1052" s="20"/>
      <c r="C1052" s="20" t="str">
        <f>BAJIO16643561!B1054</f>
        <v xml:space="preserve">CONSTRUCTORA INVERMEX SA DE CV Concepto del Pago: DEVOLUCION DE PRESTAMO DE INVERMEX SANTA </v>
      </c>
      <c r="D1052" s="106"/>
      <c r="E1052" s="101">
        <f>BAJIO16643561!I1054</f>
        <v>0</v>
      </c>
      <c r="F1052" s="302">
        <f>BAJIO16643561!H1054</f>
        <v>0</v>
      </c>
      <c r="G1052" s="21">
        <f t="shared" si="114"/>
        <v>0</v>
      </c>
      <c r="H1052" s="20"/>
      <c r="I1052" s="21">
        <f t="shared" si="115"/>
        <v>0</v>
      </c>
      <c r="J1052" s="21">
        <f>BAJIO16643561!D1054</f>
        <v>0</v>
      </c>
      <c r="K1052" s="21">
        <f t="shared" si="116"/>
        <v>53448.275862068971</v>
      </c>
      <c r="L1052" s="20"/>
      <c r="M1052" s="21">
        <f t="shared" si="117"/>
        <v>8551.7241379310362</v>
      </c>
      <c r="N1052" s="21">
        <f>BAJIO16643561!C1054</f>
        <v>62000</v>
      </c>
      <c r="O1052" s="128">
        <f t="shared" si="118"/>
        <v>1129539.2199999997</v>
      </c>
      <c r="P1052" s="22"/>
    </row>
    <row r="1053" spans="1:16" hidden="1" x14ac:dyDescent="0.25">
      <c r="A1053" s="19">
        <f>BAJIO16643561!A1055</f>
        <v>44560</v>
      </c>
      <c r="B1053" s="20"/>
      <c r="C1053" s="20" t="str">
        <f>BAJIO16643561!B1055</f>
        <v>VERSUS SERVMEX SA DE CV Concepto del Pago: LIQUIDACION DE FACTURA</v>
      </c>
      <c r="D1053" s="106"/>
      <c r="E1053" s="101">
        <f>BAJIO16643561!I1055</f>
        <v>0</v>
      </c>
      <c r="F1053" s="302">
        <f>BAJIO16643561!H1055</f>
        <v>0</v>
      </c>
      <c r="G1053" s="21">
        <f t="shared" si="114"/>
        <v>0</v>
      </c>
      <c r="H1053" s="20"/>
      <c r="I1053" s="21">
        <f t="shared" si="115"/>
        <v>0</v>
      </c>
      <c r="J1053" s="21">
        <f>BAJIO16643561!D1055</f>
        <v>0</v>
      </c>
      <c r="K1053" s="21">
        <f t="shared" si="116"/>
        <v>224137.93103448278</v>
      </c>
      <c r="L1053" s="20"/>
      <c r="M1053" s="21">
        <f t="shared" si="117"/>
        <v>35862.068965517246</v>
      </c>
      <c r="N1053" s="21">
        <f>BAJIO16643561!C1055</f>
        <v>260000</v>
      </c>
      <c r="O1053" s="128">
        <f t="shared" si="118"/>
        <v>869539.21999999974</v>
      </c>
      <c r="P1053" s="22"/>
    </row>
    <row r="1054" spans="1:16" hidden="1" x14ac:dyDescent="0.25">
      <c r="A1054" s="19">
        <f>BAJIO16643561!A1056</f>
        <v>44560</v>
      </c>
      <c r="B1054" s="20"/>
      <c r="C1054" s="20" t="str">
        <f>BAJIO16643561!B1056</f>
        <v xml:space="preserve">FRADECORP SA DE CV Concepto del Pago: LIQUIDACION DE FACTURA </v>
      </c>
      <c r="D1054" s="106"/>
      <c r="E1054" s="101">
        <f>BAJIO16643561!I1056</f>
        <v>0</v>
      </c>
      <c r="F1054" s="302">
        <f>BAJIO16643561!H1056</f>
        <v>0</v>
      </c>
      <c r="G1054" s="21">
        <f t="shared" si="114"/>
        <v>0</v>
      </c>
      <c r="H1054" s="20"/>
      <c r="I1054" s="21">
        <f t="shared" si="115"/>
        <v>0</v>
      </c>
      <c r="J1054" s="21">
        <f>BAJIO16643561!D1056</f>
        <v>0</v>
      </c>
      <c r="K1054" s="21">
        <f t="shared" si="116"/>
        <v>215524.74137931038</v>
      </c>
      <c r="L1054" s="20"/>
      <c r="M1054" s="21">
        <f t="shared" si="117"/>
        <v>34483.958620689664</v>
      </c>
      <c r="N1054" s="21">
        <f>BAJIO16643561!C1056</f>
        <v>250008.7</v>
      </c>
      <c r="O1054" s="128">
        <f t="shared" si="118"/>
        <v>619530.51999999979</v>
      </c>
      <c r="P1054" s="22"/>
    </row>
    <row r="1055" spans="1:16" hidden="1" x14ac:dyDescent="0.25">
      <c r="A1055" s="19">
        <f>BAJIO16643561!A1057</f>
        <v>44560</v>
      </c>
      <c r="B1055" s="20"/>
      <c r="C1055" s="20" t="str">
        <f>BAJIO16643561!B1057</f>
        <v>VERSUS SERVMEX SA DE CV Concepto del Pago: LIQUIDACION DE FACTURA</v>
      </c>
      <c r="D1055" s="106"/>
      <c r="E1055" s="101">
        <f>BAJIO16643561!I1057</f>
        <v>0</v>
      </c>
      <c r="F1055" s="302">
        <f>BAJIO16643561!H1057</f>
        <v>0</v>
      </c>
      <c r="G1055" s="21">
        <f t="shared" si="114"/>
        <v>0</v>
      </c>
      <c r="H1055" s="20"/>
      <c r="I1055" s="21">
        <f t="shared" si="115"/>
        <v>0</v>
      </c>
      <c r="J1055" s="21">
        <f>BAJIO16643561!D1057</f>
        <v>0</v>
      </c>
      <c r="K1055" s="21">
        <f t="shared" si="116"/>
        <v>86214.396551724145</v>
      </c>
      <c r="L1055" s="20"/>
      <c r="M1055" s="21">
        <f t="shared" si="117"/>
        <v>13794.303448275863</v>
      </c>
      <c r="N1055" s="21">
        <f>BAJIO16643561!C1057</f>
        <v>100008.7</v>
      </c>
      <c r="O1055" s="128">
        <f t="shared" si="118"/>
        <v>519521.81999999977</v>
      </c>
      <c r="P1055" s="22"/>
    </row>
    <row r="1056" spans="1:16" hidden="1" x14ac:dyDescent="0.25">
      <c r="A1056" s="19">
        <f>BAJIO16643561!A1058</f>
        <v>44560</v>
      </c>
      <c r="B1056" s="20"/>
      <c r="C1056" s="20" t="str">
        <f>BAJIO16643561!B1058</f>
        <v xml:space="preserve">SERVICIOS DE AGUA Y DRENAJE DE Concepto del Pago: 6059770 </v>
      </c>
      <c r="D1056" s="106"/>
      <c r="E1056" s="101">
        <f>BAJIO16643561!I1058</f>
        <v>0</v>
      </c>
      <c r="F1056" s="302">
        <f>BAJIO16643561!H1058</f>
        <v>0</v>
      </c>
      <c r="G1056" s="21">
        <f t="shared" si="114"/>
        <v>0</v>
      </c>
      <c r="H1056" s="20"/>
      <c r="I1056" s="21">
        <f t="shared" si="115"/>
        <v>0</v>
      </c>
      <c r="J1056" s="21">
        <f>BAJIO16643561!D1058</f>
        <v>0</v>
      </c>
      <c r="K1056" s="21">
        <f t="shared" si="116"/>
        <v>150098.87931034484</v>
      </c>
      <c r="L1056" s="20"/>
      <c r="M1056" s="21">
        <f t="shared" si="117"/>
        <v>24015.820689655175</v>
      </c>
      <c r="N1056" s="21">
        <f>BAJIO16643561!C1058</f>
        <v>174114.7</v>
      </c>
      <c r="O1056" s="128">
        <f t="shared" si="118"/>
        <v>345407.11999999976</v>
      </c>
      <c r="P1056" s="22"/>
    </row>
    <row r="1057" spans="1:16" hidden="1" x14ac:dyDescent="0.25">
      <c r="A1057" s="19">
        <f>BAJIO16643561!A1059</f>
        <v>44560</v>
      </c>
      <c r="B1057" s="20"/>
      <c r="C1057" s="20" t="str">
        <f>BAJIO16643561!B1059</f>
        <v xml:space="preserve">PRESTAMOS ENTRE CUENTA DE INVER CONSTRUCTORA INVERMEX SA DE CV </v>
      </c>
      <c r="D1057" s="106"/>
      <c r="E1057" s="101">
        <f>BAJIO16643561!I1059</f>
        <v>0</v>
      </c>
      <c r="F1057" s="302">
        <f>BAJIO16643561!H1059</f>
        <v>0</v>
      </c>
      <c r="G1057" s="21">
        <f t="shared" si="114"/>
        <v>0</v>
      </c>
      <c r="H1057" s="20"/>
      <c r="I1057" s="21">
        <f t="shared" si="115"/>
        <v>0</v>
      </c>
      <c r="J1057" s="21">
        <f>BAJIO16643561!D1059</f>
        <v>0</v>
      </c>
      <c r="K1057" s="21">
        <f t="shared" si="116"/>
        <v>4310.3448275862074</v>
      </c>
      <c r="L1057" s="20"/>
      <c r="M1057" s="21">
        <f t="shared" si="117"/>
        <v>689.65517241379325</v>
      </c>
      <c r="N1057" s="21">
        <f>BAJIO16643561!C1059</f>
        <v>5000</v>
      </c>
      <c r="O1057" s="128">
        <f t="shared" si="118"/>
        <v>340407.11999999976</v>
      </c>
      <c r="P1057" s="22"/>
    </row>
    <row r="1058" spans="1:16" hidden="1" x14ac:dyDescent="0.25">
      <c r="A1058" s="19">
        <f>BAJIO16643561!A1060</f>
        <v>44560</v>
      </c>
      <c r="B1058" s="20"/>
      <c r="C1058" s="20" t="str">
        <f>BAJIO16643561!B1060</f>
        <v xml:space="preserve">FRADECORP SA DE CV Concepto del Pago: LIQUIDACION DE FACTURA </v>
      </c>
      <c r="D1058" s="106"/>
      <c r="E1058" s="101">
        <f>BAJIO16643561!I1060</f>
        <v>0</v>
      </c>
      <c r="F1058" s="302">
        <f>BAJIO16643561!H1060</f>
        <v>0</v>
      </c>
      <c r="G1058" s="21">
        <f t="shared" si="114"/>
        <v>0</v>
      </c>
      <c r="H1058" s="20"/>
      <c r="I1058" s="21">
        <f t="shared" si="115"/>
        <v>0</v>
      </c>
      <c r="J1058" s="21">
        <f>BAJIO16643561!D1060</f>
        <v>0</v>
      </c>
      <c r="K1058" s="21">
        <f t="shared" si="116"/>
        <v>129317.84482758623</v>
      </c>
      <c r="L1058" s="20"/>
      <c r="M1058" s="21">
        <f t="shared" si="117"/>
        <v>20690.855172413798</v>
      </c>
      <c r="N1058" s="21">
        <f>BAJIO16643561!C1060</f>
        <v>150008.70000000001</v>
      </c>
      <c r="O1058" s="128">
        <f t="shared" si="118"/>
        <v>190398.41999999975</v>
      </c>
      <c r="P1058" s="22"/>
    </row>
    <row r="1059" spans="1:16" hidden="1" x14ac:dyDescent="0.25">
      <c r="A1059" s="19">
        <f>BAJIO16643561!A1061</f>
        <v>44560</v>
      </c>
      <c r="B1059" s="20"/>
      <c r="C1059" s="20" t="str">
        <f>BAJIO16643561!B1061</f>
        <v>ALANIS MARTINEZ GERARDO Concepto del Pago: NOMINA AL 31 DIC</v>
      </c>
      <c r="D1059" s="106"/>
      <c r="E1059" s="101">
        <f>BAJIO16643561!I1061</f>
        <v>0</v>
      </c>
      <c r="F1059" s="302">
        <f>BAJIO16643561!H1061</f>
        <v>0</v>
      </c>
      <c r="G1059" s="21">
        <f t="shared" ref="G1059:G1122" si="119">J1059/1.16</f>
        <v>0</v>
      </c>
      <c r="H1059" s="20"/>
      <c r="I1059" s="21">
        <f t="shared" ref="I1059:I1122" si="120">G1059*0.16</f>
        <v>0</v>
      </c>
      <c r="J1059" s="21">
        <f>BAJIO16643561!D1061</f>
        <v>0</v>
      </c>
      <c r="K1059" s="21">
        <f t="shared" ref="K1059:K1122" si="121">N1059/1.16</f>
        <v>1138.8793103448277</v>
      </c>
      <c r="L1059" s="20"/>
      <c r="M1059" s="21">
        <f t="shared" ref="M1059:M1122" si="122">K1059*0.16</f>
        <v>182.22068965517244</v>
      </c>
      <c r="N1059" s="21">
        <f>BAJIO16643561!C1061</f>
        <v>1321.1</v>
      </c>
      <c r="O1059" s="128">
        <f t="shared" si="118"/>
        <v>189077.31999999975</v>
      </c>
      <c r="P1059" s="22"/>
    </row>
    <row r="1060" spans="1:16" hidden="1" x14ac:dyDescent="0.25">
      <c r="A1060" s="19">
        <f>BAJIO16643561!A1062</f>
        <v>44560</v>
      </c>
      <c r="B1060" s="20"/>
      <c r="C1060" s="20" t="str">
        <f>BAJIO16643561!B1062</f>
        <v>SIFUENTES FRAIRE ROBERTO Concepto del Pago: NOMINA AL 31 DIC</v>
      </c>
      <c r="D1060" s="106"/>
      <c r="E1060" s="101">
        <f>BAJIO16643561!I1062</f>
        <v>0</v>
      </c>
      <c r="F1060" s="302">
        <f>BAJIO16643561!H1062</f>
        <v>0</v>
      </c>
      <c r="G1060" s="21">
        <f t="shared" si="119"/>
        <v>0</v>
      </c>
      <c r="H1060" s="20"/>
      <c r="I1060" s="21">
        <f t="shared" si="120"/>
        <v>0</v>
      </c>
      <c r="J1060" s="21">
        <f>BAJIO16643561!D1062</f>
        <v>0</v>
      </c>
      <c r="K1060" s="21">
        <f t="shared" si="121"/>
        <v>1058.0172413793105</v>
      </c>
      <c r="L1060" s="20"/>
      <c r="M1060" s="21">
        <f t="shared" si="122"/>
        <v>169.28275862068969</v>
      </c>
      <c r="N1060" s="21">
        <f>BAJIO16643561!C1062</f>
        <v>1227.3</v>
      </c>
      <c r="O1060" s="128">
        <f t="shared" si="118"/>
        <v>187850.01999999976</v>
      </c>
      <c r="P1060" s="22"/>
    </row>
    <row r="1061" spans="1:16" hidden="1" x14ac:dyDescent="0.25">
      <c r="A1061" s="19">
        <f>BAJIO16643561!A1063</f>
        <v>44560</v>
      </c>
      <c r="B1061" s="20"/>
      <c r="C1061" s="20" t="str">
        <f>BAJIO16643561!B1063</f>
        <v xml:space="preserve">JULIAN GARCIA GONZALEZ NOMINA AL 31 DIC </v>
      </c>
      <c r="D1061" s="106"/>
      <c r="E1061" s="101">
        <f>BAJIO16643561!I1063</f>
        <v>0</v>
      </c>
      <c r="F1061" s="302">
        <f>BAJIO16643561!H1063</f>
        <v>0</v>
      </c>
      <c r="G1061" s="21">
        <f t="shared" si="119"/>
        <v>0</v>
      </c>
      <c r="H1061" s="20"/>
      <c r="I1061" s="21">
        <f t="shared" si="120"/>
        <v>0</v>
      </c>
      <c r="J1061" s="21">
        <f>BAJIO16643561!D1063</f>
        <v>0</v>
      </c>
      <c r="K1061" s="21">
        <f t="shared" si="121"/>
        <v>1880.1724137931035</v>
      </c>
      <c r="L1061" s="20"/>
      <c r="M1061" s="21">
        <f t="shared" si="122"/>
        <v>300.82758620689657</v>
      </c>
      <c r="N1061" s="21">
        <f>BAJIO16643561!C1063</f>
        <v>2181</v>
      </c>
      <c r="O1061" s="128">
        <f t="shared" si="118"/>
        <v>185669.01999999976</v>
      </c>
      <c r="P1061" s="22"/>
    </row>
    <row r="1062" spans="1:16" hidden="1" x14ac:dyDescent="0.25">
      <c r="A1062" s="19">
        <f>BAJIO16643561!A1064</f>
        <v>44560</v>
      </c>
      <c r="B1062" s="20"/>
      <c r="C1062" s="20" t="str">
        <f>BAJIO16643561!B1064</f>
        <v xml:space="preserve">JULIAN GARCIA GONZALEZ PRESTAMO GENERAL </v>
      </c>
      <c r="D1062" s="106"/>
      <c r="E1062" s="101">
        <f>BAJIO16643561!I1064</f>
        <v>0</v>
      </c>
      <c r="F1062" s="302">
        <f>BAJIO16643561!H1064</f>
        <v>0</v>
      </c>
      <c r="G1062" s="21">
        <f t="shared" si="119"/>
        <v>0</v>
      </c>
      <c r="H1062" s="20"/>
      <c r="I1062" s="21">
        <f t="shared" si="120"/>
        <v>0</v>
      </c>
      <c r="J1062" s="21">
        <f>BAJIO16643561!D1064</f>
        <v>0</v>
      </c>
      <c r="K1062" s="21">
        <f t="shared" si="121"/>
        <v>431.0344827586207</v>
      </c>
      <c r="L1062" s="20"/>
      <c r="M1062" s="21">
        <f t="shared" si="122"/>
        <v>68.965517241379317</v>
      </c>
      <c r="N1062" s="21">
        <f>BAJIO16643561!C1064</f>
        <v>500</v>
      </c>
      <c r="O1062" s="128">
        <f t="shared" si="118"/>
        <v>185169.01999999976</v>
      </c>
      <c r="P1062" s="22"/>
    </row>
    <row r="1063" spans="1:16" hidden="1" x14ac:dyDescent="0.25">
      <c r="A1063" s="19">
        <f>BAJIO16643561!A1065</f>
        <v>44561</v>
      </c>
      <c r="B1063" s="20"/>
      <c r="C1063" s="20" t="str">
        <f>BAJIO16643561!B1065</f>
        <v>LM TRANSPORTACIONES SA DE C  F-3199</v>
      </c>
      <c r="D1063" s="106"/>
      <c r="E1063" s="101" t="str">
        <f>BAJIO16643561!I1065</f>
        <v>F3199</v>
      </c>
      <c r="F1063" s="302">
        <f>BAJIO16643561!H1065</f>
        <v>1545</v>
      </c>
      <c r="G1063" s="21">
        <f t="shared" si="119"/>
        <v>4000.0000000000005</v>
      </c>
      <c r="H1063" s="20"/>
      <c r="I1063" s="21">
        <f t="shared" si="120"/>
        <v>640.00000000000011</v>
      </c>
      <c r="J1063" s="21">
        <f>BAJIO16643561!D1065</f>
        <v>4640</v>
      </c>
      <c r="K1063" s="21">
        <f t="shared" si="121"/>
        <v>0</v>
      </c>
      <c r="L1063" s="20"/>
      <c r="M1063" s="21">
        <f t="shared" si="122"/>
        <v>0</v>
      </c>
      <c r="N1063" s="21">
        <f>BAJIO16643561!C1065</f>
        <v>0</v>
      </c>
      <c r="O1063" s="128">
        <f t="shared" si="118"/>
        <v>189809.01999999976</v>
      </c>
      <c r="P1063" s="22"/>
    </row>
    <row r="1064" spans="1:16" hidden="1" x14ac:dyDescent="0.25">
      <c r="A1064" s="19">
        <f>BAJIO16643561!A1066</f>
        <v>44561</v>
      </c>
      <c r="B1064" s="20"/>
      <c r="C1064" s="20" t="str">
        <f>BAJIO16643561!B1066</f>
        <v>Compra - Disposicion por POS en 5161020001670530 CFE CONTIGO MU Tarjeta </v>
      </c>
      <c r="D1064" s="106"/>
      <c r="E1064" s="101">
        <f>BAJIO16643561!I1066</f>
        <v>0</v>
      </c>
      <c r="F1064" s="302">
        <f>BAJIO16643561!H1066</f>
        <v>0</v>
      </c>
      <c r="G1064" s="21">
        <f t="shared" si="119"/>
        <v>0</v>
      </c>
      <c r="H1064" s="20"/>
      <c r="I1064" s="21">
        <f t="shared" si="120"/>
        <v>0</v>
      </c>
      <c r="J1064" s="21">
        <f>BAJIO16643561!D1066</f>
        <v>0</v>
      </c>
      <c r="K1064" s="21">
        <f t="shared" si="121"/>
        <v>5524.1379310344828</v>
      </c>
      <c r="L1064" s="20"/>
      <c r="M1064" s="21">
        <f t="shared" si="122"/>
        <v>883.86206896551721</v>
      </c>
      <c r="N1064" s="21">
        <f>BAJIO16643561!C1066</f>
        <v>6408</v>
      </c>
      <c r="O1064" s="128">
        <f t="shared" si="118"/>
        <v>183401.01999999976</v>
      </c>
      <c r="P1064" s="22"/>
    </row>
    <row r="1065" spans="1:16" hidden="1" x14ac:dyDescent="0.25">
      <c r="A1065" s="19">
        <f>BAJIO16643561!A1067</f>
        <v>44561</v>
      </c>
      <c r="B1065" s="20"/>
      <c r="C1065" s="20" t="str">
        <f>BAJIO16643561!B1067</f>
        <v>Compra - Disposicion por POS en DESEL MARIMAR</v>
      </c>
      <c r="D1065" s="106"/>
      <c r="E1065" s="101">
        <f>BAJIO16643561!I1067</f>
        <v>0</v>
      </c>
      <c r="F1065" s="302">
        <f>BAJIO16643561!H1067</f>
        <v>0</v>
      </c>
      <c r="G1065" s="21">
        <f t="shared" si="119"/>
        <v>0</v>
      </c>
      <c r="H1065" s="20"/>
      <c r="I1065" s="21">
        <f t="shared" si="120"/>
        <v>0</v>
      </c>
      <c r="J1065" s="21">
        <f>BAJIO16643561!D1067</f>
        <v>0</v>
      </c>
      <c r="K1065" s="21">
        <f t="shared" si="121"/>
        <v>896.55172413793105</v>
      </c>
      <c r="L1065" s="20"/>
      <c r="M1065" s="21">
        <f t="shared" si="122"/>
        <v>143.44827586206898</v>
      </c>
      <c r="N1065" s="21">
        <f>BAJIO16643561!C1067</f>
        <v>1040</v>
      </c>
      <c r="O1065" s="128">
        <f t="shared" si="118"/>
        <v>182361.01999999976</v>
      </c>
      <c r="P1065" s="22"/>
    </row>
    <row r="1066" spans="1:16" hidden="1" x14ac:dyDescent="0.25">
      <c r="A1066" s="19">
        <f>BAJIO16643561!A1068</f>
        <v>44561</v>
      </c>
      <c r="B1066" s="20"/>
      <c r="C1066" s="20" t="str">
        <f>BAJIO16643561!B1068</f>
        <v>TERRA4 CONST. Y SUMINISTROS SA  Concepto del Pago: LIQUIDACION DE FACTURA</v>
      </c>
      <c r="D1066" s="106"/>
      <c r="E1066" s="101">
        <f>BAJIO16643561!I1068</f>
        <v>0</v>
      </c>
      <c r="F1066" s="302">
        <f>BAJIO16643561!H1068</f>
        <v>0</v>
      </c>
      <c r="G1066" s="21">
        <f t="shared" si="119"/>
        <v>0</v>
      </c>
      <c r="H1066" s="20"/>
      <c r="I1066" s="21">
        <f t="shared" si="120"/>
        <v>0</v>
      </c>
      <c r="J1066" s="21">
        <f>BAJIO16643561!D1068</f>
        <v>0</v>
      </c>
      <c r="K1066" s="21">
        <f t="shared" si="121"/>
        <v>150869.56896551728</v>
      </c>
      <c r="L1066" s="20"/>
      <c r="M1066" s="21">
        <f t="shared" si="122"/>
        <v>24139.131034482765</v>
      </c>
      <c r="N1066" s="21">
        <f>BAJIO16643561!C1068</f>
        <v>175008.7</v>
      </c>
      <c r="O1066" s="128">
        <f t="shared" si="118"/>
        <v>7352.3199999997451</v>
      </c>
      <c r="P1066" s="22"/>
    </row>
    <row r="1067" spans="1:16" hidden="1" x14ac:dyDescent="0.25">
      <c r="A1067" s="19">
        <f>BAJIO16643561!A1069</f>
        <v>44561</v>
      </c>
      <c r="B1067" s="20"/>
      <c r="C1067" s="20" t="str">
        <f>BAJIO16643561!B1069</f>
        <v>ALANIS MARTINEZ GERARDO  Concepto del Pago: PRESTAMO GENERAL</v>
      </c>
      <c r="D1067" s="106"/>
      <c r="E1067" s="101">
        <f>BAJIO16643561!I1069</f>
        <v>0</v>
      </c>
      <c r="F1067" s="302">
        <f>BAJIO16643561!H1069</f>
        <v>0</v>
      </c>
      <c r="G1067" s="21">
        <f t="shared" si="119"/>
        <v>0</v>
      </c>
      <c r="H1067" s="20"/>
      <c r="I1067" s="21">
        <f t="shared" si="120"/>
        <v>0</v>
      </c>
      <c r="J1067" s="21">
        <f>BAJIO16643561!D1069</f>
        <v>0</v>
      </c>
      <c r="K1067" s="21">
        <f t="shared" si="121"/>
        <v>2593.7068965517242</v>
      </c>
      <c r="L1067" s="20"/>
      <c r="M1067" s="21">
        <f t="shared" si="122"/>
        <v>414.99310344827586</v>
      </c>
      <c r="N1067" s="21">
        <f>BAJIO16643561!C1069</f>
        <v>3008.7</v>
      </c>
      <c r="O1067" s="128">
        <f t="shared" si="118"/>
        <v>4343.6199999997452</v>
      </c>
      <c r="P1067" s="22"/>
    </row>
    <row r="1068" spans="1:16" hidden="1" x14ac:dyDescent="0.25">
      <c r="A1068" s="19">
        <f>BAJIO16643561!A1070</f>
        <v>0</v>
      </c>
      <c r="B1068" s="20"/>
      <c r="C1068" s="20">
        <f>BAJIO16643561!B1070</f>
        <v>0</v>
      </c>
      <c r="D1068" s="106"/>
      <c r="E1068" s="101">
        <f>BAJIO16643561!I1070</f>
        <v>0</v>
      </c>
      <c r="F1068" s="302">
        <f>BAJIO16643561!H1070</f>
        <v>0</v>
      </c>
      <c r="G1068" s="21">
        <f t="shared" si="119"/>
        <v>0</v>
      </c>
      <c r="H1068" s="20"/>
      <c r="I1068" s="21">
        <f t="shared" si="120"/>
        <v>0</v>
      </c>
      <c r="J1068" s="21">
        <f>BAJIO16643561!D1070</f>
        <v>0</v>
      </c>
      <c r="K1068" s="21">
        <f t="shared" si="121"/>
        <v>0</v>
      </c>
      <c r="L1068" s="20"/>
      <c r="M1068" s="21">
        <f t="shared" si="122"/>
        <v>0</v>
      </c>
      <c r="N1068" s="21">
        <f>BAJIO16643561!C1070</f>
        <v>0</v>
      </c>
      <c r="O1068" s="128">
        <f t="shared" si="118"/>
        <v>4343.6199999997452</v>
      </c>
      <c r="P1068" s="22"/>
    </row>
    <row r="1069" spans="1:16" hidden="1" x14ac:dyDescent="0.25">
      <c r="A1069" s="19">
        <f>BAJIO16643561!A1071</f>
        <v>0</v>
      </c>
      <c r="B1069" s="20"/>
      <c r="C1069" s="20">
        <f>BAJIO16643561!B1071</f>
        <v>0</v>
      </c>
      <c r="D1069" s="106"/>
      <c r="E1069" s="101">
        <f>BAJIO16643561!I1071</f>
        <v>0</v>
      </c>
      <c r="F1069" s="302">
        <f>BAJIO16643561!H1071</f>
        <v>0</v>
      </c>
      <c r="G1069" s="21">
        <f t="shared" si="119"/>
        <v>0</v>
      </c>
      <c r="H1069" s="20"/>
      <c r="I1069" s="21">
        <f t="shared" si="120"/>
        <v>0</v>
      </c>
      <c r="J1069" s="21">
        <f>BAJIO16643561!D1071</f>
        <v>0</v>
      </c>
      <c r="K1069" s="21">
        <f t="shared" si="121"/>
        <v>0</v>
      </c>
      <c r="L1069" s="20"/>
      <c r="M1069" s="21">
        <f t="shared" si="122"/>
        <v>0</v>
      </c>
      <c r="N1069" s="21">
        <f>BAJIO16643561!C1071</f>
        <v>0</v>
      </c>
      <c r="O1069" s="128">
        <f t="shared" si="118"/>
        <v>4343.6199999997452</v>
      </c>
      <c r="P1069" s="22"/>
    </row>
    <row r="1070" spans="1:16" hidden="1" x14ac:dyDescent="0.25">
      <c r="A1070" s="19">
        <f>BAJIO16643561!A1072</f>
        <v>0</v>
      </c>
      <c r="B1070" s="20"/>
      <c r="C1070" s="20">
        <f>BAJIO16643561!B1072</f>
        <v>0</v>
      </c>
      <c r="D1070" s="106"/>
      <c r="E1070" s="101">
        <f>BAJIO16643561!I1072</f>
        <v>0</v>
      </c>
      <c r="F1070" s="302">
        <f>BAJIO16643561!H1072</f>
        <v>0</v>
      </c>
      <c r="G1070" s="21">
        <f t="shared" si="119"/>
        <v>0</v>
      </c>
      <c r="H1070" s="20"/>
      <c r="I1070" s="21">
        <f t="shared" si="120"/>
        <v>0</v>
      </c>
      <c r="J1070" s="21">
        <f>BAJIO16643561!D1072</f>
        <v>0</v>
      </c>
      <c r="K1070" s="21">
        <f t="shared" si="121"/>
        <v>0</v>
      </c>
      <c r="L1070" s="20"/>
      <c r="M1070" s="21">
        <f t="shared" si="122"/>
        <v>0</v>
      </c>
      <c r="N1070" s="21">
        <f>BAJIO16643561!C1072</f>
        <v>0</v>
      </c>
      <c r="O1070" s="128">
        <f t="shared" si="118"/>
        <v>4343.6199999997452</v>
      </c>
      <c r="P1070" s="22"/>
    </row>
    <row r="1071" spans="1:16" hidden="1" x14ac:dyDescent="0.25">
      <c r="A1071" s="19">
        <f>BAJIO16643561!A1073</f>
        <v>0</v>
      </c>
      <c r="B1071" s="20"/>
      <c r="C1071" s="20">
        <f>BAJIO16643561!B1073</f>
        <v>0</v>
      </c>
      <c r="D1071" s="106"/>
      <c r="E1071" s="101">
        <f>BAJIO16643561!I1073</f>
        <v>0</v>
      </c>
      <c r="F1071" s="302">
        <f>BAJIO16643561!H1073</f>
        <v>0</v>
      </c>
      <c r="G1071" s="21">
        <f t="shared" si="119"/>
        <v>0</v>
      </c>
      <c r="H1071" s="20"/>
      <c r="I1071" s="21">
        <f t="shared" si="120"/>
        <v>0</v>
      </c>
      <c r="J1071" s="21">
        <f>BAJIO16643561!D1073</f>
        <v>0</v>
      </c>
      <c r="K1071" s="21">
        <f t="shared" si="121"/>
        <v>0</v>
      </c>
      <c r="L1071" s="20"/>
      <c r="M1071" s="21">
        <f t="shared" si="122"/>
        <v>0</v>
      </c>
      <c r="N1071" s="21">
        <f>BAJIO16643561!C1073</f>
        <v>0</v>
      </c>
      <c r="O1071" s="128">
        <f t="shared" si="118"/>
        <v>4343.6199999997452</v>
      </c>
      <c r="P1071" s="22"/>
    </row>
    <row r="1072" spans="1:16" hidden="1" x14ac:dyDescent="0.25">
      <c r="A1072" s="19">
        <f>BAJIO16643561!A1074</f>
        <v>0</v>
      </c>
      <c r="B1072" s="20"/>
      <c r="C1072" s="20">
        <f>BAJIO16643561!B1074</f>
        <v>0</v>
      </c>
      <c r="D1072" s="106"/>
      <c r="E1072" s="101">
        <f>BAJIO16643561!I1074</f>
        <v>0</v>
      </c>
      <c r="F1072" s="302">
        <f>BAJIO16643561!H1074</f>
        <v>0</v>
      </c>
      <c r="G1072" s="21">
        <f t="shared" si="119"/>
        <v>0</v>
      </c>
      <c r="H1072" s="20"/>
      <c r="I1072" s="21">
        <f t="shared" si="120"/>
        <v>0</v>
      </c>
      <c r="J1072" s="21">
        <f>BAJIO16643561!D1074</f>
        <v>0</v>
      </c>
      <c r="K1072" s="21">
        <f t="shared" si="121"/>
        <v>0</v>
      </c>
      <c r="L1072" s="20"/>
      <c r="M1072" s="21">
        <f t="shared" si="122"/>
        <v>0</v>
      </c>
      <c r="N1072" s="21">
        <f>BAJIO16643561!C1074</f>
        <v>0</v>
      </c>
      <c r="O1072" s="128">
        <f t="shared" si="118"/>
        <v>4343.6199999997452</v>
      </c>
      <c r="P1072" s="22"/>
    </row>
    <row r="1073" spans="1:16" hidden="1" x14ac:dyDescent="0.25">
      <c r="A1073" s="19">
        <f>BAJIO16643561!A1075</f>
        <v>0</v>
      </c>
      <c r="B1073" s="20"/>
      <c r="C1073" s="20">
        <f>BAJIO16643561!B1075</f>
        <v>0</v>
      </c>
      <c r="D1073" s="106"/>
      <c r="E1073" s="101">
        <f>BAJIO16643561!I1075</f>
        <v>0</v>
      </c>
      <c r="F1073" s="302">
        <f>BAJIO16643561!H1075</f>
        <v>0</v>
      </c>
      <c r="G1073" s="21">
        <f t="shared" si="119"/>
        <v>0</v>
      </c>
      <c r="H1073" s="20"/>
      <c r="I1073" s="21">
        <f t="shared" si="120"/>
        <v>0</v>
      </c>
      <c r="J1073" s="21">
        <f>BAJIO16643561!D1075</f>
        <v>0</v>
      </c>
      <c r="K1073" s="21">
        <f t="shared" si="121"/>
        <v>0</v>
      </c>
      <c r="L1073" s="20"/>
      <c r="M1073" s="21">
        <f t="shared" si="122"/>
        <v>0</v>
      </c>
      <c r="N1073" s="21">
        <f>BAJIO16643561!C1075</f>
        <v>0</v>
      </c>
      <c r="O1073" s="128">
        <f t="shared" si="118"/>
        <v>4343.6199999997452</v>
      </c>
      <c r="P1073" s="22"/>
    </row>
    <row r="1074" spans="1:16" hidden="1" x14ac:dyDescent="0.25">
      <c r="A1074" s="19">
        <f>BAJIO16643561!A1076</f>
        <v>0</v>
      </c>
      <c r="B1074" s="20"/>
      <c r="C1074" s="20">
        <f>BAJIO16643561!B1076</f>
        <v>0</v>
      </c>
      <c r="D1074" s="106"/>
      <c r="E1074" s="101">
        <f>BAJIO16643561!I1076</f>
        <v>0</v>
      </c>
      <c r="F1074" s="302">
        <f>BAJIO16643561!H1076</f>
        <v>0</v>
      </c>
      <c r="G1074" s="21">
        <f t="shared" si="119"/>
        <v>0</v>
      </c>
      <c r="H1074" s="20"/>
      <c r="I1074" s="21">
        <f t="shared" si="120"/>
        <v>0</v>
      </c>
      <c r="J1074" s="21">
        <f>BAJIO16643561!D1076</f>
        <v>0</v>
      </c>
      <c r="K1074" s="21">
        <f t="shared" si="121"/>
        <v>0</v>
      </c>
      <c r="L1074" s="20"/>
      <c r="M1074" s="21">
        <f t="shared" si="122"/>
        <v>0</v>
      </c>
      <c r="N1074" s="21">
        <f>BAJIO16643561!C1076</f>
        <v>0</v>
      </c>
      <c r="O1074" s="128">
        <f t="shared" si="118"/>
        <v>4343.6199999997452</v>
      </c>
      <c r="P1074" s="22"/>
    </row>
    <row r="1075" spans="1:16" hidden="1" x14ac:dyDescent="0.25">
      <c r="A1075" s="19">
        <f>BAJIO16643561!A1077</f>
        <v>0</v>
      </c>
      <c r="B1075" s="20"/>
      <c r="C1075" s="20">
        <f>BAJIO16643561!B1077</f>
        <v>0</v>
      </c>
      <c r="D1075" s="106"/>
      <c r="E1075" s="101">
        <f>BAJIO16643561!I1077</f>
        <v>0</v>
      </c>
      <c r="F1075" s="302">
        <f>BAJIO16643561!H1077</f>
        <v>0</v>
      </c>
      <c r="G1075" s="21">
        <f t="shared" si="119"/>
        <v>0</v>
      </c>
      <c r="H1075" s="20"/>
      <c r="I1075" s="21">
        <f t="shared" si="120"/>
        <v>0</v>
      </c>
      <c r="J1075" s="21">
        <f>BAJIO16643561!D1077</f>
        <v>0</v>
      </c>
      <c r="K1075" s="21">
        <f t="shared" si="121"/>
        <v>0</v>
      </c>
      <c r="L1075" s="20"/>
      <c r="M1075" s="21">
        <f t="shared" si="122"/>
        <v>0</v>
      </c>
      <c r="N1075" s="21">
        <f>BAJIO16643561!C1077</f>
        <v>0</v>
      </c>
      <c r="O1075" s="128">
        <f t="shared" si="118"/>
        <v>4343.6199999997452</v>
      </c>
      <c r="P1075" s="22"/>
    </row>
    <row r="1076" spans="1:16" hidden="1" x14ac:dyDescent="0.25">
      <c r="A1076" s="19">
        <f>BAJIO16643561!A1078</f>
        <v>0</v>
      </c>
      <c r="B1076" s="20"/>
      <c r="C1076" s="20">
        <f>BAJIO16643561!B1078</f>
        <v>0</v>
      </c>
      <c r="D1076" s="106"/>
      <c r="E1076" s="101">
        <f>BAJIO16643561!I1078</f>
        <v>0</v>
      </c>
      <c r="F1076" s="302">
        <f>BAJIO16643561!H1078</f>
        <v>0</v>
      </c>
      <c r="G1076" s="21">
        <f t="shared" si="119"/>
        <v>0</v>
      </c>
      <c r="H1076" s="20"/>
      <c r="I1076" s="21">
        <f t="shared" si="120"/>
        <v>0</v>
      </c>
      <c r="J1076" s="21">
        <f>BAJIO16643561!D1078</f>
        <v>0</v>
      </c>
      <c r="K1076" s="21">
        <f t="shared" si="121"/>
        <v>0</v>
      </c>
      <c r="L1076" s="20"/>
      <c r="M1076" s="21">
        <f t="shared" si="122"/>
        <v>0</v>
      </c>
      <c r="N1076" s="21">
        <f>BAJIO16643561!C1078</f>
        <v>0</v>
      </c>
      <c r="O1076" s="128">
        <f t="shared" si="118"/>
        <v>4343.6199999997452</v>
      </c>
      <c r="P1076" s="22"/>
    </row>
    <row r="1077" spans="1:16" hidden="1" x14ac:dyDescent="0.25">
      <c r="A1077" s="19">
        <f>BAJIO16643561!A1079</f>
        <v>0</v>
      </c>
      <c r="B1077" s="20"/>
      <c r="C1077" s="20">
        <f>BAJIO16643561!B1079</f>
        <v>0</v>
      </c>
      <c r="D1077" s="106"/>
      <c r="E1077" s="101">
        <f>BAJIO16643561!I1079</f>
        <v>0</v>
      </c>
      <c r="F1077" s="302">
        <f>BAJIO16643561!H1079</f>
        <v>0</v>
      </c>
      <c r="G1077" s="21">
        <f t="shared" si="119"/>
        <v>0</v>
      </c>
      <c r="H1077" s="20"/>
      <c r="I1077" s="21">
        <f t="shared" si="120"/>
        <v>0</v>
      </c>
      <c r="J1077" s="21">
        <f>BAJIO16643561!D1079</f>
        <v>0</v>
      </c>
      <c r="K1077" s="21">
        <f t="shared" si="121"/>
        <v>0</v>
      </c>
      <c r="L1077" s="20"/>
      <c r="M1077" s="21">
        <f t="shared" si="122"/>
        <v>0</v>
      </c>
      <c r="N1077" s="21">
        <f>BAJIO16643561!C1079</f>
        <v>0</v>
      </c>
      <c r="O1077" s="128">
        <f t="shared" si="118"/>
        <v>4343.6199999997452</v>
      </c>
      <c r="P1077" s="22"/>
    </row>
    <row r="1078" spans="1:16" hidden="1" x14ac:dyDescent="0.25">
      <c r="A1078" s="19">
        <f>BAJIO16643561!A1080</f>
        <v>0</v>
      </c>
      <c r="B1078" s="20"/>
      <c r="C1078" s="20">
        <f>BAJIO16643561!B1080</f>
        <v>0</v>
      </c>
      <c r="D1078" s="106"/>
      <c r="E1078" s="101">
        <f>BAJIO16643561!I1080</f>
        <v>0</v>
      </c>
      <c r="F1078" s="302">
        <f>BAJIO16643561!H1080</f>
        <v>0</v>
      </c>
      <c r="G1078" s="21">
        <f t="shared" si="119"/>
        <v>0</v>
      </c>
      <c r="H1078" s="20"/>
      <c r="I1078" s="21">
        <f t="shared" si="120"/>
        <v>0</v>
      </c>
      <c r="J1078" s="21">
        <f>BAJIO16643561!D1080</f>
        <v>0</v>
      </c>
      <c r="K1078" s="21">
        <f t="shared" si="121"/>
        <v>0</v>
      </c>
      <c r="L1078" s="20"/>
      <c r="M1078" s="21">
        <f t="shared" si="122"/>
        <v>0</v>
      </c>
      <c r="N1078" s="21">
        <f>BAJIO16643561!C1080</f>
        <v>0</v>
      </c>
      <c r="O1078" s="128">
        <f t="shared" si="118"/>
        <v>4343.6199999997452</v>
      </c>
      <c r="P1078" s="22"/>
    </row>
    <row r="1079" spans="1:16" hidden="1" x14ac:dyDescent="0.25">
      <c r="A1079" s="19">
        <f>BAJIO16643561!A1081</f>
        <v>0</v>
      </c>
      <c r="B1079" s="20"/>
      <c r="C1079" s="20">
        <f>BAJIO16643561!B1081</f>
        <v>0</v>
      </c>
      <c r="D1079" s="106"/>
      <c r="E1079" s="101">
        <f>BAJIO16643561!I1081</f>
        <v>0</v>
      </c>
      <c r="F1079" s="302">
        <f>BAJIO16643561!H1081</f>
        <v>0</v>
      </c>
      <c r="G1079" s="21">
        <f t="shared" si="119"/>
        <v>0</v>
      </c>
      <c r="H1079" s="20"/>
      <c r="I1079" s="21">
        <f t="shared" si="120"/>
        <v>0</v>
      </c>
      <c r="J1079" s="21">
        <f>BAJIO16643561!D1081</f>
        <v>0</v>
      </c>
      <c r="K1079" s="21">
        <f t="shared" si="121"/>
        <v>0</v>
      </c>
      <c r="L1079" s="20"/>
      <c r="M1079" s="21">
        <f t="shared" si="122"/>
        <v>0</v>
      </c>
      <c r="N1079" s="21">
        <f>BAJIO16643561!C1081</f>
        <v>0</v>
      </c>
      <c r="O1079" s="128">
        <f t="shared" si="118"/>
        <v>4343.6199999997452</v>
      </c>
      <c r="P1079" s="22"/>
    </row>
    <row r="1080" spans="1:16" hidden="1" x14ac:dyDescent="0.25">
      <c r="A1080" s="19">
        <f>BAJIO16643561!A1082</f>
        <v>0</v>
      </c>
      <c r="B1080" s="20"/>
      <c r="C1080" s="20">
        <f>BAJIO16643561!B1082</f>
        <v>0</v>
      </c>
      <c r="D1080" s="106"/>
      <c r="E1080" s="101">
        <f>BAJIO16643561!I1082</f>
        <v>0</v>
      </c>
      <c r="F1080" s="302">
        <f>BAJIO16643561!H1082</f>
        <v>0</v>
      </c>
      <c r="G1080" s="21">
        <f t="shared" si="119"/>
        <v>0</v>
      </c>
      <c r="H1080" s="20"/>
      <c r="I1080" s="21">
        <f t="shared" si="120"/>
        <v>0</v>
      </c>
      <c r="J1080" s="21">
        <f>BAJIO16643561!D1082</f>
        <v>0</v>
      </c>
      <c r="K1080" s="21">
        <f t="shared" si="121"/>
        <v>0</v>
      </c>
      <c r="L1080" s="20"/>
      <c r="M1080" s="21">
        <f t="shared" si="122"/>
        <v>0</v>
      </c>
      <c r="N1080" s="21">
        <f>BAJIO16643561!C1082</f>
        <v>0</v>
      </c>
      <c r="O1080" s="128">
        <f t="shared" si="118"/>
        <v>4343.6199999997452</v>
      </c>
      <c r="P1080" s="22"/>
    </row>
    <row r="1081" spans="1:16" hidden="1" x14ac:dyDescent="0.25">
      <c r="A1081" s="19">
        <f>BAJIO16643561!A1083</f>
        <v>0</v>
      </c>
      <c r="B1081" s="20"/>
      <c r="C1081" s="20">
        <f>BAJIO16643561!B1083</f>
        <v>0</v>
      </c>
      <c r="D1081" s="106"/>
      <c r="E1081" s="101">
        <f>BAJIO16643561!I1083</f>
        <v>0</v>
      </c>
      <c r="F1081" s="302">
        <f>BAJIO16643561!H1083</f>
        <v>0</v>
      </c>
      <c r="G1081" s="21">
        <f t="shared" si="119"/>
        <v>0</v>
      </c>
      <c r="H1081" s="20"/>
      <c r="I1081" s="21">
        <f t="shared" si="120"/>
        <v>0</v>
      </c>
      <c r="J1081" s="21">
        <f>BAJIO16643561!D1083</f>
        <v>0</v>
      </c>
      <c r="K1081" s="21">
        <f t="shared" si="121"/>
        <v>0</v>
      </c>
      <c r="L1081" s="20"/>
      <c r="M1081" s="21">
        <f t="shared" si="122"/>
        <v>0</v>
      </c>
      <c r="N1081" s="21">
        <f>BAJIO16643561!C1083</f>
        <v>0</v>
      </c>
      <c r="O1081" s="128">
        <f t="shared" si="118"/>
        <v>4343.6199999997452</v>
      </c>
      <c r="P1081" s="22"/>
    </row>
    <row r="1082" spans="1:16" hidden="1" x14ac:dyDescent="0.25">
      <c r="A1082" s="19">
        <f>BAJIO16643561!A1084</f>
        <v>0</v>
      </c>
      <c r="B1082" s="20"/>
      <c r="C1082" s="20">
        <f>BAJIO16643561!B1084</f>
        <v>0</v>
      </c>
      <c r="D1082" s="106"/>
      <c r="E1082" s="101">
        <f>BAJIO16643561!I1084</f>
        <v>0</v>
      </c>
      <c r="F1082" s="302">
        <f>BAJIO16643561!H1084</f>
        <v>0</v>
      </c>
      <c r="G1082" s="21">
        <f t="shared" si="119"/>
        <v>0</v>
      </c>
      <c r="H1082" s="20"/>
      <c r="I1082" s="21">
        <f t="shared" si="120"/>
        <v>0</v>
      </c>
      <c r="J1082" s="21">
        <f>BAJIO16643561!D1084</f>
        <v>0</v>
      </c>
      <c r="K1082" s="21">
        <f t="shared" si="121"/>
        <v>0</v>
      </c>
      <c r="L1082" s="20"/>
      <c r="M1082" s="21">
        <f t="shared" si="122"/>
        <v>0</v>
      </c>
      <c r="N1082" s="21">
        <f>BAJIO16643561!C1084</f>
        <v>0</v>
      </c>
      <c r="O1082" s="128">
        <f t="shared" si="118"/>
        <v>4343.6199999997452</v>
      </c>
      <c r="P1082" s="22"/>
    </row>
    <row r="1083" spans="1:16" hidden="1" x14ac:dyDescent="0.25">
      <c r="A1083" s="19">
        <f>BAJIO16643561!A1085</f>
        <v>0</v>
      </c>
      <c r="B1083" s="20"/>
      <c r="C1083" s="20">
        <f>BAJIO16643561!B1085</f>
        <v>0</v>
      </c>
      <c r="D1083" s="106"/>
      <c r="E1083" s="101">
        <f>BAJIO16643561!I1085</f>
        <v>0</v>
      </c>
      <c r="F1083" s="302">
        <f>BAJIO16643561!H1085</f>
        <v>0</v>
      </c>
      <c r="G1083" s="21">
        <f t="shared" si="119"/>
        <v>0</v>
      </c>
      <c r="H1083" s="20"/>
      <c r="I1083" s="21">
        <f t="shared" si="120"/>
        <v>0</v>
      </c>
      <c r="J1083" s="21">
        <f>BAJIO16643561!D1085</f>
        <v>0</v>
      </c>
      <c r="K1083" s="21">
        <f t="shared" si="121"/>
        <v>0</v>
      </c>
      <c r="L1083" s="20"/>
      <c r="M1083" s="21">
        <f t="shared" si="122"/>
        <v>0</v>
      </c>
      <c r="N1083" s="21">
        <f>BAJIO16643561!C1085</f>
        <v>0</v>
      </c>
      <c r="O1083" s="128">
        <f t="shared" si="118"/>
        <v>4343.6199999997452</v>
      </c>
      <c r="P1083" s="22"/>
    </row>
    <row r="1084" spans="1:16" hidden="1" x14ac:dyDescent="0.25">
      <c r="A1084" s="19">
        <f>BAJIO16643561!A1086</f>
        <v>0</v>
      </c>
      <c r="B1084" s="20"/>
      <c r="C1084" s="20">
        <f>BAJIO16643561!B1086</f>
        <v>0</v>
      </c>
      <c r="D1084" s="106"/>
      <c r="E1084" s="101">
        <f>BAJIO16643561!I1086</f>
        <v>0</v>
      </c>
      <c r="F1084" s="302">
        <f>BAJIO16643561!H1086</f>
        <v>0</v>
      </c>
      <c r="G1084" s="21">
        <f t="shared" si="119"/>
        <v>0</v>
      </c>
      <c r="H1084" s="20"/>
      <c r="I1084" s="21">
        <f t="shared" si="120"/>
        <v>0</v>
      </c>
      <c r="J1084" s="21">
        <f>BAJIO16643561!D1086</f>
        <v>0</v>
      </c>
      <c r="K1084" s="21">
        <f t="shared" si="121"/>
        <v>0</v>
      </c>
      <c r="L1084" s="20"/>
      <c r="M1084" s="21">
        <f t="shared" si="122"/>
        <v>0</v>
      </c>
      <c r="N1084" s="21">
        <f>BAJIO16643561!C1086</f>
        <v>0</v>
      </c>
      <c r="O1084" s="128">
        <f t="shared" si="118"/>
        <v>4343.6199999997452</v>
      </c>
      <c r="P1084" s="22"/>
    </row>
    <row r="1085" spans="1:16" hidden="1" x14ac:dyDescent="0.25">
      <c r="A1085" s="19">
        <f>BAJIO16643561!A1087</f>
        <v>0</v>
      </c>
      <c r="B1085" s="20"/>
      <c r="C1085" s="20">
        <f>BAJIO16643561!B1087</f>
        <v>0</v>
      </c>
      <c r="D1085" s="106"/>
      <c r="E1085" s="101">
        <f>BAJIO16643561!I1087</f>
        <v>0</v>
      </c>
      <c r="F1085" s="302">
        <f>BAJIO16643561!H1087</f>
        <v>0</v>
      </c>
      <c r="G1085" s="21">
        <f t="shared" si="119"/>
        <v>0</v>
      </c>
      <c r="H1085" s="20"/>
      <c r="I1085" s="21">
        <f t="shared" si="120"/>
        <v>0</v>
      </c>
      <c r="J1085" s="21">
        <f>BAJIO16643561!D1087</f>
        <v>0</v>
      </c>
      <c r="K1085" s="21">
        <f t="shared" si="121"/>
        <v>0</v>
      </c>
      <c r="L1085" s="20"/>
      <c r="M1085" s="21">
        <f t="shared" si="122"/>
        <v>0</v>
      </c>
      <c r="N1085" s="21">
        <f>BAJIO16643561!C1087</f>
        <v>0</v>
      </c>
      <c r="O1085" s="128">
        <f t="shared" si="118"/>
        <v>4343.6199999997452</v>
      </c>
      <c r="P1085" s="22"/>
    </row>
    <row r="1086" spans="1:16" hidden="1" x14ac:dyDescent="0.25">
      <c r="A1086" s="19">
        <f>BAJIO16643561!A1088</f>
        <v>0</v>
      </c>
      <c r="B1086" s="20"/>
      <c r="C1086" s="20">
        <f>BAJIO16643561!B1088</f>
        <v>0</v>
      </c>
      <c r="D1086" s="106"/>
      <c r="E1086" s="101">
        <f>BAJIO16643561!I1088</f>
        <v>0</v>
      </c>
      <c r="F1086" s="302">
        <f>BAJIO16643561!H1088</f>
        <v>0</v>
      </c>
      <c r="G1086" s="21">
        <f t="shared" si="119"/>
        <v>0</v>
      </c>
      <c r="H1086" s="20"/>
      <c r="I1086" s="21">
        <f t="shared" si="120"/>
        <v>0</v>
      </c>
      <c r="J1086" s="21">
        <f>BAJIO16643561!D1088</f>
        <v>0</v>
      </c>
      <c r="K1086" s="21">
        <f t="shared" si="121"/>
        <v>0</v>
      </c>
      <c r="L1086" s="20"/>
      <c r="M1086" s="21">
        <f t="shared" si="122"/>
        <v>0</v>
      </c>
      <c r="N1086" s="21">
        <f>BAJIO16643561!C1088</f>
        <v>0</v>
      </c>
      <c r="O1086" s="128">
        <f t="shared" si="118"/>
        <v>4343.6199999997452</v>
      </c>
      <c r="P1086" s="22"/>
    </row>
    <row r="1087" spans="1:16" hidden="1" x14ac:dyDescent="0.25">
      <c r="A1087" s="19">
        <f>BAJIO16643561!A1089</f>
        <v>0</v>
      </c>
      <c r="B1087" s="20"/>
      <c r="C1087" s="20">
        <f>BAJIO16643561!B1089</f>
        <v>0</v>
      </c>
      <c r="D1087" s="106"/>
      <c r="E1087" s="101">
        <f>BAJIO16643561!I1089</f>
        <v>0</v>
      </c>
      <c r="F1087" s="302">
        <f>BAJIO16643561!H1089</f>
        <v>0</v>
      </c>
      <c r="G1087" s="21">
        <f t="shared" si="119"/>
        <v>0</v>
      </c>
      <c r="H1087" s="20"/>
      <c r="I1087" s="21">
        <f t="shared" si="120"/>
        <v>0</v>
      </c>
      <c r="J1087" s="21">
        <f>BAJIO16643561!D1089</f>
        <v>0</v>
      </c>
      <c r="K1087" s="21">
        <f t="shared" si="121"/>
        <v>0</v>
      </c>
      <c r="L1087" s="20"/>
      <c r="M1087" s="21">
        <f t="shared" si="122"/>
        <v>0</v>
      </c>
      <c r="N1087" s="21">
        <f>BAJIO16643561!C1089</f>
        <v>0</v>
      </c>
      <c r="O1087" s="128">
        <f t="shared" si="118"/>
        <v>4343.6199999997452</v>
      </c>
      <c r="P1087" s="22"/>
    </row>
    <row r="1088" spans="1:16" hidden="1" x14ac:dyDescent="0.25">
      <c r="A1088" s="19">
        <f>BAJIO16643561!A1090</f>
        <v>0</v>
      </c>
      <c r="B1088" s="20"/>
      <c r="C1088" s="20">
        <f>BAJIO16643561!B1090</f>
        <v>0</v>
      </c>
      <c r="D1088" s="106"/>
      <c r="E1088" s="101">
        <f>BAJIO16643561!I1090</f>
        <v>0</v>
      </c>
      <c r="F1088" s="302">
        <f>BAJIO16643561!H1090</f>
        <v>0</v>
      </c>
      <c r="G1088" s="21">
        <f t="shared" si="119"/>
        <v>0</v>
      </c>
      <c r="H1088" s="20"/>
      <c r="I1088" s="21">
        <f t="shared" si="120"/>
        <v>0</v>
      </c>
      <c r="J1088" s="21">
        <f>BAJIO16643561!D1090</f>
        <v>0</v>
      </c>
      <c r="K1088" s="21">
        <f t="shared" si="121"/>
        <v>0</v>
      </c>
      <c r="L1088" s="20"/>
      <c r="M1088" s="21">
        <f t="shared" si="122"/>
        <v>0</v>
      </c>
      <c r="N1088" s="21">
        <f>BAJIO16643561!C1090</f>
        <v>0</v>
      </c>
      <c r="O1088" s="128">
        <f t="shared" si="118"/>
        <v>4343.6199999997452</v>
      </c>
      <c r="P1088" s="22"/>
    </row>
    <row r="1089" spans="1:16" hidden="1" x14ac:dyDescent="0.25">
      <c r="A1089" s="19">
        <f>BAJIO16643561!A1091</f>
        <v>0</v>
      </c>
      <c r="B1089" s="20"/>
      <c r="C1089" s="20">
        <f>BAJIO16643561!B1091</f>
        <v>0</v>
      </c>
      <c r="D1089" s="106"/>
      <c r="E1089" s="101">
        <f>BAJIO16643561!I1091</f>
        <v>0</v>
      </c>
      <c r="F1089" s="302">
        <f>BAJIO16643561!H1091</f>
        <v>0</v>
      </c>
      <c r="G1089" s="21">
        <f t="shared" si="119"/>
        <v>0</v>
      </c>
      <c r="H1089" s="20"/>
      <c r="I1089" s="21">
        <f t="shared" si="120"/>
        <v>0</v>
      </c>
      <c r="J1089" s="21">
        <f>BAJIO16643561!D1091</f>
        <v>0</v>
      </c>
      <c r="K1089" s="21">
        <f t="shared" si="121"/>
        <v>0</v>
      </c>
      <c r="L1089" s="20"/>
      <c r="M1089" s="21">
        <f t="shared" si="122"/>
        <v>0</v>
      </c>
      <c r="N1089" s="21">
        <f>BAJIO16643561!C1091</f>
        <v>0</v>
      </c>
      <c r="O1089" s="128">
        <f t="shared" si="118"/>
        <v>4343.6199999997452</v>
      </c>
      <c r="P1089" s="22"/>
    </row>
    <row r="1090" spans="1:16" hidden="1" x14ac:dyDescent="0.25">
      <c r="A1090" s="19">
        <f>BAJIO16643561!A1092</f>
        <v>0</v>
      </c>
      <c r="B1090" s="20"/>
      <c r="C1090" s="20">
        <f>BAJIO16643561!B1092</f>
        <v>0</v>
      </c>
      <c r="D1090" s="106"/>
      <c r="E1090" s="101">
        <f>BAJIO16643561!I1092</f>
        <v>0</v>
      </c>
      <c r="F1090" s="302">
        <f>BAJIO16643561!H1092</f>
        <v>0</v>
      </c>
      <c r="G1090" s="21">
        <f t="shared" si="119"/>
        <v>0</v>
      </c>
      <c r="H1090" s="20"/>
      <c r="I1090" s="21">
        <f t="shared" si="120"/>
        <v>0</v>
      </c>
      <c r="J1090" s="21">
        <f>BAJIO16643561!D1092</f>
        <v>0</v>
      </c>
      <c r="K1090" s="21">
        <f t="shared" si="121"/>
        <v>0</v>
      </c>
      <c r="L1090" s="20"/>
      <c r="M1090" s="21">
        <f t="shared" si="122"/>
        <v>0</v>
      </c>
      <c r="N1090" s="21">
        <f>BAJIO16643561!C1092</f>
        <v>0</v>
      </c>
      <c r="O1090" s="128">
        <f t="shared" si="118"/>
        <v>4343.6199999997452</v>
      </c>
      <c r="P1090" s="22"/>
    </row>
    <row r="1091" spans="1:16" hidden="1" x14ac:dyDescent="0.25">
      <c r="A1091" s="19">
        <f>BAJIO16643561!A1093</f>
        <v>0</v>
      </c>
      <c r="B1091" s="20"/>
      <c r="C1091" s="20">
        <f>BAJIO16643561!B1093</f>
        <v>0</v>
      </c>
      <c r="D1091" s="106"/>
      <c r="E1091" s="101">
        <f>BAJIO16643561!I1093</f>
        <v>0</v>
      </c>
      <c r="F1091" s="302">
        <f>BAJIO16643561!H1093</f>
        <v>0</v>
      </c>
      <c r="G1091" s="21">
        <f t="shared" si="119"/>
        <v>0</v>
      </c>
      <c r="H1091" s="20"/>
      <c r="I1091" s="21">
        <f t="shared" si="120"/>
        <v>0</v>
      </c>
      <c r="J1091" s="21">
        <f>BAJIO16643561!D1093</f>
        <v>0</v>
      </c>
      <c r="K1091" s="21">
        <f t="shared" si="121"/>
        <v>0</v>
      </c>
      <c r="L1091" s="20"/>
      <c r="M1091" s="21">
        <f t="shared" si="122"/>
        <v>0</v>
      </c>
      <c r="N1091" s="21">
        <f>BAJIO16643561!C1093</f>
        <v>0</v>
      </c>
      <c r="O1091" s="128">
        <f t="shared" si="118"/>
        <v>4343.6199999997452</v>
      </c>
      <c r="P1091" s="22"/>
    </row>
    <row r="1092" spans="1:16" hidden="1" x14ac:dyDescent="0.25">
      <c r="A1092" s="19">
        <f>BAJIO16643561!A1094</f>
        <v>0</v>
      </c>
      <c r="B1092" s="20"/>
      <c r="C1092" s="20">
        <f>BAJIO16643561!B1094</f>
        <v>0</v>
      </c>
      <c r="D1092" s="106"/>
      <c r="E1092" s="101">
        <f>BAJIO16643561!I1094</f>
        <v>0</v>
      </c>
      <c r="F1092" s="302">
        <f>BAJIO16643561!H1094</f>
        <v>0</v>
      </c>
      <c r="G1092" s="21">
        <f t="shared" si="119"/>
        <v>0</v>
      </c>
      <c r="H1092" s="20"/>
      <c r="I1092" s="21">
        <f t="shared" si="120"/>
        <v>0</v>
      </c>
      <c r="J1092" s="21">
        <f>BAJIO16643561!D1094</f>
        <v>0</v>
      </c>
      <c r="K1092" s="21">
        <f t="shared" si="121"/>
        <v>0</v>
      </c>
      <c r="L1092" s="20"/>
      <c r="M1092" s="21">
        <f t="shared" si="122"/>
        <v>0</v>
      </c>
      <c r="N1092" s="21">
        <f>BAJIO16643561!C1094</f>
        <v>0</v>
      </c>
      <c r="O1092" s="128">
        <f t="shared" si="118"/>
        <v>4343.6199999997452</v>
      </c>
      <c r="P1092" s="22"/>
    </row>
    <row r="1093" spans="1:16" hidden="1" x14ac:dyDescent="0.25">
      <c r="A1093" s="19">
        <f>BAJIO16643561!A1095</f>
        <v>0</v>
      </c>
      <c r="B1093" s="20"/>
      <c r="C1093" s="20">
        <f>BAJIO16643561!B1095</f>
        <v>0</v>
      </c>
      <c r="D1093" s="106"/>
      <c r="E1093" s="101">
        <f>BAJIO16643561!I1095</f>
        <v>0</v>
      </c>
      <c r="F1093" s="302">
        <f>BAJIO16643561!H1095</f>
        <v>0</v>
      </c>
      <c r="G1093" s="21">
        <f t="shared" si="119"/>
        <v>0</v>
      </c>
      <c r="H1093" s="20"/>
      <c r="I1093" s="21">
        <f t="shared" si="120"/>
        <v>0</v>
      </c>
      <c r="J1093" s="21">
        <f>BAJIO16643561!D1095</f>
        <v>0</v>
      </c>
      <c r="K1093" s="21">
        <f t="shared" si="121"/>
        <v>0</v>
      </c>
      <c r="L1093" s="20"/>
      <c r="M1093" s="21">
        <f t="shared" si="122"/>
        <v>0</v>
      </c>
      <c r="N1093" s="21">
        <f>BAJIO16643561!C1095</f>
        <v>0</v>
      </c>
      <c r="O1093" s="128">
        <f t="shared" si="118"/>
        <v>4343.6199999997452</v>
      </c>
      <c r="P1093" s="22"/>
    </row>
    <row r="1094" spans="1:16" hidden="1" x14ac:dyDescent="0.25">
      <c r="A1094" s="19">
        <f>BAJIO16643561!A1096</f>
        <v>0</v>
      </c>
      <c r="B1094" s="20"/>
      <c r="C1094" s="20">
        <f>BAJIO16643561!B1096</f>
        <v>0</v>
      </c>
      <c r="D1094" s="106"/>
      <c r="E1094" s="101">
        <f>BAJIO16643561!I1096</f>
        <v>0</v>
      </c>
      <c r="F1094" s="302">
        <f>BAJIO16643561!H1096</f>
        <v>0</v>
      </c>
      <c r="G1094" s="21">
        <f t="shared" si="119"/>
        <v>0</v>
      </c>
      <c r="H1094" s="20"/>
      <c r="I1094" s="21">
        <f t="shared" si="120"/>
        <v>0</v>
      </c>
      <c r="J1094" s="21">
        <f>BAJIO16643561!D1096</f>
        <v>0</v>
      </c>
      <c r="K1094" s="21">
        <f t="shared" si="121"/>
        <v>0</v>
      </c>
      <c r="L1094" s="20"/>
      <c r="M1094" s="21">
        <f t="shared" si="122"/>
        <v>0</v>
      </c>
      <c r="N1094" s="21">
        <f>BAJIO16643561!C1096</f>
        <v>0</v>
      </c>
      <c r="O1094" s="128">
        <f t="shared" si="118"/>
        <v>4343.6199999997452</v>
      </c>
      <c r="P1094" s="22"/>
    </row>
    <row r="1095" spans="1:16" hidden="1" x14ac:dyDescent="0.25">
      <c r="A1095" s="19">
        <f>BAJIO16643561!A1097</f>
        <v>0</v>
      </c>
      <c r="B1095" s="20"/>
      <c r="C1095" s="20">
        <f>BAJIO16643561!B1097</f>
        <v>0</v>
      </c>
      <c r="D1095" s="106"/>
      <c r="E1095" s="101">
        <f>BAJIO16643561!I1097</f>
        <v>0</v>
      </c>
      <c r="F1095" s="302">
        <f>BAJIO16643561!H1097</f>
        <v>0</v>
      </c>
      <c r="G1095" s="21">
        <f t="shared" si="119"/>
        <v>0</v>
      </c>
      <c r="H1095" s="20"/>
      <c r="I1095" s="21">
        <f t="shared" si="120"/>
        <v>0</v>
      </c>
      <c r="J1095" s="21">
        <f>BAJIO16643561!D1097</f>
        <v>0</v>
      </c>
      <c r="K1095" s="21">
        <f t="shared" si="121"/>
        <v>0</v>
      </c>
      <c r="L1095" s="20"/>
      <c r="M1095" s="21">
        <f t="shared" si="122"/>
        <v>0</v>
      </c>
      <c r="N1095" s="21">
        <f>BAJIO16643561!C1097</f>
        <v>0</v>
      </c>
      <c r="O1095" s="128">
        <f t="shared" si="118"/>
        <v>4343.6199999997452</v>
      </c>
      <c r="P1095" s="22"/>
    </row>
    <row r="1096" spans="1:16" hidden="1" x14ac:dyDescent="0.25">
      <c r="A1096" s="19">
        <f>BAJIO16643561!A1098</f>
        <v>0</v>
      </c>
      <c r="B1096" s="20"/>
      <c r="C1096" s="20">
        <f>BAJIO16643561!B1098</f>
        <v>0</v>
      </c>
      <c r="D1096" s="106"/>
      <c r="E1096" s="101">
        <f>BAJIO16643561!I1098</f>
        <v>0</v>
      </c>
      <c r="F1096" s="302">
        <f>BAJIO16643561!H1098</f>
        <v>0</v>
      </c>
      <c r="G1096" s="21">
        <f t="shared" si="119"/>
        <v>0</v>
      </c>
      <c r="H1096" s="20"/>
      <c r="I1096" s="21">
        <f t="shared" si="120"/>
        <v>0</v>
      </c>
      <c r="J1096" s="21">
        <f>BAJIO16643561!D1098</f>
        <v>0</v>
      </c>
      <c r="K1096" s="21">
        <f t="shared" si="121"/>
        <v>0</v>
      </c>
      <c r="L1096" s="20"/>
      <c r="M1096" s="21">
        <f t="shared" si="122"/>
        <v>0</v>
      </c>
      <c r="N1096" s="21">
        <f>BAJIO16643561!C1098</f>
        <v>0</v>
      </c>
      <c r="O1096" s="128">
        <f t="shared" si="118"/>
        <v>4343.6199999997452</v>
      </c>
      <c r="P1096" s="22"/>
    </row>
    <row r="1097" spans="1:16" hidden="1" x14ac:dyDescent="0.25">
      <c r="A1097" s="19">
        <f>BAJIO16643561!A1099</f>
        <v>0</v>
      </c>
      <c r="B1097" s="20"/>
      <c r="C1097" s="20">
        <f>BAJIO16643561!B1099</f>
        <v>0</v>
      </c>
      <c r="D1097" s="106"/>
      <c r="E1097" s="101">
        <f>BAJIO16643561!I1099</f>
        <v>0</v>
      </c>
      <c r="F1097" s="302">
        <f>BAJIO16643561!H1099</f>
        <v>0</v>
      </c>
      <c r="G1097" s="21">
        <f t="shared" si="119"/>
        <v>0</v>
      </c>
      <c r="H1097" s="20"/>
      <c r="I1097" s="21">
        <f t="shared" si="120"/>
        <v>0</v>
      </c>
      <c r="J1097" s="21">
        <f>BAJIO16643561!D1099</f>
        <v>0</v>
      </c>
      <c r="K1097" s="21">
        <f t="shared" si="121"/>
        <v>0</v>
      </c>
      <c r="L1097" s="20"/>
      <c r="M1097" s="21">
        <f t="shared" si="122"/>
        <v>0</v>
      </c>
      <c r="N1097" s="21">
        <f>BAJIO16643561!C1099</f>
        <v>0</v>
      </c>
      <c r="O1097" s="128">
        <f t="shared" si="118"/>
        <v>4343.6199999997452</v>
      </c>
      <c r="P1097" s="22"/>
    </row>
    <row r="1098" spans="1:16" hidden="1" x14ac:dyDescent="0.25">
      <c r="A1098" s="19">
        <f>BAJIO16643561!A1100</f>
        <v>0</v>
      </c>
      <c r="B1098" s="20"/>
      <c r="C1098" s="20">
        <f>BAJIO16643561!B1100</f>
        <v>0</v>
      </c>
      <c r="D1098" s="106"/>
      <c r="E1098" s="101">
        <f>BAJIO16643561!I1100</f>
        <v>0</v>
      </c>
      <c r="F1098" s="302">
        <f>BAJIO16643561!H1100</f>
        <v>0</v>
      </c>
      <c r="G1098" s="21">
        <f t="shared" si="119"/>
        <v>0</v>
      </c>
      <c r="H1098" s="20"/>
      <c r="I1098" s="21">
        <f t="shared" si="120"/>
        <v>0</v>
      </c>
      <c r="J1098" s="21">
        <f>BAJIO16643561!D1100</f>
        <v>0</v>
      </c>
      <c r="K1098" s="21">
        <f t="shared" si="121"/>
        <v>0</v>
      </c>
      <c r="L1098" s="20"/>
      <c r="M1098" s="21">
        <f t="shared" si="122"/>
        <v>0</v>
      </c>
      <c r="N1098" s="21">
        <f>BAJIO16643561!C1100</f>
        <v>0</v>
      </c>
      <c r="O1098" s="128">
        <f t="shared" si="118"/>
        <v>4343.6199999997452</v>
      </c>
      <c r="P1098" s="22"/>
    </row>
    <row r="1099" spans="1:16" hidden="1" x14ac:dyDescent="0.25">
      <c r="A1099" s="19">
        <f>BAJIO16643561!A1101</f>
        <v>0</v>
      </c>
      <c r="B1099" s="20"/>
      <c r="C1099" s="20">
        <f>BAJIO16643561!B1101</f>
        <v>0</v>
      </c>
      <c r="D1099" s="106"/>
      <c r="E1099" s="101">
        <f>BAJIO16643561!I1101</f>
        <v>0</v>
      </c>
      <c r="F1099" s="302">
        <f>BAJIO16643561!H1101</f>
        <v>0</v>
      </c>
      <c r="G1099" s="21">
        <f t="shared" si="119"/>
        <v>0</v>
      </c>
      <c r="H1099" s="20"/>
      <c r="I1099" s="21">
        <f t="shared" si="120"/>
        <v>0</v>
      </c>
      <c r="J1099" s="21">
        <f>BAJIO16643561!D1101</f>
        <v>0</v>
      </c>
      <c r="K1099" s="21">
        <f t="shared" si="121"/>
        <v>0</v>
      </c>
      <c r="L1099" s="20"/>
      <c r="M1099" s="21">
        <f t="shared" si="122"/>
        <v>0</v>
      </c>
      <c r="N1099" s="21">
        <f>BAJIO16643561!C1101</f>
        <v>0</v>
      </c>
      <c r="O1099" s="128">
        <f t="shared" si="118"/>
        <v>4343.6199999997452</v>
      </c>
      <c r="P1099" s="22"/>
    </row>
    <row r="1100" spans="1:16" hidden="1" x14ac:dyDescent="0.25">
      <c r="A1100" s="19">
        <f>BAJIO16643561!A1102</f>
        <v>0</v>
      </c>
      <c r="B1100" s="20"/>
      <c r="C1100" s="20">
        <f>BAJIO16643561!B1102</f>
        <v>0</v>
      </c>
      <c r="D1100" s="106"/>
      <c r="E1100" s="101">
        <f>BAJIO16643561!I1102</f>
        <v>0</v>
      </c>
      <c r="F1100" s="302">
        <f>BAJIO16643561!H1102</f>
        <v>0</v>
      </c>
      <c r="G1100" s="21">
        <f t="shared" si="119"/>
        <v>0</v>
      </c>
      <c r="H1100" s="20"/>
      <c r="I1100" s="21">
        <f t="shared" si="120"/>
        <v>0</v>
      </c>
      <c r="J1100" s="21">
        <f>BAJIO16643561!D1102</f>
        <v>0</v>
      </c>
      <c r="K1100" s="21">
        <f t="shared" si="121"/>
        <v>0</v>
      </c>
      <c r="L1100" s="20"/>
      <c r="M1100" s="21">
        <f t="shared" si="122"/>
        <v>0</v>
      </c>
      <c r="N1100" s="21">
        <f>BAJIO16643561!C1102</f>
        <v>0</v>
      </c>
      <c r="O1100" s="128">
        <f t="shared" si="118"/>
        <v>4343.6199999997452</v>
      </c>
      <c r="P1100" s="22"/>
    </row>
    <row r="1101" spans="1:16" hidden="1" x14ac:dyDescent="0.25">
      <c r="A1101" s="19">
        <f>BAJIO16643561!A1103</f>
        <v>0</v>
      </c>
      <c r="B1101" s="20"/>
      <c r="C1101" s="20">
        <f>BAJIO16643561!B1103</f>
        <v>0</v>
      </c>
      <c r="D1101" s="106"/>
      <c r="E1101" s="101">
        <f>BAJIO16643561!I1103</f>
        <v>0</v>
      </c>
      <c r="F1101" s="302">
        <f>BAJIO16643561!H1103</f>
        <v>0</v>
      </c>
      <c r="G1101" s="21">
        <f t="shared" si="119"/>
        <v>0</v>
      </c>
      <c r="H1101" s="20"/>
      <c r="I1101" s="21">
        <f t="shared" si="120"/>
        <v>0</v>
      </c>
      <c r="J1101" s="21">
        <f>BAJIO16643561!D1103</f>
        <v>0</v>
      </c>
      <c r="K1101" s="21">
        <f t="shared" si="121"/>
        <v>0</v>
      </c>
      <c r="L1101" s="20"/>
      <c r="M1101" s="21">
        <f t="shared" si="122"/>
        <v>0</v>
      </c>
      <c r="N1101" s="21">
        <f>BAJIO16643561!C1103</f>
        <v>0</v>
      </c>
      <c r="O1101" s="128">
        <f t="shared" si="118"/>
        <v>4343.6199999997452</v>
      </c>
      <c r="P1101" s="22"/>
    </row>
    <row r="1102" spans="1:16" hidden="1" x14ac:dyDescent="0.25">
      <c r="A1102" s="19">
        <f>BAJIO16643561!A1104</f>
        <v>0</v>
      </c>
      <c r="B1102" s="20"/>
      <c r="C1102" s="20">
        <f>BAJIO16643561!B1104</f>
        <v>0</v>
      </c>
      <c r="D1102" s="106"/>
      <c r="E1102" s="101">
        <f>BAJIO16643561!I1104</f>
        <v>0</v>
      </c>
      <c r="F1102" s="302">
        <f>BAJIO16643561!H1104</f>
        <v>0</v>
      </c>
      <c r="G1102" s="21">
        <f t="shared" si="119"/>
        <v>0</v>
      </c>
      <c r="H1102" s="20"/>
      <c r="I1102" s="21">
        <f t="shared" si="120"/>
        <v>0</v>
      </c>
      <c r="J1102" s="21">
        <f>BAJIO16643561!D1104</f>
        <v>0</v>
      </c>
      <c r="K1102" s="21">
        <f t="shared" si="121"/>
        <v>0</v>
      </c>
      <c r="L1102" s="20"/>
      <c r="M1102" s="21">
        <f t="shared" si="122"/>
        <v>0</v>
      </c>
      <c r="N1102" s="21">
        <f>BAJIO16643561!C1104</f>
        <v>0</v>
      </c>
      <c r="O1102" s="128">
        <f t="shared" ref="O1102:O1165" si="123">O1101+J1102-N1102</f>
        <v>4343.6199999997452</v>
      </c>
      <c r="P1102" s="22"/>
    </row>
    <row r="1103" spans="1:16" hidden="1" x14ac:dyDescent="0.25">
      <c r="A1103" s="19">
        <f>BAJIO16643561!A1105</f>
        <v>0</v>
      </c>
      <c r="B1103" s="20"/>
      <c r="C1103" s="20">
        <f>BAJIO16643561!B1105</f>
        <v>0</v>
      </c>
      <c r="D1103" s="106"/>
      <c r="E1103" s="101">
        <f>BAJIO16643561!I1105</f>
        <v>0</v>
      </c>
      <c r="F1103" s="302">
        <f>BAJIO16643561!H1105</f>
        <v>0</v>
      </c>
      <c r="G1103" s="21">
        <f t="shared" si="119"/>
        <v>0</v>
      </c>
      <c r="H1103" s="20"/>
      <c r="I1103" s="21">
        <f t="shared" si="120"/>
        <v>0</v>
      </c>
      <c r="J1103" s="21">
        <f>BAJIO16643561!D1105</f>
        <v>0</v>
      </c>
      <c r="K1103" s="21">
        <f t="shared" si="121"/>
        <v>0</v>
      </c>
      <c r="L1103" s="20"/>
      <c r="M1103" s="21">
        <f t="shared" si="122"/>
        <v>0</v>
      </c>
      <c r="N1103" s="21">
        <f>BAJIO16643561!C1105</f>
        <v>0</v>
      </c>
      <c r="O1103" s="128">
        <f t="shared" si="123"/>
        <v>4343.6199999997452</v>
      </c>
      <c r="P1103" s="22"/>
    </row>
    <row r="1104" spans="1:16" hidden="1" x14ac:dyDescent="0.25">
      <c r="A1104" s="19">
        <f>BAJIO16643561!A1106</f>
        <v>0</v>
      </c>
      <c r="B1104" s="20"/>
      <c r="C1104" s="20">
        <f>BAJIO16643561!B1106</f>
        <v>0</v>
      </c>
      <c r="D1104" s="106"/>
      <c r="E1104" s="101">
        <f>BAJIO16643561!I1106</f>
        <v>0</v>
      </c>
      <c r="F1104" s="302">
        <f>BAJIO16643561!H1106</f>
        <v>0</v>
      </c>
      <c r="G1104" s="21">
        <f t="shared" si="119"/>
        <v>0</v>
      </c>
      <c r="H1104" s="20"/>
      <c r="I1104" s="21">
        <f t="shared" si="120"/>
        <v>0</v>
      </c>
      <c r="J1104" s="21">
        <f>BAJIO16643561!D1106</f>
        <v>0</v>
      </c>
      <c r="K1104" s="21">
        <f t="shared" si="121"/>
        <v>0</v>
      </c>
      <c r="L1104" s="20"/>
      <c r="M1104" s="21">
        <f t="shared" si="122"/>
        <v>0</v>
      </c>
      <c r="N1104" s="21">
        <f>BAJIO16643561!C1106</f>
        <v>0</v>
      </c>
      <c r="O1104" s="128">
        <f t="shared" si="123"/>
        <v>4343.6199999997452</v>
      </c>
      <c r="P1104" s="22"/>
    </row>
    <row r="1105" spans="1:16" hidden="1" x14ac:dyDescent="0.25">
      <c r="A1105" s="19">
        <f>BAJIO16643561!A1107</f>
        <v>0</v>
      </c>
      <c r="B1105" s="20"/>
      <c r="C1105" s="20">
        <f>BAJIO16643561!B1107</f>
        <v>0</v>
      </c>
      <c r="D1105" s="106"/>
      <c r="E1105" s="101">
        <f>BAJIO16643561!I1107</f>
        <v>0</v>
      </c>
      <c r="F1105" s="302">
        <f>BAJIO16643561!H1107</f>
        <v>0</v>
      </c>
      <c r="G1105" s="21">
        <f t="shared" si="119"/>
        <v>0</v>
      </c>
      <c r="H1105" s="20"/>
      <c r="I1105" s="21">
        <f t="shared" si="120"/>
        <v>0</v>
      </c>
      <c r="J1105" s="21">
        <f>BAJIO16643561!D1107</f>
        <v>0</v>
      </c>
      <c r="K1105" s="21">
        <f t="shared" si="121"/>
        <v>0</v>
      </c>
      <c r="L1105" s="20"/>
      <c r="M1105" s="21">
        <f t="shared" si="122"/>
        <v>0</v>
      </c>
      <c r="N1105" s="21">
        <f>BAJIO16643561!C1107</f>
        <v>0</v>
      </c>
      <c r="O1105" s="128">
        <f t="shared" si="123"/>
        <v>4343.6199999997452</v>
      </c>
      <c r="P1105" s="22"/>
    </row>
    <row r="1106" spans="1:16" hidden="1" x14ac:dyDescent="0.25">
      <c r="A1106" s="19">
        <f>BAJIO16643561!A1108</f>
        <v>0</v>
      </c>
      <c r="B1106" s="20"/>
      <c r="C1106" s="20">
        <f>BAJIO16643561!B1108</f>
        <v>0</v>
      </c>
      <c r="D1106" s="106"/>
      <c r="E1106" s="101">
        <f>BAJIO16643561!I1108</f>
        <v>0</v>
      </c>
      <c r="F1106" s="302">
        <f>BAJIO16643561!H1108</f>
        <v>0</v>
      </c>
      <c r="G1106" s="21">
        <f t="shared" si="119"/>
        <v>0</v>
      </c>
      <c r="H1106" s="20"/>
      <c r="I1106" s="21">
        <f t="shared" si="120"/>
        <v>0</v>
      </c>
      <c r="J1106" s="21">
        <f>BAJIO16643561!D1108</f>
        <v>0</v>
      </c>
      <c r="K1106" s="21">
        <f t="shared" si="121"/>
        <v>0</v>
      </c>
      <c r="L1106" s="20"/>
      <c r="M1106" s="21">
        <f t="shared" si="122"/>
        <v>0</v>
      </c>
      <c r="N1106" s="21">
        <f>BAJIO16643561!C1108</f>
        <v>0</v>
      </c>
      <c r="O1106" s="128">
        <f t="shared" si="123"/>
        <v>4343.6199999997452</v>
      </c>
      <c r="P1106" s="22"/>
    </row>
    <row r="1107" spans="1:16" hidden="1" x14ac:dyDescent="0.25">
      <c r="A1107" s="19">
        <f>BAJIO16643561!A1109</f>
        <v>0</v>
      </c>
      <c r="B1107" s="20"/>
      <c r="C1107" s="20">
        <f>BAJIO16643561!B1109</f>
        <v>0</v>
      </c>
      <c r="D1107" s="106"/>
      <c r="E1107" s="101">
        <f>BAJIO16643561!I1109</f>
        <v>0</v>
      </c>
      <c r="F1107" s="302">
        <f>BAJIO16643561!H1109</f>
        <v>0</v>
      </c>
      <c r="G1107" s="21">
        <f t="shared" si="119"/>
        <v>0</v>
      </c>
      <c r="H1107" s="20"/>
      <c r="I1107" s="21">
        <f t="shared" si="120"/>
        <v>0</v>
      </c>
      <c r="J1107" s="21">
        <f>BAJIO16643561!D1109</f>
        <v>0</v>
      </c>
      <c r="K1107" s="21">
        <f t="shared" si="121"/>
        <v>0</v>
      </c>
      <c r="L1107" s="20"/>
      <c r="M1107" s="21">
        <f t="shared" si="122"/>
        <v>0</v>
      </c>
      <c r="N1107" s="21">
        <f>BAJIO16643561!C1109</f>
        <v>0</v>
      </c>
      <c r="O1107" s="128">
        <f t="shared" si="123"/>
        <v>4343.6199999997452</v>
      </c>
      <c r="P1107" s="22"/>
    </row>
    <row r="1108" spans="1:16" hidden="1" x14ac:dyDescent="0.25">
      <c r="A1108" s="19">
        <f>BAJIO16643561!A1110</f>
        <v>0</v>
      </c>
      <c r="B1108" s="20"/>
      <c r="C1108" s="20">
        <f>BAJIO16643561!B1110</f>
        <v>0</v>
      </c>
      <c r="D1108" s="106"/>
      <c r="E1108" s="101">
        <f>BAJIO16643561!I1110</f>
        <v>0</v>
      </c>
      <c r="F1108" s="302">
        <f>BAJIO16643561!H1110</f>
        <v>0</v>
      </c>
      <c r="G1108" s="21">
        <f t="shared" si="119"/>
        <v>0</v>
      </c>
      <c r="H1108" s="20"/>
      <c r="I1108" s="21">
        <f t="shared" si="120"/>
        <v>0</v>
      </c>
      <c r="J1108" s="21">
        <f>BAJIO16643561!D1110</f>
        <v>0</v>
      </c>
      <c r="K1108" s="21">
        <f t="shared" si="121"/>
        <v>0</v>
      </c>
      <c r="L1108" s="20"/>
      <c r="M1108" s="21">
        <f t="shared" si="122"/>
        <v>0</v>
      </c>
      <c r="N1108" s="21">
        <f>BAJIO16643561!C1110</f>
        <v>0</v>
      </c>
      <c r="O1108" s="128">
        <f t="shared" si="123"/>
        <v>4343.6199999997452</v>
      </c>
      <c r="P1108" s="22"/>
    </row>
    <row r="1109" spans="1:16" hidden="1" x14ac:dyDescent="0.25">
      <c r="A1109" s="19">
        <f>BAJIO16643561!A1111</f>
        <v>0</v>
      </c>
      <c r="B1109" s="20"/>
      <c r="C1109" s="20">
        <f>BAJIO16643561!B1111</f>
        <v>0</v>
      </c>
      <c r="D1109" s="106"/>
      <c r="E1109" s="101">
        <f>BAJIO16643561!I1111</f>
        <v>0</v>
      </c>
      <c r="F1109" s="302">
        <f>BAJIO16643561!H1111</f>
        <v>0</v>
      </c>
      <c r="G1109" s="21">
        <f t="shared" si="119"/>
        <v>0</v>
      </c>
      <c r="H1109" s="20"/>
      <c r="I1109" s="21">
        <f t="shared" si="120"/>
        <v>0</v>
      </c>
      <c r="J1109" s="21">
        <f>BAJIO16643561!D1111</f>
        <v>0</v>
      </c>
      <c r="K1109" s="21">
        <f t="shared" si="121"/>
        <v>0</v>
      </c>
      <c r="L1109" s="20"/>
      <c r="M1109" s="21">
        <f t="shared" si="122"/>
        <v>0</v>
      </c>
      <c r="N1109" s="21">
        <f>BAJIO16643561!C1111</f>
        <v>0</v>
      </c>
      <c r="O1109" s="128">
        <f t="shared" si="123"/>
        <v>4343.6199999997452</v>
      </c>
      <c r="P1109" s="22"/>
    </row>
    <row r="1110" spans="1:16" hidden="1" x14ac:dyDescent="0.25">
      <c r="A1110" s="19">
        <f>BAJIO16643561!A1112</f>
        <v>0</v>
      </c>
      <c r="B1110" s="20"/>
      <c r="C1110" s="20">
        <f>BAJIO16643561!B1112</f>
        <v>0</v>
      </c>
      <c r="D1110" s="106"/>
      <c r="E1110" s="101">
        <f>BAJIO16643561!I1112</f>
        <v>0</v>
      </c>
      <c r="F1110" s="302">
        <f>BAJIO16643561!H1112</f>
        <v>0</v>
      </c>
      <c r="G1110" s="21">
        <f t="shared" si="119"/>
        <v>0</v>
      </c>
      <c r="H1110" s="20"/>
      <c r="I1110" s="21">
        <f t="shared" si="120"/>
        <v>0</v>
      </c>
      <c r="J1110" s="21">
        <f>BAJIO16643561!D1112</f>
        <v>0</v>
      </c>
      <c r="K1110" s="21">
        <f t="shared" si="121"/>
        <v>0</v>
      </c>
      <c r="L1110" s="20"/>
      <c r="M1110" s="21">
        <f t="shared" si="122"/>
        <v>0</v>
      </c>
      <c r="N1110" s="21">
        <f>BAJIO16643561!C1112</f>
        <v>0</v>
      </c>
      <c r="O1110" s="128">
        <f t="shared" si="123"/>
        <v>4343.6199999997452</v>
      </c>
      <c r="P1110" s="22"/>
    </row>
    <row r="1111" spans="1:16" hidden="1" x14ac:dyDescent="0.25">
      <c r="A1111" s="19">
        <f>BAJIO16643561!A1113</f>
        <v>0</v>
      </c>
      <c r="B1111" s="20"/>
      <c r="C1111" s="20">
        <f>BAJIO16643561!B1113</f>
        <v>0</v>
      </c>
      <c r="D1111" s="106"/>
      <c r="E1111" s="101">
        <f>BAJIO16643561!I1113</f>
        <v>0</v>
      </c>
      <c r="F1111" s="302">
        <f>BAJIO16643561!H1113</f>
        <v>0</v>
      </c>
      <c r="G1111" s="21">
        <f t="shared" si="119"/>
        <v>0</v>
      </c>
      <c r="H1111" s="20"/>
      <c r="I1111" s="21">
        <f t="shared" si="120"/>
        <v>0</v>
      </c>
      <c r="J1111" s="21">
        <f>BAJIO16643561!D1113</f>
        <v>0</v>
      </c>
      <c r="K1111" s="21">
        <f t="shared" si="121"/>
        <v>0</v>
      </c>
      <c r="L1111" s="20"/>
      <c r="M1111" s="21">
        <f t="shared" si="122"/>
        <v>0</v>
      </c>
      <c r="N1111" s="21">
        <f>BAJIO16643561!C1113</f>
        <v>0</v>
      </c>
      <c r="O1111" s="128">
        <f t="shared" si="123"/>
        <v>4343.6199999997452</v>
      </c>
      <c r="P1111" s="22"/>
    </row>
    <row r="1112" spans="1:16" hidden="1" x14ac:dyDescent="0.25">
      <c r="A1112" s="19">
        <f>BAJIO16643561!A1114</f>
        <v>0</v>
      </c>
      <c r="B1112" s="20"/>
      <c r="C1112" s="20">
        <f>BAJIO16643561!B1114</f>
        <v>0</v>
      </c>
      <c r="D1112" s="106"/>
      <c r="E1112" s="101">
        <f>BAJIO16643561!I1114</f>
        <v>0</v>
      </c>
      <c r="F1112" s="302">
        <f>BAJIO16643561!H1114</f>
        <v>0</v>
      </c>
      <c r="G1112" s="21">
        <f t="shared" si="119"/>
        <v>0</v>
      </c>
      <c r="H1112" s="20"/>
      <c r="I1112" s="21">
        <f t="shared" si="120"/>
        <v>0</v>
      </c>
      <c r="J1112" s="21">
        <f>BAJIO16643561!D1114</f>
        <v>0</v>
      </c>
      <c r="K1112" s="21">
        <f t="shared" si="121"/>
        <v>0</v>
      </c>
      <c r="L1112" s="20"/>
      <c r="M1112" s="21">
        <f t="shared" si="122"/>
        <v>0</v>
      </c>
      <c r="N1112" s="21">
        <f>BAJIO16643561!C1114</f>
        <v>0</v>
      </c>
      <c r="O1112" s="128">
        <f t="shared" si="123"/>
        <v>4343.6199999997452</v>
      </c>
      <c r="P1112" s="22"/>
    </row>
    <row r="1113" spans="1:16" hidden="1" x14ac:dyDescent="0.25">
      <c r="A1113" s="19">
        <f>BAJIO16643561!A1115</f>
        <v>0</v>
      </c>
      <c r="B1113" s="20"/>
      <c r="C1113" s="20">
        <f>BAJIO16643561!B1115</f>
        <v>0</v>
      </c>
      <c r="D1113" s="106"/>
      <c r="E1113" s="101">
        <f>BAJIO16643561!I1115</f>
        <v>0</v>
      </c>
      <c r="F1113" s="302">
        <f>BAJIO16643561!H1115</f>
        <v>0</v>
      </c>
      <c r="G1113" s="21">
        <f t="shared" si="119"/>
        <v>0</v>
      </c>
      <c r="H1113" s="20"/>
      <c r="I1113" s="21">
        <f t="shared" si="120"/>
        <v>0</v>
      </c>
      <c r="J1113" s="21">
        <f>BAJIO16643561!D1115</f>
        <v>0</v>
      </c>
      <c r="K1113" s="21">
        <f t="shared" si="121"/>
        <v>0</v>
      </c>
      <c r="L1113" s="20"/>
      <c r="M1113" s="21">
        <f t="shared" si="122"/>
        <v>0</v>
      </c>
      <c r="N1113" s="21">
        <f>BAJIO16643561!C1115</f>
        <v>0</v>
      </c>
      <c r="O1113" s="128">
        <f t="shared" si="123"/>
        <v>4343.6199999997452</v>
      </c>
      <c r="P1113" s="22"/>
    </row>
    <row r="1114" spans="1:16" hidden="1" x14ac:dyDescent="0.25">
      <c r="A1114" s="19">
        <f>BAJIO16643561!A1116</f>
        <v>0</v>
      </c>
      <c r="B1114" s="20"/>
      <c r="C1114" s="20">
        <f>BAJIO16643561!B1116</f>
        <v>0</v>
      </c>
      <c r="D1114" s="106"/>
      <c r="E1114" s="101">
        <f>BAJIO16643561!I1116</f>
        <v>0</v>
      </c>
      <c r="F1114" s="302">
        <f>BAJIO16643561!H1116</f>
        <v>0</v>
      </c>
      <c r="G1114" s="21">
        <f t="shared" si="119"/>
        <v>0</v>
      </c>
      <c r="H1114" s="20"/>
      <c r="I1114" s="21">
        <f t="shared" si="120"/>
        <v>0</v>
      </c>
      <c r="J1114" s="21">
        <f>BAJIO16643561!D1116</f>
        <v>0</v>
      </c>
      <c r="K1114" s="21">
        <f t="shared" si="121"/>
        <v>0</v>
      </c>
      <c r="L1114" s="20"/>
      <c r="M1114" s="21">
        <f t="shared" si="122"/>
        <v>0</v>
      </c>
      <c r="N1114" s="21">
        <f>BAJIO16643561!C1116</f>
        <v>0</v>
      </c>
      <c r="O1114" s="128">
        <f t="shared" si="123"/>
        <v>4343.6199999997452</v>
      </c>
      <c r="P1114" s="22"/>
    </row>
    <row r="1115" spans="1:16" hidden="1" x14ac:dyDescent="0.25">
      <c r="A1115" s="19">
        <f>BAJIO16643561!A1117</f>
        <v>0</v>
      </c>
      <c r="B1115" s="20"/>
      <c r="C1115" s="20">
        <f>BAJIO16643561!B1117</f>
        <v>0</v>
      </c>
      <c r="D1115" s="106"/>
      <c r="E1115" s="101">
        <f>BAJIO16643561!I1117</f>
        <v>0</v>
      </c>
      <c r="F1115" s="302">
        <f>BAJIO16643561!H1117</f>
        <v>0</v>
      </c>
      <c r="G1115" s="21">
        <f t="shared" si="119"/>
        <v>0</v>
      </c>
      <c r="H1115" s="20"/>
      <c r="I1115" s="21">
        <f t="shared" si="120"/>
        <v>0</v>
      </c>
      <c r="J1115" s="21">
        <f>BAJIO16643561!D1117</f>
        <v>0</v>
      </c>
      <c r="K1115" s="21">
        <f t="shared" si="121"/>
        <v>0</v>
      </c>
      <c r="L1115" s="20"/>
      <c r="M1115" s="21">
        <f t="shared" si="122"/>
        <v>0</v>
      </c>
      <c r="N1115" s="21">
        <f>BAJIO16643561!C1117</f>
        <v>0</v>
      </c>
      <c r="O1115" s="128">
        <f t="shared" si="123"/>
        <v>4343.6199999997452</v>
      </c>
      <c r="P1115" s="22"/>
    </row>
    <row r="1116" spans="1:16" hidden="1" x14ac:dyDescent="0.25">
      <c r="A1116" s="19">
        <f>BAJIO16643561!A1118</f>
        <v>0</v>
      </c>
      <c r="B1116" s="20"/>
      <c r="C1116" s="20">
        <f>BAJIO16643561!B1118</f>
        <v>0</v>
      </c>
      <c r="D1116" s="106"/>
      <c r="E1116" s="101">
        <f>BAJIO16643561!I1118</f>
        <v>0</v>
      </c>
      <c r="F1116" s="302">
        <f>BAJIO16643561!H1118</f>
        <v>0</v>
      </c>
      <c r="G1116" s="21">
        <f t="shared" si="119"/>
        <v>0</v>
      </c>
      <c r="H1116" s="20"/>
      <c r="I1116" s="21">
        <f t="shared" si="120"/>
        <v>0</v>
      </c>
      <c r="J1116" s="21">
        <f>BAJIO16643561!D1118</f>
        <v>0</v>
      </c>
      <c r="K1116" s="21">
        <f t="shared" si="121"/>
        <v>0</v>
      </c>
      <c r="L1116" s="20"/>
      <c r="M1116" s="21">
        <f t="shared" si="122"/>
        <v>0</v>
      </c>
      <c r="N1116" s="21">
        <f>BAJIO16643561!C1118</f>
        <v>0</v>
      </c>
      <c r="O1116" s="128">
        <f t="shared" si="123"/>
        <v>4343.6199999997452</v>
      </c>
      <c r="P1116" s="22"/>
    </row>
    <row r="1117" spans="1:16" hidden="1" x14ac:dyDescent="0.25">
      <c r="A1117" s="19">
        <f>BAJIO16643561!A1119</f>
        <v>0</v>
      </c>
      <c r="B1117" s="20"/>
      <c r="C1117" s="20">
        <f>BAJIO16643561!B1119</f>
        <v>0</v>
      </c>
      <c r="D1117" s="106"/>
      <c r="E1117" s="101">
        <f>BAJIO16643561!I1119</f>
        <v>0</v>
      </c>
      <c r="F1117" s="302">
        <f>BAJIO16643561!H1119</f>
        <v>0</v>
      </c>
      <c r="G1117" s="21">
        <f t="shared" si="119"/>
        <v>0</v>
      </c>
      <c r="H1117" s="20"/>
      <c r="I1117" s="21">
        <f t="shared" si="120"/>
        <v>0</v>
      </c>
      <c r="J1117" s="21">
        <f>BAJIO16643561!D1119</f>
        <v>0</v>
      </c>
      <c r="K1117" s="21">
        <f t="shared" si="121"/>
        <v>0</v>
      </c>
      <c r="L1117" s="20"/>
      <c r="M1117" s="21">
        <f t="shared" si="122"/>
        <v>0</v>
      </c>
      <c r="N1117" s="21">
        <f>BAJIO16643561!C1119</f>
        <v>0</v>
      </c>
      <c r="O1117" s="128">
        <f t="shared" si="123"/>
        <v>4343.6199999997452</v>
      </c>
      <c r="P1117" s="22"/>
    </row>
    <row r="1118" spans="1:16" hidden="1" x14ac:dyDescent="0.25">
      <c r="A1118" s="19">
        <f>BAJIO16643561!A1120</f>
        <v>0</v>
      </c>
      <c r="B1118" s="20"/>
      <c r="C1118" s="20">
        <f>BAJIO16643561!B1120</f>
        <v>0</v>
      </c>
      <c r="D1118" s="106"/>
      <c r="E1118" s="101">
        <f>BAJIO16643561!I1120</f>
        <v>0</v>
      </c>
      <c r="F1118" s="302">
        <f>BAJIO16643561!H1120</f>
        <v>0</v>
      </c>
      <c r="G1118" s="21">
        <f t="shared" si="119"/>
        <v>0</v>
      </c>
      <c r="H1118" s="20"/>
      <c r="I1118" s="21">
        <f t="shared" si="120"/>
        <v>0</v>
      </c>
      <c r="J1118" s="21">
        <f>BAJIO16643561!D1120</f>
        <v>0</v>
      </c>
      <c r="K1118" s="21">
        <f t="shared" si="121"/>
        <v>0</v>
      </c>
      <c r="L1118" s="20"/>
      <c r="M1118" s="21">
        <f t="shared" si="122"/>
        <v>0</v>
      </c>
      <c r="N1118" s="21">
        <f>BAJIO16643561!C1120</f>
        <v>0</v>
      </c>
      <c r="O1118" s="128">
        <f t="shared" si="123"/>
        <v>4343.6199999997452</v>
      </c>
      <c r="P1118" s="22"/>
    </row>
    <row r="1119" spans="1:16" hidden="1" x14ac:dyDescent="0.25">
      <c r="A1119" s="19">
        <f>BAJIO16643561!A1121</f>
        <v>0</v>
      </c>
      <c r="B1119" s="20"/>
      <c r="C1119" s="20">
        <f>BAJIO16643561!B1121</f>
        <v>0</v>
      </c>
      <c r="D1119" s="106"/>
      <c r="E1119" s="101">
        <f>BAJIO16643561!I1121</f>
        <v>0</v>
      </c>
      <c r="F1119" s="302">
        <f>BAJIO16643561!H1121</f>
        <v>0</v>
      </c>
      <c r="G1119" s="21">
        <f t="shared" si="119"/>
        <v>0</v>
      </c>
      <c r="H1119" s="20"/>
      <c r="I1119" s="21">
        <f t="shared" si="120"/>
        <v>0</v>
      </c>
      <c r="J1119" s="21">
        <f>BAJIO16643561!D1121</f>
        <v>0</v>
      </c>
      <c r="K1119" s="21">
        <f t="shared" si="121"/>
        <v>0</v>
      </c>
      <c r="L1119" s="20"/>
      <c r="M1119" s="21">
        <f t="shared" si="122"/>
        <v>0</v>
      </c>
      <c r="N1119" s="21">
        <f>BAJIO16643561!C1121</f>
        <v>0</v>
      </c>
      <c r="O1119" s="128">
        <f t="shared" si="123"/>
        <v>4343.6199999997452</v>
      </c>
      <c r="P1119" s="22"/>
    </row>
    <row r="1120" spans="1:16" hidden="1" x14ac:dyDescent="0.25">
      <c r="A1120" s="19">
        <f>BAJIO16643561!A1122</f>
        <v>0</v>
      </c>
      <c r="B1120" s="20"/>
      <c r="C1120" s="20">
        <f>BAJIO16643561!B1122</f>
        <v>0</v>
      </c>
      <c r="D1120" s="106"/>
      <c r="E1120" s="101">
        <f>BAJIO16643561!I1122</f>
        <v>0</v>
      </c>
      <c r="F1120" s="302">
        <f>BAJIO16643561!H1122</f>
        <v>0</v>
      </c>
      <c r="G1120" s="21">
        <f t="shared" si="119"/>
        <v>0</v>
      </c>
      <c r="H1120" s="20"/>
      <c r="I1120" s="21">
        <f t="shared" si="120"/>
        <v>0</v>
      </c>
      <c r="J1120" s="21">
        <f>BAJIO16643561!D1122</f>
        <v>0</v>
      </c>
      <c r="K1120" s="21">
        <f t="shared" si="121"/>
        <v>0</v>
      </c>
      <c r="L1120" s="20"/>
      <c r="M1120" s="21">
        <f t="shared" si="122"/>
        <v>0</v>
      </c>
      <c r="N1120" s="21">
        <f>BAJIO16643561!C1122</f>
        <v>0</v>
      </c>
      <c r="O1120" s="128">
        <f t="shared" si="123"/>
        <v>4343.6199999997452</v>
      </c>
      <c r="P1120" s="22"/>
    </row>
    <row r="1121" spans="1:16" hidden="1" x14ac:dyDescent="0.25">
      <c r="A1121" s="19">
        <f>BAJIO16643561!A1123</f>
        <v>0</v>
      </c>
      <c r="B1121" s="20"/>
      <c r="C1121" s="20">
        <f>BAJIO16643561!B1123</f>
        <v>0</v>
      </c>
      <c r="D1121" s="106"/>
      <c r="E1121" s="101">
        <f>BAJIO16643561!I1123</f>
        <v>0</v>
      </c>
      <c r="F1121" s="302">
        <f>BAJIO16643561!H1123</f>
        <v>0</v>
      </c>
      <c r="G1121" s="21">
        <f t="shared" si="119"/>
        <v>0</v>
      </c>
      <c r="H1121" s="20"/>
      <c r="I1121" s="21">
        <f t="shared" si="120"/>
        <v>0</v>
      </c>
      <c r="J1121" s="21">
        <f>BAJIO16643561!D1123</f>
        <v>0</v>
      </c>
      <c r="K1121" s="21">
        <f t="shared" si="121"/>
        <v>0</v>
      </c>
      <c r="L1121" s="20"/>
      <c r="M1121" s="21">
        <f t="shared" si="122"/>
        <v>0</v>
      </c>
      <c r="N1121" s="21">
        <f>BAJIO16643561!C1123</f>
        <v>0</v>
      </c>
      <c r="O1121" s="128">
        <f t="shared" si="123"/>
        <v>4343.6199999997452</v>
      </c>
      <c r="P1121" s="22"/>
    </row>
    <row r="1122" spans="1:16" hidden="1" x14ac:dyDescent="0.25">
      <c r="A1122" s="19">
        <f>BAJIO16643561!A1124</f>
        <v>0</v>
      </c>
      <c r="B1122" s="20"/>
      <c r="C1122" s="20">
        <f>BAJIO16643561!B1124</f>
        <v>0</v>
      </c>
      <c r="D1122" s="106"/>
      <c r="E1122" s="101">
        <f>BAJIO16643561!I1124</f>
        <v>0</v>
      </c>
      <c r="F1122" s="302">
        <f>BAJIO16643561!H1124</f>
        <v>0</v>
      </c>
      <c r="G1122" s="21">
        <f t="shared" si="119"/>
        <v>0</v>
      </c>
      <c r="H1122" s="20"/>
      <c r="I1122" s="21">
        <f t="shared" si="120"/>
        <v>0</v>
      </c>
      <c r="J1122" s="21">
        <f>BAJIO16643561!D1124</f>
        <v>0</v>
      </c>
      <c r="K1122" s="21">
        <f t="shared" si="121"/>
        <v>0</v>
      </c>
      <c r="L1122" s="20"/>
      <c r="M1122" s="21">
        <f t="shared" si="122"/>
        <v>0</v>
      </c>
      <c r="N1122" s="21">
        <f>BAJIO16643561!C1124</f>
        <v>0</v>
      </c>
      <c r="O1122" s="128">
        <f t="shared" si="123"/>
        <v>4343.6199999997452</v>
      </c>
      <c r="P1122" s="22"/>
    </row>
    <row r="1123" spans="1:16" hidden="1" x14ac:dyDescent="0.25">
      <c r="A1123" s="19">
        <f>BAJIO16643561!A1125</f>
        <v>0</v>
      </c>
      <c r="B1123" s="20"/>
      <c r="C1123" s="20">
        <f>BAJIO16643561!B1125</f>
        <v>0</v>
      </c>
      <c r="D1123" s="106"/>
      <c r="E1123" s="101">
        <f>BAJIO16643561!I1125</f>
        <v>0</v>
      </c>
      <c r="F1123" s="302">
        <f>BAJIO16643561!H1125</f>
        <v>0</v>
      </c>
      <c r="G1123" s="21">
        <f t="shared" ref="G1123:G1186" si="124">J1123/1.16</f>
        <v>0</v>
      </c>
      <c r="H1123" s="20"/>
      <c r="I1123" s="21">
        <f t="shared" ref="I1123:I1186" si="125">G1123*0.16</f>
        <v>0</v>
      </c>
      <c r="J1123" s="21">
        <f>BAJIO16643561!D1125</f>
        <v>0</v>
      </c>
      <c r="K1123" s="21">
        <f t="shared" ref="K1123:K1186" si="126">N1123/1.16</f>
        <v>0</v>
      </c>
      <c r="L1123" s="20"/>
      <c r="M1123" s="21">
        <f t="shared" ref="M1123:M1186" si="127">K1123*0.16</f>
        <v>0</v>
      </c>
      <c r="N1123" s="21">
        <f>BAJIO16643561!C1125</f>
        <v>0</v>
      </c>
      <c r="O1123" s="128">
        <f t="shared" si="123"/>
        <v>4343.6199999997452</v>
      </c>
      <c r="P1123" s="22"/>
    </row>
    <row r="1124" spans="1:16" hidden="1" x14ac:dyDescent="0.25">
      <c r="A1124" s="19">
        <f>BAJIO16643561!A1126</f>
        <v>0</v>
      </c>
      <c r="B1124" s="20"/>
      <c r="C1124" s="20">
        <f>BAJIO16643561!B1126</f>
        <v>0</v>
      </c>
      <c r="D1124" s="106"/>
      <c r="E1124" s="101">
        <f>BAJIO16643561!I1126</f>
        <v>0</v>
      </c>
      <c r="F1124" s="302">
        <f>BAJIO16643561!H1126</f>
        <v>0</v>
      </c>
      <c r="G1124" s="21">
        <f t="shared" si="124"/>
        <v>0</v>
      </c>
      <c r="H1124" s="20"/>
      <c r="I1124" s="21">
        <f t="shared" si="125"/>
        <v>0</v>
      </c>
      <c r="J1124" s="21">
        <f>BAJIO16643561!D1126</f>
        <v>0</v>
      </c>
      <c r="K1124" s="21">
        <f t="shared" si="126"/>
        <v>0</v>
      </c>
      <c r="L1124" s="20"/>
      <c r="M1124" s="21">
        <f t="shared" si="127"/>
        <v>0</v>
      </c>
      <c r="N1124" s="21">
        <f>BAJIO16643561!C1126</f>
        <v>0</v>
      </c>
      <c r="O1124" s="128">
        <f t="shared" si="123"/>
        <v>4343.6199999997452</v>
      </c>
      <c r="P1124" s="22"/>
    </row>
    <row r="1125" spans="1:16" hidden="1" x14ac:dyDescent="0.25">
      <c r="A1125" s="19">
        <f>BAJIO16643561!A1127</f>
        <v>0</v>
      </c>
      <c r="B1125" s="20"/>
      <c r="C1125" s="20">
        <f>BAJIO16643561!B1127</f>
        <v>0</v>
      </c>
      <c r="D1125" s="106"/>
      <c r="E1125" s="101">
        <f>BAJIO16643561!I1127</f>
        <v>0</v>
      </c>
      <c r="F1125" s="302">
        <f>BAJIO16643561!H1127</f>
        <v>0</v>
      </c>
      <c r="G1125" s="21">
        <f t="shared" si="124"/>
        <v>0</v>
      </c>
      <c r="H1125" s="20"/>
      <c r="I1125" s="21">
        <f t="shared" si="125"/>
        <v>0</v>
      </c>
      <c r="J1125" s="21">
        <f>BAJIO16643561!D1127</f>
        <v>0</v>
      </c>
      <c r="K1125" s="21">
        <f t="shared" si="126"/>
        <v>0</v>
      </c>
      <c r="L1125" s="20"/>
      <c r="M1125" s="21">
        <f t="shared" si="127"/>
        <v>0</v>
      </c>
      <c r="N1125" s="21">
        <f>BAJIO16643561!C1127</f>
        <v>0</v>
      </c>
      <c r="O1125" s="128">
        <f t="shared" si="123"/>
        <v>4343.6199999997452</v>
      </c>
      <c r="P1125" s="22"/>
    </row>
    <row r="1126" spans="1:16" hidden="1" x14ac:dyDescent="0.25">
      <c r="A1126" s="19">
        <f>BAJIO16643561!A1128</f>
        <v>0</v>
      </c>
      <c r="B1126" s="20"/>
      <c r="C1126" s="20">
        <f>BAJIO16643561!B1128</f>
        <v>0</v>
      </c>
      <c r="D1126" s="106"/>
      <c r="E1126" s="101">
        <f>BAJIO16643561!I1128</f>
        <v>0</v>
      </c>
      <c r="F1126" s="302">
        <f>BAJIO16643561!H1128</f>
        <v>0</v>
      </c>
      <c r="G1126" s="21">
        <f t="shared" si="124"/>
        <v>0</v>
      </c>
      <c r="H1126" s="20"/>
      <c r="I1126" s="21">
        <f t="shared" si="125"/>
        <v>0</v>
      </c>
      <c r="J1126" s="21">
        <f>BAJIO16643561!D1128</f>
        <v>0</v>
      </c>
      <c r="K1126" s="21">
        <f t="shared" si="126"/>
        <v>0</v>
      </c>
      <c r="L1126" s="20"/>
      <c r="M1126" s="21">
        <f t="shared" si="127"/>
        <v>0</v>
      </c>
      <c r="N1126" s="21">
        <f>BAJIO16643561!C1128</f>
        <v>0</v>
      </c>
      <c r="O1126" s="128">
        <f t="shared" si="123"/>
        <v>4343.6199999997452</v>
      </c>
      <c r="P1126" s="22"/>
    </row>
    <row r="1127" spans="1:16" hidden="1" x14ac:dyDescent="0.25">
      <c r="A1127" s="19">
        <f>BAJIO16643561!A1129</f>
        <v>0</v>
      </c>
      <c r="B1127" s="20"/>
      <c r="C1127" s="20">
        <f>BAJIO16643561!B1129</f>
        <v>0</v>
      </c>
      <c r="D1127" s="106"/>
      <c r="E1127" s="101">
        <f>BAJIO16643561!I1129</f>
        <v>0</v>
      </c>
      <c r="F1127" s="302">
        <f>BAJIO16643561!H1129</f>
        <v>0</v>
      </c>
      <c r="G1127" s="21">
        <f t="shared" si="124"/>
        <v>0</v>
      </c>
      <c r="H1127" s="20"/>
      <c r="I1127" s="21">
        <f t="shared" si="125"/>
        <v>0</v>
      </c>
      <c r="J1127" s="21">
        <f>BAJIO16643561!D1129</f>
        <v>0</v>
      </c>
      <c r="K1127" s="21">
        <f t="shared" si="126"/>
        <v>0</v>
      </c>
      <c r="L1127" s="20"/>
      <c r="M1127" s="21">
        <f t="shared" si="127"/>
        <v>0</v>
      </c>
      <c r="N1127" s="21">
        <f>BAJIO16643561!C1129</f>
        <v>0</v>
      </c>
      <c r="O1127" s="128">
        <f t="shared" si="123"/>
        <v>4343.6199999997452</v>
      </c>
      <c r="P1127" s="22"/>
    </row>
    <row r="1128" spans="1:16" hidden="1" x14ac:dyDescent="0.25">
      <c r="A1128" s="19">
        <f>BAJIO16643561!A1130</f>
        <v>0</v>
      </c>
      <c r="B1128" s="20"/>
      <c r="C1128" s="20">
        <f>BAJIO16643561!B1130</f>
        <v>0</v>
      </c>
      <c r="D1128" s="106"/>
      <c r="E1128" s="101">
        <f>BAJIO16643561!I1130</f>
        <v>0</v>
      </c>
      <c r="F1128" s="302">
        <f>BAJIO16643561!H1130</f>
        <v>0</v>
      </c>
      <c r="G1128" s="21">
        <f t="shared" si="124"/>
        <v>0</v>
      </c>
      <c r="H1128" s="20"/>
      <c r="I1128" s="21">
        <f t="shared" si="125"/>
        <v>0</v>
      </c>
      <c r="J1128" s="21">
        <f>BAJIO16643561!D1130</f>
        <v>0</v>
      </c>
      <c r="K1128" s="21">
        <f t="shared" si="126"/>
        <v>0</v>
      </c>
      <c r="L1128" s="20"/>
      <c r="M1128" s="21">
        <f t="shared" si="127"/>
        <v>0</v>
      </c>
      <c r="N1128" s="21">
        <f>BAJIO16643561!C1130</f>
        <v>0</v>
      </c>
      <c r="O1128" s="128">
        <f t="shared" si="123"/>
        <v>4343.6199999997452</v>
      </c>
      <c r="P1128" s="22"/>
    </row>
    <row r="1129" spans="1:16" hidden="1" x14ac:dyDescent="0.25">
      <c r="A1129" s="19">
        <f>BAJIO16643561!A1131</f>
        <v>0</v>
      </c>
      <c r="B1129" s="20"/>
      <c r="C1129" s="20">
        <f>BAJIO16643561!B1131</f>
        <v>0</v>
      </c>
      <c r="D1129" s="106"/>
      <c r="E1129" s="101">
        <f>BAJIO16643561!I1131</f>
        <v>0</v>
      </c>
      <c r="F1129" s="302">
        <f>BAJIO16643561!H1131</f>
        <v>0</v>
      </c>
      <c r="G1129" s="21">
        <f t="shared" si="124"/>
        <v>0</v>
      </c>
      <c r="H1129" s="20"/>
      <c r="I1129" s="21">
        <f t="shared" si="125"/>
        <v>0</v>
      </c>
      <c r="J1129" s="21">
        <f>BAJIO16643561!D1131</f>
        <v>0</v>
      </c>
      <c r="K1129" s="21">
        <f t="shared" si="126"/>
        <v>0</v>
      </c>
      <c r="L1129" s="20"/>
      <c r="M1129" s="21">
        <f t="shared" si="127"/>
        <v>0</v>
      </c>
      <c r="N1129" s="21">
        <f>BAJIO16643561!C1131</f>
        <v>0</v>
      </c>
      <c r="O1129" s="128">
        <f t="shared" si="123"/>
        <v>4343.6199999997452</v>
      </c>
      <c r="P1129" s="22"/>
    </row>
    <row r="1130" spans="1:16" hidden="1" x14ac:dyDescent="0.25">
      <c r="A1130" s="19">
        <f>BAJIO16643561!A1132</f>
        <v>0</v>
      </c>
      <c r="B1130" s="20"/>
      <c r="C1130" s="20">
        <f>BAJIO16643561!B1132</f>
        <v>0</v>
      </c>
      <c r="D1130" s="106"/>
      <c r="E1130" s="101">
        <f>BAJIO16643561!I1132</f>
        <v>0</v>
      </c>
      <c r="F1130" s="302">
        <f>BAJIO16643561!H1132</f>
        <v>0</v>
      </c>
      <c r="G1130" s="21">
        <f t="shared" si="124"/>
        <v>0</v>
      </c>
      <c r="H1130" s="20"/>
      <c r="I1130" s="21">
        <f t="shared" si="125"/>
        <v>0</v>
      </c>
      <c r="J1130" s="21">
        <f>BAJIO16643561!D1132</f>
        <v>0</v>
      </c>
      <c r="K1130" s="21">
        <f t="shared" si="126"/>
        <v>0</v>
      </c>
      <c r="L1130" s="20"/>
      <c r="M1130" s="21">
        <f t="shared" si="127"/>
        <v>0</v>
      </c>
      <c r="N1130" s="21">
        <f>BAJIO16643561!C1132</f>
        <v>0</v>
      </c>
      <c r="O1130" s="128">
        <f t="shared" si="123"/>
        <v>4343.6199999997452</v>
      </c>
      <c r="P1130" s="22"/>
    </row>
    <row r="1131" spans="1:16" hidden="1" x14ac:dyDescent="0.25">
      <c r="A1131" s="19">
        <f>BAJIO16643561!A1133</f>
        <v>0</v>
      </c>
      <c r="B1131" s="20"/>
      <c r="C1131" s="20">
        <f>BAJIO16643561!B1133</f>
        <v>0</v>
      </c>
      <c r="D1131" s="106"/>
      <c r="E1131" s="101">
        <f>BAJIO16643561!I1133</f>
        <v>0</v>
      </c>
      <c r="F1131" s="302">
        <f>BAJIO16643561!H1133</f>
        <v>0</v>
      </c>
      <c r="G1131" s="21">
        <f t="shared" si="124"/>
        <v>0</v>
      </c>
      <c r="H1131" s="20"/>
      <c r="I1131" s="21">
        <f t="shared" si="125"/>
        <v>0</v>
      </c>
      <c r="J1131" s="21">
        <f>BAJIO16643561!D1133</f>
        <v>0</v>
      </c>
      <c r="K1131" s="21">
        <f t="shared" si="126"/>
        <v>0</v>
      </c>
      <c r="L1131" s="20"/>
      <c r="M1131" s="21">
        <f t="shared" si="127"/>
        <v>0</v>
      </c>
      <c r="N1131" s="21">
        <f>BAJIO16643561!C1133</f>
        <v>0</v>
      </c>
      <c r="O1131" s="128">
        <f t="shared" si="123"/>
        <v>4343.6199999997452</v>
      </c>
      <c r="P1131" s="22"/>
    </row>
    <row r="1132" spans="1:16" hidden="1" x14ac:dyDescent="0.25">
      <c r="A1132" s="19">
        <f>BAJIO16643561!A1134</f>
        <v>0</v>
      </c>
      <c r="B1132" s="20"/>
      <c r="C1132" s="20">
        <f>BAJIO16643561!B1134</f>
        <v>0</v>
      </c>
      <c r="D1132" s="106"/>
      <c r="E1132" s="101">
        <f>BAJIO16643561!I1134</f>
        <v>0</v>
      </c>
      <c r="F1132" s="302">
        <f>BAJIO16643561!H1134</f>
        <v>0</v>
      </c>
      <c r="G1132" s="21">
        <f t="shared" si="124"/>
        <v>0</v>
      </c>
      <c r="H1132" s="20"/>
      <c r="I1132" s="21">
        <f t="shared" si="125"/>
        <v>0</v>
      </c>
      <c r="J1132" s="21">
        <f>BAJIO16643561!D1134</f>
        <v>0</v>
      </c>
      <c r="K1132" s="21">
        <f t="shared" si="126"/>
        <v>0</v>
      </c>
      <c r="L1132" s="20"/>
      <c r="M1132" s="21">
        <f t="shared" si="127"/>
        <v>0</v>
      </c>
      <c r="N1132" s="21">
        <f>BAJIO16643561!C1134</f>
        <v>0</v>
      </c>
      <c r="O1132" s="128">
        <f t="shared" si="123"/>
        <v>4343.6199999997452</v>
      </c>
      <c r="P1132" s="22"/>
    </row>
    <row r="1133" spans="1:16" hidden="1" x14ac:dyDescent="0.25">
      <c r="A1133" s="19">
        <f>BAJIO16643561!A1135</f>
        <v>0</v>
      </c>
      <c r="B1133" s="20"/>
      <c r="C1133" s="20">
        <f>BAJIO16643561!B1135</f>
        <v>0</v>
      </c>
      <c r="D1133" s="106"/>
      <c r="E1133" s="101">
        <f>BAJIO16643561!I1135</f>
        <v>0</v>
      </c>
      <c r="F1133" s="302">
        <f>BAJIO16643561!H1135</f>
        <v>0</v>
      </c>
      <c r="G1133" s="21">
        <f t="shared" si="124"/>
        <v>0</v>
      </c>
      <c r="H1133" s="20"/>
      <c r="I1133" s="21">
        <f t="shared" si="125"/>
        <v>0</v>
      </c>
      <c r="J1133" s="21">
        <f>BAJIO16643561!D1135</f>
        <v>0</v>
      </c>
      <c r="K1133" s="21">
        <f t="shared" si="126"/>
        <v>0</v>
      </c>
      <c r="L1133" s="20"/>
      <c r="M1133" s="21">
        <f t="shared" si="127"/>
        <v>0</v>
      </c>
      <c r="N1133" s="21">
        <f>BAJIO16643561!C1135</f>
        <v>0</v>
      </c>
      <c r="O1133" s="128">
        <f t="shared" si="123"/>
        <v>4343.6199999997452</v>
      </c>
      <c r="P1133" s="22"/>
    </row>
    <row r="1134" spans="1:16" hidden="1" x14ac:dyDescent="0.25">
      <c r="A1134" s="19">
        <f>BAJIO16643561!A1136</f>
        <v>0</v>
      </c>
      <c r="B1134" s="20"/>
      <c r="C1134" s="20">
        <f>BAJIO16643561!B1136</f>
        <v>0</v>
      </c>
      <c r="D1134" s="106"/>
      <c r="E1134" s="101">
        <f>BAJIO16643561!I1136</f>
        <v>0</v>
      </c>
      <c r="F1134" s="302">
        <f>BAJIO16643561!H1136</f>
        <v>0</v>
      </c>
      <c r="G1134" s="21">
        <f t="shared" si="124"/>
        <v>0</v>
      </c>
      <c r="H1134" s="20"/>
      <c r="I1134" s="21">
        <f t="shared" si="125"/>
        <v>0</v>
      </c>
      <c r="J1134" s="21">
        <f>BAJIO16643561!D1136</f>
        <v>0</v>
      </c>
      <c r="K1134" s="21">
        <f t="shared" si="126"/>
        <v>0</v>
      </c>
      <c r="L1134" s="20"/>
      <c r="M1134" s="21">
        <f t="shared" si="127"/>
        <v>0</v>
      </c>
      <c r="N1134" s="21">
        <f>BAJIO16643561!C1136</f>
        <v>0</v>
      </c>
      <c r="O1134" s="128">
        <f t="shared" si="123"/>
        <v>4343.6199999997452</v>
      </c>
      <c r="P1134" s="22"/>
    </row>
    <row r="1135" spans="1:16" hidden="1" x14ac:dyDescent="0.25">
      <c r="A1135" s="19">
        <f>BAJIO16643561!A1137</f>
        <v>0</v>
      </c>
      <c r="B1135" s="20"/>
      <c r="C1135" s="20">
        <f>BAJIO16643561!B1137</f>
        <v>0</v>
      </c>
      <c r="D1135" s="106"/>
      <c r="E1135" s="101">
        <f>BAJIO16643561!I1137</f>
        <v>0</v>
      </c>
      <c r="F1135" s="302">
        <f>BAJIO16643561!H1137</f>
        <v>0</v>
      </c>
      <c r="G1135" s="21">
        <f t="shared" si="124"/>
        <v>0</v>
      </c>
      <c r="H1135" s="20"/>
      <c r="I1135" s="21">
        <f t="shared" si="125"/>
        <v>0</v>
      </c>
      <c r="J1135" s="21">
        <f>BAJIO16643561!D1137</f>
        <v>0</v>
      </c>
      <c r="K1135" s="21">
        <f t="shared" si="126"/>
        <v>0</v>
      </c>
      <c r="L1135" s="20"/>
      <c r="M1135" s="21">
        <f t="shared" si="127"/>
        <v>0</v>
      </c>
      <c r="N1135" s="21">
        <f>BAJIO16643561!C1137</f>
        <v>0</v>
      </c>
      <c r="O1135" s="128">
        <f t="shared" si="123"/>
        <v>4343.6199999997452</v>
      </c>
      <c r="P1135" s="22"/>
    </row>
    <row r="1136" spans="1:16" hidden="1" x14ac:dyDescent="0.25">
      <c r="A1136" s="19">
        <f>BAJIO16643561!A1138</f>
        <v>0</v>
      </c>
      <c r="B1136" s="20"/>
      <c r="C1136" s="20">
        <f>BAJIO16643561!B1138</f>
        <v>0</v>
      </c>
      <c r="D1136" s="106"/>
      <c r="E1136" s="101">
        <f>BAJIO16643561!I1138</f>
        <v>0</v>
      </c>
      <c r="F1136" s="302">
        <f>BAJIO16643561!H1138</f>
        <v>0</v>
      </c>
      <c r="G1136" s="21">
        <f t="shared" si="124"/>
        <v>0</v>
      </c>
      <c r="H1136" s="20"/>
      <c r="I1136" s="21">
        <f t="shared" si="125"/>
        <v>0</v>
      </c>
      <c r="J1136" s="21">
        <f>BAJIO16643561!D1138</f>
        <v>0</v>
      </c>
      <c r="K1136" s="21">
        <f t="shared" si="126"/>
        <v>0</v>
      </c>
      <c r="L1136" s="20"/>
      <c r="M1136" s="21">
        <f t="shared" si="127"/>
        <v>0</v>
      </c>
      <c r="N1136" s="21">
        <f>BAJIO16643561!C1138</f>
        <v>0</v>
      </c>
      <c r="O1136" s="128">
        <f t="shared" si="123"/>
        <v>4343.6199999997452</v>
      </c>
      <c r="P1136" s="22"/>
    </row>
    <row r="1137" spans="1:16" hidden="1" x14ac:dyDescent="0.25">
      <c r="A1137" s="19">
        <f>BAJIO16643561!A1139</f>
        <v>0</v>
      </c>
      <c r="B1137" s="20"/>
      <c r="C1137" s="20">
        <f>BAJIO16643561!B1139</f>
        <v>0</v>
      </c>
      <c r="D1137" s="106"/>
      <c r="E1137" s="101">
        <f>BAJIO16643561!I1139</f>
        <v>0</v>
      </c>
      <c r="F1137" s="302">
        <f>BAJIO16643561!H1139</f>
        <v>0</v>
      </c>
      <c r="G1137" s="21">
        <f t="shared" si="124"/>
        <v>0</v>
      </c>
      <c r="H1137" s="20"/>
      <c r="I1137" s="21">
        <f t="shared" si="125"/>
        <v>0</v>
      </c>
      <c r="J1137" s="21">
        <f>BAJIO16643561!D1139</f>
        <v>0</v>
      </c>
      <c r="K1137" s="21">
        <f t="shared" si="126"/>
        <v>0</v>
      </c>
      <c r="L1137" s="20"/>
      <c r="M1137" s="21">
        <f t="shared" si="127"/>
        <v>0</v>
      </c>
      <c r="N1137" s="21">
        <f>BAJIO16643561!C1139</f>
        <v>0</v>
      </c>
      <c r="O1137" s="128">
        <f t="shared" si="123"/>
        <v>4343.6199999997452</v>
      </c>
      <c r="P1137" s="22"/>
    </row>
    <row r="1138" spans="1:16" hidden="1" x14ac:dyDescent="0.25">
      <c r="A1138" s="19">
        <f>BAJIO16643561!A1140</f>
        <v>0</v>
      </c>
      <c r="B1138" s="20"/>
      <c r="C1138" s="20">
        <f>BAJIO16643561!B1140</f>
        <v>0</v>
      </c>
      <c r="D1138" s="106"/>
      <c r="E1138" s="101">
        <f>BAJIO16643561!I1140</f>
        <v>0</v>
      </c>
      <c r="F1138" s="302">
        <f>BAJIO16643561!H1140</f>
        <v>0</v>
      </c>
      <c r="G1138" s="21">
        <f t="shared" si="124"/>
        <v>0</v>
      </c>
      <c r="H1138" s="20"/>
      <c r="I1138" s="21">
        <f t="shared" si="125"/>
        <v>0</v>
      </c>
      <c r="J1138" s="21">
        <f>BAJIO16643561!D1140</f>
        <v>0</v>
      </c>
      <c r="K1138" s="21">
        <f t="shared" si="126"/>
        <v>0</v>
      </c>
      <c r="L1138" s="20"/>
      <c r="M1138" s="21">
        <f t="shared" si="127"/>
        <v>0</v>
      </c>
      <c r="N1138" s="21">
        <f>BAJIO16643561!C1140</f>
        <v>0</v>
      </c>
      <c r="O1138" s="128">
        <f t="shared" si="123"/>
        <v>4343.6199999997452</v>
      </c>
      <c r="P1138" s="22"/>
    </row>
    <row r="1139" spans="1:16" hidden="1" x14ac:dyDescent="0.25">
      <c r="A1139" s="19">
        <f>BAJIO16643561!A1141</f>
        <v>0</v>
      </c>
      <c r="B1139" s="20"/>
      <c r="C1139" s="20">
        <f>BAJIO16643561!B1141</f>
        <v>0</v>
      </c>
      <c r="D1139" s="106"/>
      <c r="E1139" s="101">
        <f>BAJIO16643561!I1141</f>
        <v>0</v>
      </c>
      <c r="F1139" s="302">
        <f>BAJIO16643561!H1141</f>
        <v>0</v>
      </c>
      <c r="G1139" s="21">
        <f t="shared" si="124"/>
        <v>0</v>
      </c>
      <c r="H1139" s="20"/>
      <c r="I1139" s="21">
        <f t="shared" si="125"/>
        <v>0</v>
      </c>
      <c r="J1139" s="21">
        <f>BAJIO16643561!D1141</f>
        <v>0</v>
      </c>
      <c r="K1139" s="21">
        <f t="shared" si="126"/>
        <v>0</v>
      </c>
      <c r="L1139" s="20"/>
      <c r="M1139" s="21">
        <f t="shared" si="127"/>
        <v>0</v>
      </c>
      <c r="N1139" s="21">
        <f>BAJIO16643561!C1141</f>
        <v>0</v>
      </c>
      <c r="O1139" s="128">
        <f t="shared" si="123"/>
        <v>4343.6199999997452</v>
      </c>
      <c r="P1139" s="22"/>
    </row>
    <row r="1140" spans="1:16" hidden="1" x14ac:dyDescent="0.25">
      <c r="A1140" s="19">
        <f>BAJIO16643561!A1142</f>
        <v>0</v>
      </c>
      <c r="B1140" s="20"/>
      <c r="C1140" s="20">
        <f>BAJIO16643561!B1142</f>
        <v>0</v>
      </c>
      <c r="D1140" s="106"/>
      <c r="E1140" s="101">
        <f>BAJIO16643561!I1142</f>
        <v>0</v>
      </c>
      <c r="F1140" s="302">
        <f>BAJIO16643561!H1142</f>
        <v>0</v>
      </c>
      <c r="G1140" s="21">
        <f t="shared" si="124"/>
        <v>0</v>
      </c>
      <c r="H1140" s="20"/>
      <c r="I1140" s="21">
        <f t="shared" si="125"/>
        <v>0</v>
      </c>
      <c r="J1140" s="21">
        <f>BAJIO16643561!D1142</f>
        <v>0</v>
      </c>
      <c r="K1140" s="21">
        <f t="shared" si="126"/>
        <v>0</v>
      </c>
      <c r="L1140" s="20"/>
      <c r="M1140" s="21">
        <f t="shared" si="127"/>
        <v>0</v>
      </c>
      <c r="N1140" s="21">
        <f>BAJIO16643561!C1142</f>
        <v>0</v>
      </c>
      <c r="O1140" s="128">
        <f t="shared" si="123"/>
        <v>4343.6199999997452</v>
      </c>
      <c r="P1140" s="22"/>
    </row>
    <row r="1141" spans="1:16" hidden="1" x14ac:dyDescent="0.25">
      <c r="A1141" s="19">
        <f>BAJIO16643561!A1143</f>
        <v>0</v>
      </c>
      <c r="B1141" s="20"/>
      <c r="C1141" s="20">
        <f>BAJIO16643561!B1143</f>
        <v>0</v>
      </c>
      <c r="D1141" s="106"/>
      <c r="E1141" s="101">
        <f>BAJIO16643561!I1143</f>
        <v>0</v>
      </c>
      <c r="F1141" s="302">
        <f>BAJIO16643561!H1143</f>
        <v>0</v>
      </c>
      <c r="G1141" s="21">
        <f t="shared" si="124"/>
        <v>0</v>
      </c>
      <c r="H1141" s="20"/>
      <c r="I1141" s="21">
        <f t="shared" si="125"/>
        <v>0</v>
      </c>
      <c r="J1141" s="21">
        <f>BAJIO16643561!D1143</f>
        <v>0</v>
      </c>
      <c r="K1141" s="21">
        <f t="shared" si="126"/>
        <v>0</v>
      </c>
      <c r="L1141" s="20"/>
      <c r="M1141" s="21">
        <f t="shared" si="127"/>
        <v>0</v>
      </c>
      <c r="N1141" s="21">
        <f>BAJIO16643561!C1143</f>
        <v>0</v>
      </c>
      <c r="O1141" s="128">
        <f t="shared" si="123"/>
        <v>4343.6199999997452</v>
      </c>
      <c r="P1141" s="22"/>
    </row>
    <row r="1142" spans="1:16" hidden="1" x14ac:dyDescent="0.25">
      <c r="A1142" s="19">
        <f>BAJIO16643561!A1144</f>
        <v>0</v>
      </c>
      <c r="B1142" s="20"/>
      <c r="C1142" s="20">
        <f>BAJIO16643561!B1144</f>
        <v>0</v>
      </c>
      <c r="D1142" s="106"/>
      <c r="E1142" s="101">
        <f>BAJIO16643561!I1144</f>
        <v>0</v>
      </c>
      <c r="F1142" s="302">
        <f>BAJIO16643561!H1144</f>
        <v>0</v>
      </c>
      <c r="G1142" s="21">
        <f t="shared" si="124"/>
        <v>0</v>
      </c>
      <c r="H1142" s="20"/>
      <c r="I1142" s="21">
        <f t="shared" si="125"/>
        <v>0</v>
      </c>
      <c r="J1142" s="21">
        <f>BAJIO16643561!D1144</f>
        <v>0</v>
      </c>
      <c r="K1142" s="21">
        <f t="shared" si="126"/>
        <v>0</v>
      </c>
      <c r="L1142" s="20"/>
      <c r="M1142" s="21">
        <f t="shared" si="127"/>
        <v>0</v>
      </c>
      <c r="N1142" s="21">
        <f>BAJIO16643561!C1144</f>
        <v>0</v>
      </c>
      <c r="O1142" s="128">
        <f t="shared" si="123"/>
        <v>4343.6199999997452</v>
      </c>
      <c r="P1142" s="22"/>
    </row>
    <row r="1143" spans="1:16" hidden="1" x14ac:dyDescent="0.25">
      <c r="A1143" s="19">
        <f>BAJIO16643561!A1145</f>
        <v>0</v>
      </c>
      <c r="B1143" s="20"/>
      <c r="C1143" s="20">
        <f>BAJIO16643561!B1145</f>
        <v>0</v>
      </c>
      <c r="D1143" s="106"/>
      <c r="E1143" s="101">
        <f>BAJIO16643561!I1145</f>
        <v>0</v>
      </c>
      <c r="F1143" s="302">
        <f>BAJIO16643561!H1145</f>
        <v>0</v>
      </c>
      <c r="G1143" s="21">
        <f t="shared" si="124"/>
        <v>0</v>
      </c>
      <c r="H1143" s="20"/>
      <c r="I1143" s="21">
        <f t="shared" si="125"/>
        <v>0</v>
      </c>
      <c r="J1143" s="21">
        <f>BAJIO16643561!D1145</f>
        <v>0</v>
      </c>
      <c r="K1143" s="21">
        <f t="shared" si="126"/>
        <v>0</v>
      </c>
      <c r="L1143" s="20"/>
      <c r="M1143" s="21">
        <f t="shared" si="127"/>
        <v>0</v>
      </c>
      <c r="N1143" s="21">
        <f>BAJIO16643561!C1145</f>
        <v>0</v>
      </c>
      <c r="O1143" s="128">
        <f t="shared" si="123"/>
        <v>4343.6199999997452</v>
      </c>
      <c r="P1143" s="22"/>
    </row>
    <row r="1144" spans="1:16" hidden="1" x14ac:dyDescent="0.25">
      <c r="A1144" s="19">
        <f>BAJIO16643561!A1146</f>
        <v>0</v>
      </c>
      <c r="B1144" s="20"/>
      <c r="C1144" s="20">
        <f>BAJIO16643561!B1146</f>
        <v>0</v>
      </c>
      <c r="D1144" s="106"/>
      <c r="E1144" s="101">
        <f>BAJIO16643561!I1146</f>
        <v>0</v>
      </c>
      <c r="F1144" s="302">
        <f>BAJIO16643561!H1146</f>
        <v>0</v>
      </c>
      <c r="G1144" s="21">
        <f t="shared" si="124"/>
        <v>0</v>
      </c>
      <c r="H1144" s="20"/>
      <c r="I1144" s="21">
        <f t="shared" si="125"/>
        <v>0</v>
      </c>
      <c r="J1144" s="21">
        <f>BAJIO16643561!D1146</f>
        <v>0</v>
      </c>
      <c r="K1144" s="21">
        <f t="shared" si="126"/>
        <v>0</v>
      </c>
      <c r="L1144" s="20"/>
      <c r="M1144" s="21">
        <f t="shared" si="127"/>
        <v>0</v>
      </c>
      <c r="N1144" s="21">
        <f>BAJIO16643561!C1146</f>
        <v>0</v>
      </c>
      <c r="O1144" s="128">
        <f t="shared" si="123"/>
        <v>4343.6199999997452</v>
      </c>
      <c r="P1144" s="22"/>
    </row>
    <row r="1145" spans="1:16" hidden="1" x14ac:dyDescent="0.25">
      <c r="A1145" s="19">
        <f>BAJIO16643561!A1147</f>
        <v>0</v>
      </c>
      <c r="B1145" s="20"/>
      <c r="C1145" s="20">
        <f>BAJIO16643561!B1147</f>
        <v>0</v>
      </c>
      <c r="D1145" s="106"/>
      <c r="E1145" s="101">
        <f>BAJIO16643561!I1147</f>
        <v>0</v>
      </c>
      <c r="F1145" s="302">
        <f>BAJIO16643561!H1147</f>
        <v>0</v>
      </c>
      <c r="G1145" s="21">
        <f t="shared" si="124"/>
        <v>0</v>
      </c>
      <c r="H1145" s="20"/>
      <c r="I1145" s="21">
        <f t="shared" si="125"/>
        <v>0</v>
      </c>
      <c r="J1145" s="21">
        <f>BAJIO16643561!D1147</f>
        <v>0</v>
      </c>
      <c r="K1145" s="21">
        <f t="shared" si="126"/>
        <v>0</v>
      </c>
      <c r="L1145" s="20"/>
      <c r="M1145" s="21">
        <f t="shared" si="127"/>
        <v>0</v>
      </c>
      <c r="N1145" s="21">
        <f>BAJIO16643561!C1147</f>
        <v>0</v>
      </c>
      <c r="O1145" s="128">
        <f t="shared" si="123"/>
        <v>4343.6199999997452</v>
      </c>
      <c r="P1145" s="22"/>
    </row>
    <row r="1146" spans="1:16" hidden="1" x14ac:dyDescent="0.25">
      <c r="A1146" s="19">
        <f>BAJIO16643561!A1148</f>
        <v>0</v>
      </c>
      <c r="B1146" s="20"/>
      <c r="C1146" s="20">
        <f>BAJIO16643561!B1148</f>
        <v>0</v>
      </c>
      <c r="D1146" s="106"/>
      <c r="E1146" s="101">
        <f>BAJIO16643561!I1148</f>
        <v>0</v>
      </c>
      <c r="F1146" s="302">
        <f>BAJIO16643561!H1148</f>
        <v>0</v>
      </c>
      <c r="G1146" s="21">
        <f t="shared" si="124"/>
        <v>0</v>
      </c>
      <c r="H1146" s="20"/>
      <c r="I1146" s="21">
        <f t="shared" si="125"/>
        <v>0</v>
      </c>
      <c r="J1146" s="21">
        <f>BAJIO16643561!D1148</f>
        <v>0</v>
      </c>
      <c r="K1146" s="21">
        <f t="shared" si="126"/>
        <v>0</v>
      </c>
      <c r="L1146" s="20"/>
      <c r="M1146" s="21">
        <f t="shared" si="127"/>
        <v>0</v>
      </c>
      <c r="N1146" s="21">
        <f>BAJIO16643561!C1148</f>
        <v>0</v>
      </c>
      <c r="O1146" s="128">
        <f t="shared" si="123"/>
        <v>4343.6199999997452</v>
      </c>
      <c r="P1146" s="22"/>
    </row>
    <row r="1147" spans="1:16" hidden="1" x14ac:dyDescent="0.25">
      <c r="A1147" s="19">
        <f>BAJIO16643561!A1149</f>
        <v>0</v>
      </c>
      <c r="B1147" s="20"/>
      <c r="C1147" s="20">
        <f>BAJIO16643561!B1149</f>
        <v>0</v>
      </c>
      <c r="D1147" s="106"/>
      <c r="E1147" s="101">
        <f>BAJIO16643561!I1149</f>
        <v>0</v>
      </c>
      <c r="F1147" s="302">
        <f>BAJIO16643561!H1149</f>
        <v>0</v>
      </c>
      <c r="G1147" s="21">
        <f t="shared" si="124"/>
        <v>0</v>
      </c>
      <c r="H1147" s="20"/>
      <c r="I1147" s="21">
        <f t="shared" si="125"/>
        <v>0</v>
      </c>
      <c r="J1147" s="21">
        <f>BAJIO16643561!D1149</f>
        <v>0</v>
      </c>
      <c r="K1147" s="21">
        <f t="shared" si="126"/>
        <v>0</v>
      </c>
      <c r="L1147" s="20"/>
      <c r="M1147" s="21">
        <f t="shared" si="127"/>
        <v>0</v>
      </c>
      <c r="N1147" s="21">
        <f>BAJIO16643561!C1149</f>
        <v>0</v>
      </c>
      <c r="O1147" s="128">
        <f t="shared" si="123"/>
        <v>4343.6199999997452</v>
      </c>
      <c r="P1147" s="22"/>
    </row>
    <row r="1148" spans="1:16" hidden="1" x14ac:dyDescent="0.25">
      <c r="A1148" s="19">
        <f>BAJIO16643561!A1150</f>
        <v>0</v>
      </c>
      <c r="B1148" s="20"/>
      <c r="C1148" s="20">
        <f>BAJIO16643561!B1150</f>
        <v>0</v>
      </c>
      <c r="D1148" s="106"/>
      <c r="E1148" s="101">
        <f>BAJIO16643561!I1150</f>
        <v>0</v>
      </c>
      <c r="F1148" s="302">
        <f>BAJIO16643561!H1150</f>
        <v>0</v>
      </c>
      <c r="G1148" s="21">
        <f t="shared" si="124"/>
        <v>0</v>
      </c>
      <c r="H1148" s="20"/>
      <c r="I1148" s="21">
        <f t="shared" si="125"/>
        <v>0</v>
      </c>
      <c r="J1148" s="21">
        <f>BAJIO16643561!D1150</f>
        <v>0</v>
      </c>
      <c r="K1148" s="21">
        <f t="shared" si="126"/>
        <v>0</v>
      </c>
      <c r="L1148" s="20"/>
      <c r="M1148" s="21">
        <f t="shared" si="127"/>
        <v>0</v>
      </c>
      <c r="N1148" s="21">
        <f>BAJIO16643561!C1150</f>
        <v>0</v>
      </c>
      <c r="O1148" s="128">
        <f t="shared" si="123"/>
        <v>4343.6199999997452</v>
      </c>
      <c r="P1148" s="22"/>
    </row>
    <row r="1149" spans="1:16" hidden="1" x14ac:dyDescent="0.25">
      <c r="A1149" s="19">
        <f>BAJIO16643561!A1151</f>
        <v>0</v>
      </c>
      <c r="B1149" s="20"/>
      <c r="C1149" s="20">
        <f>BAJIO16643561!B1151</f>
        <v>0</v>
      </c>
      <c r="D1149" s="106"/>
      <c r="E1149" s="101">
        <f>BAJIO16643561!I1151</f>
        <v>0</v>
      </c>
      <c r="F1149" s="302">
        <f>BAJIO16643561!H1151</f>
        <v>0</v>
      </c>
      <c r="G1149" s="21">
        <f t="shared" si="124"/>
        <v>0</v>
      </c>
      <c r="H1149" s="20"/>
      <c r="I1149" s="21">
        <f t="shared" si="125"/>
        <v>0</v>
      </c>
      <c r="J1149" s="21">
        <f>BAJIO16643561!D1151</f>
        <v>0</v>
      </c>
      <c r="K1149" s="21">
        <f t="shared" si="126"/>
        <v>0</v>
      </c>
      <c r="L1149" s="20"/>
      <c r="M1149" s="21">
        <f t="shared" si="127"/>
        <v>0</v>
      </c>
      <c r="N1149" s="21">
        <f>BAJIO16643561!C1151</f>
        <v>0</v>
      </c>
      <c r="O1149" s="128">
        <f t="shared" si="123"/>
        <v>4343.6199999997452</v>
      </c>
      <c r="P1149" s="22"/>
    </row>
    <row r="1150" spans="1:16" hidden="1" x14ac:dyDescent="0.25">
      <c r="A1150" s="19">
        <f>BAJIO16643561!A1152</f>
        <v>0</v>
      </c>
      <c r="B1150" s="20"/>
      <c r="C1150" s="20">
        <f>BAJIO16643561!B1152</f>
        <v>0</v>
      </c>
      <c r="D1150" s="106"/>
      <c r="E1150" s="101">
        <f>BAJIO16643561!I1152</f>
        <v>0</v>
      </c>
      <c r="F1150" s="302">
        <f>BAJIO16643561!H1152</f>
        <v>0</v>
      </c>
      <c r="G1150" s="21">
        <f t="shared" si="124"/>
        <v>0</v>
      </c>
      <c r="H1150" s="20"/>
      <c r="I1150" s="21">
        <f t="shared" si="125"/>
        <v>0</v>
      </c>
      <c r="J1150" s="21">
        <f>BAJIO16643561!D1152</f>
        <v>0</v>
      </c>
      <c r="K1150" s="21">
        <f t="shared" si="126"/>
        <v>0</v>
      </c>
      <c r="L1150" s="20"/>
      <c r="M1150" s="21">
        <f t="shared" si="127"/>
        <v>0</v>
      </c>
      <c r="N1150" s="21">
        <f>BAJIO16643561!C1152</f>
        <v>0</v>
      </c>
      <c r="O1150" s="128">
        <f t="shared" si="123"/>
        <v>4343.6199999997452</v>
      </c>
      <c r="P1150" s="22"/>
    </row>
    <row r="1151" spans="1:16" hidden="1" x14ac:dyDescent="0.25">
      <c r="A1151" s="19">
        <f>BAJIO16643561!A1153</f>
        <v>0</v>
      </c>
      <c r="B1151" s="20"/>
      <c r="C1151" s="20">
        <f>BAJIO16643561!B1153</f>
        <v>0</v>
      </c>
      <c r="D1151" s="106"/>
      <c r="E1151" s="101">
        <f>BAJIO16643561!I1153</f>
        <v>0</v>
      </c>
      <c r="F1151" s="302">
        <f>BAJIO16643561!H1153</f>
        <v>0</v>
      </c>
      <c r="G1151" s="21">
        <f t="shared" si="124"/>
        <v>0</v>
      </c>
      <c r="H1151" s="20"/>
      <c r="I1151" s="21">
        <f t="shared" si="125"/>
        <v>0</v>
      </c>
      <c r="J1151" s="21">
        <f>BAJIO16643561!D1153</f>
        <v>0</v>
      </c>
      <c r="K1151" s="21">
        <f t="shared" si="126"/>
        <v>0</v>
      </c>
      <c r="L1151" s="20"/>
      <c r="M1151" s="21">
        <f t="shared" si="127"/>
        <v>0</v>
      </c>
      <c r="N1151" s="21">
        <f>BAJIO16643561!C1153</f>
        <v>0</v>
      </c>
      <c r="O1151" s="128">
        <f t="shared" si="123"/>
        <v>4343.6199999997452</v>
      </c>
      <c r="P1151" s="22"/>
    </row>
    <row r="1152" spans="1:16" hidden="1" x14ac:dyDescent="0.25">
      <c r="A1152" s="19">
        <f>BAJIO16643561!A1154</f>
        <v>0</v>
      </c>
      <c r="B1152" s="20"/>
      <c r="C1152" s="20">
        <f>BAJIO16643561!B1154</f>
        <v>0</v>
      </c>
      <c r="D1152" s="106"/>
      <c r="E1152" s="101">
        <f>BAJIO16643561!I1154</f>
        <v>0</v>
      </c>
      <c r="F1152" s="302">
        <f>BAJIO16643561!H1154</f>
        <v>0</v>
      </c>
      <c r="G1152" s="21">
        <f t="shared" si="124"/>
        <v>0</v>
      </c>
      <c r="H1152" s="20"/>
      <c r="I1152" s="21">
        <f t="shared" si="125"/>
        <v>0</v>
      </c>
      <c r="J1152" s="21">
        <f>BAJIO16643561!D1154</f>
        <v>0</v>
      </c>
      <c r="K1152" s="21">
        <f t="shared" si="126"/>
        <v>0</v>
      </c>
      <c r="L1152" s="20"/>
      <c r="M1152" s="21">
        <f t="shared" si="127"/>
        <v>0</v>
      </c>
      <c r="N1152" s="21">
        <f>BAJIO16643561!C1154</f>
        <v>0</v>
      </c>
      <c r="O1152" s="128">
        <f t="shared" si="123"/>
        <v>4343.6199999997452</v>
      </c>
      <c r="P1152" s="22"/>
    </row>
    <row r="1153" spans="1:16" hidden="1" x14ac:dyDescent="0.25">
      <c r="A1153" s="19">
        <f>BAJIO16643561!A1155</f>
        <v>0</v>
      </c>
      <c r="B1153" s="20"/>
      <c r="C1153" s="20">
        <f>BAJIO16643561!B1155</f>
        <v>0</v>
      </c>
      <c r="D1153" s="106"/>
      <c r="E1153" s="101">
        <f>BAJIO16643561!I1155</f>
        <v>0</v>
      </c>
      <c r="F1153" s="302">
        <f>BAJIO16643561!H1155</f>
        <v>0</v>
      </c>
      <c r="G1153" s="21">
        <f t="shared" si="124"/>
        <v>0</v>
      </c>
      <c r="H1153" s="20"/>
      <c r="I1153" s="21">
        <f t="shared" si="125"/>
        <v>0</v>
      </c>
      <c r="J1153" s="21">
        <f>BAJIO16643561!D1155</f>
        <v>0</v>
      </c>
      <c r="K1153" s="21">
        <f t="shared" si="126"/>
        <v>0</v>
      </c>
      <c r="L1153" s="20"/>
      <c r="M1153" s="21">
        <f t="shared" si="127"/>
        <v>0</v>
      </c>
      <c r="N1153" s="21">
        <f>BAJIO16643561!C1155</f>
        <v>0</v>
      </c>
      <c r="O1153" s="128">
        <f t="shared" si="123"/>
        <v>4343.6199999997452</v>
      </c>
      <c r="P1153" s="22"/>
    </row>
    <row r="1154" spans="1:16" hidden="1" x14ac:dyDescent="0.25">
      <c r="A1154" s="19">
        <f>BAJIO16643561!A1156</f>
        <v>0</v>
      </c>
      <c r="B1154" s="20"/>
      <c r="C1154" s="20">
        <f>BAJIO16643561!B1156</f>
        <v>0</v>
      </c>
      <c r="D1154" s="106"/>
      <c r="E1154" s="101">
        <f>BAJIO16643561!I1156</f>
        <v>0</v>
      </c>
      <c r="F1154" s="302">
        <f>BAJIO16643561!H1156</f>
        <v>0</v>
      </c>
      <c r="G1154" s="21">
        <f t="shared" si="124"/>
        <v>0</v>
      </c>
      <c r="H1154" s="20"/>
      <c r="I1154" s="21">
        <f t="shared" si="125"/>
        <v>0</v>
      </c>
      <c r="J1154" s="21">
        <f>BAJIO16643561!D1156</f>
        <v>0</v>
      </c>
      <c r="K1154" s="21">
        <f t="shared" si="126"/>
        <v>0</v>
      </c>
      <c r="L1154" s="20"/>
      <c r="M1154" s="21">
        <f t="shared" si="127"/>
        <v>0</v>
      </c>
      <c r="N1154" s="21">
        <f>BAJIO16643561!C1156</f>
        <v>0</v>
      </c>
      <c r="O1154" s="128">
        <f t="shared" si="123"/>
        <v>4343.6199999997452</v>
      </c>
      <c r="P1154" s="22"/>
    </row>
    <row r="1155" spans="1:16" hidden="1" x14ac:dyDescent="0.25">
      <c r="A1155" s="19">
        <f>BAJIO16643561!A1157</f>
        <v>0</v>
      </c>
      <c r="B1155" s="20"/>
      <c r="C1155" s="20">
        <f>BAJIO16643561!B1157</f>
        <v>0</v>
      </c>
      <c r="D1155" s="106"/>
      <c r="E1155" s="101">
        <f>BAJIO16643561!I1157</f>
        <v>0</v>
      </c>
      <c r="F1155" s="302">
        <f>BAJIO16643561!H1157</f>
        <v>0</v>
      </c>
      <c r="G1155" s="21">
        <f t="shared" si="124"/>
        <v>0</v>
      </c>
      <c r="H1155" s="20"/>
      <c r="I1155" s="21">
        <f t="shared" si="125"/>
        <v>0</v>
      </c>
      <c r="J1155" s="21">
        <f>BAJIO16643561!D1157</f>
        <v>0</v>
      </c>
      <c r="K1155" s="21">
        <f t="shared" si="126"/>
        <v>0</v>
      </c>
      <c r="L1155" s="20"/>
      <c r="M1155" s="21">
        <f t="shared" si="127"/>
        <v>0</v>
      </c>
      <c r="N1155" s="21">
        <f>BAJIO16643561!C1157</f>
        <v>0</v>
      </c>
      <c r="O1155" s="128">
        <f t="shared" si="123"/>
        <v>4343.6199999997452</v>
      </c>
      <c r="P1155" s="22"/>
    </row>
    <row r="1156" spans="1:16" hidden="1" x14ac:dyDescent="0.25">
      <c r="A1156" s="19">
        <f>BAJIO16643561!A1158</f>
        <v>0</v>
      </c>
      <c r="B1156" s="20"/>
      <c r="C1156" s="20">
        <f>BAJIO16643561!B1158</f>
        <v>0</v>
      </c>
      <c r="D1156" s="106"/>
      <c r="E1156" s="101">
        <f>BAJIO16643561!I1158</f>
        <v>0</v>
      </c>
      <c r="F1156" s="302">
        <f>BAJIO16643561!H1158</f>
        <v>0</v>
      </c>
      <c r="G1156" s="21">
        <f t="shared" si="124"/>
        <v>0</v>
      </c>
      <c r="H1156" s="20"/>
      <c r="I1156" s="21">
        <f t="shared" si="125"/>
        <v>0</v>
      </c>
      <c r="J1156" s="21">
        <f>BAJIO16643561!D1158</f>
        <v>0</v>
      </c>
      <c r="K1156" s="21">
        <f t="shared" si="126"/>
        <v>0</v>
      </c>
      <c r="L1156" s="20"/>
      <c r="M1156" s="21">
        <f t="shared" si="127"/>
        <v>0</v>
      </c>
      <c r="N1156" s="21">
        <f>BAJIO16643561!C1158</f>
        <v>0</v>
      </c>
      <c r="O1156" s="128">
        <f t="shared" si="123"/>
        <v>4343.6199999997452</v>
      </c>
      <c r="P1156" s="22"/>
    </row>
    <row r="1157" spans="1:16" hidden="1" x14ac:dyDescent="0.25">
      <c r="A1157" s="19">
        <f>BAJIO16643561!A1159</f>
        <v>0</v>
      </c>
      <c r="B1157" s="20"/>
      <c r="C1157" s="20">
        <f>BAJIO16643561!B1159</f>
        <v>0</v>
      </c>
      <c r="D1157" s="106"/>
      <c r="E1157" s="101">
        <f>BAJIO16643561!I1159</f>
        <v>0</v>
      </c>
      <c r="F1157" s="302">
        <f>BAJIO16643561!H1159</f>
        <v>0</v>
      </c>
      <c r="G1157" s="21">
        <f t="shared" si="124"/>
        <v>0</v>
      </c>
      <c r="H1157" s="20"/>
      <c r="I1157" s="21">
        <f t="shared" si="125"/>
        <v>0</v>
      </c>
      <c r="J1157" s="21">
        <f>BAJIO16643561!D1159</f>
        <v>0</v>
      </c>
      <c r="K1157" s="21">
        <f t="shared" si="126"/>
        <v>0</v>
      </c>
      <c r="L1157" s="20"/>
      <c r="M1157" s="21">
        <f t="shared" si="127"/>
        <v>0</v>
      </c>
      <c r="N1157" s="21">
        <f>BAJIO16643561!C1159</f>
        <v>0</v>
      </c>
      <c r="O1157" s="128">
        <f t="shared" si="123"/>
        <v>4343.6199999997452</v>
      </c>
      <c r="P1157" s="22"/>
    </row>
    <row r="1158" spans="1:16" hidden="1" x14ac:dyDescent="0.25">
      <c r="A1158" s="19">
        <f>BAJIO16643561!A1160</f>
        <v>0</v>
      </c>
      <c r="B1158" s="20"/>
      <c r="C1158" s="20">
        <f>BAJIO16643561!B1160</f>
        <v>0</v>
      </c>
      <c r="D1158" s="106"/>
      <c r="E1158" s="101">
        <f>BAJIO16643561!I1160</f>
        <v>0</v>
      </c>
      <c r="F1158" s="302">
        <f>BAJIO16643561!H1160</f>
        <v>0</v>
      </c>
      <c r="G1158" s="21">
        <f t="shared" si="124"/>
        <v>0</v>
      </c>
      <c r="H1158" s="20"/>
      <c r="I1158" s="21">
        <f t="shared" si="125"/>
        <v>0</v>
      </c>
      <c r="J1158" s="21">
        <f>BAJIO16643561!D1160</f>
        <v>0</v>
      </c>
      <c r="K1158" s="21">
        <f t="shared" si="126"/>
        <v>0</v>
      </c>
      <c r="L1158" s="20"/>
      <c r="M1158" s="21">
        <f t="shared" si="127"/>
        <v>0</v>
      </c>
      <c r="N1158" s="21">
        <f>BAJIO16643561!C1160</f>
        <v>0</v>
      </c>
      <c r="O1158" s="128">
        <f t="shared" si="123"/>
        <v>4343.6199999997452</v>
      </c>
      <c r="P1158" s="22"/>
    </row>
    <row r="1159" spans="1:16" hidden="1" x14ac:dyDescent="0.25">
      <c r="A1159" s="19">
        <f>BAJIO16643561!A1161</f>
        <v>0</v>
      </c>
      <c r="B1159" s="20"/>
      <c r="C1159" s="20">
        <f>BAJIO16643561!B1161</f>
        <v>0</v>
      </c>
      <c r="D1159" s="106"/>
      <c r="E1159" s="101">
        <f>BAJIO16643561!I1161</f>
        <v>0</v>
      </c>
      <c r="F1159" s="302">
        <f>BAJIO16643561!H1161</f>
        <v>0</v>
      </c>
      <c r="G1159" s="21">
        <f t="shared" si="124"/>
        <v>0</v>
      </c>
      <c r="H1159" s="20"/>
      <c r="I1159" s="21">
        <f t="shared" si="125"/>
        <v>0</v>
      </c>
      <c r="J1159" s="21">
        <f>BAJIO16643561!D1161</f>
        <v>0</v>
      </c>
      <c r="K1159" s="21">
        <f t="shared" si="126"/>
        <v>0</v>
      </c>
      <c r="L1159" s="20"/>
      <c r="M1159" s="21">
        <f t="shared" si="127"/>
        <v>0</v>
      </c>
      <c r="N1159" s="21">
        <f>BAJIO16643561!C1161</f>
        <v>0</v>
      </c>
      <c r="O1159" s="128">
        <f t="shared" si="123"/>
        <v>4343.6199999997452</v>
      </c>
      <c r="P1159" s="22"/>
    </row>
    <row r="1160" spans="1:16" hidden="1" x14ac:dyDescent="0.25">
      <c r="A1160" s="19">
        <f>BAJIO16643561!A1162</f>
        <v>0</v>
      </c>
      <c r="B1160" s="20"/>
      <c r="C1160" s="20">
        <f>BAJIO16643561!B1162</f>
        <v>0</v>
      </c>
      <c r="D1160" s="106"/>
      <c r="E1160" s="101">
        <f>BAJIO16643561!I1162</f>
        <v>0</v>
      </c>
      <c r="F1160" s="302">
        <f>BAJIO16643561!H1162</f>
        <v>0</v>
      </c>
      <c r="G1160" s="21">
        <f t="shared" si="124"/>
        <v>0</v>
      </c>
      <c r="H1160" s="20"/>
      <c r="I1160" s="21">
        <f t="shared" si="125"/>
        <v>0</v>
      </c>
      <c r="J1160" s="21">
        <f>BAJIO16643561!D1162</f>
        <v>0</v>
      </c>
      <c r="K1160" s="21">
        <f t="shared" si="126"/>
        <v>0</v>
      </c>
      <c r="L1160" s="20"/>
      <c r="M1160" s="21">
        <f t="shared" si="127"/>
        <v>0</v>
      </c>
      <c r="N1160" s="21">
        <f>BAJIO16643561!C1162</f>
        <v>0</v>
      </c>
      <c r="O1160" s="128">
        <f t="shared" si="123"/>
        <v>4343.6199999997452</v>
      </c>
      <c r="P1160" s="22"/>
    </row>
    <row r="1161" spans="1:16" hidden="1" x14ac:dyDescent="0.25">
      <c r="A1161" s="19">
        <f>BAJIO16643561!A1163</f>
        <v>0</v>
      </c>
      <c r="B1161" s="20"/>
      <c r="C1161" s="20">
        <f>BAJIO16643561!B1163</f>
        <v>0</v>
      </c>
      <c r="D1161" s="106"/>
      <c r="E1161" s="101">
        <f>BAJIO16643561!I1163</f>
        <v>0</v>
      </c>
      <c r="F1161" s="302">
        <f>BAJIO16643561!H1163</f>
        <v>0</v>
      </c>
      <c r="G1161" s="21">
        <f t="shared" si="124"/>
        <v>0</v>
      </c>
      <c r="H1161" s="20"/>
      <c r="I1161" s="21">
        <f t="shared" si="125"/>
        <v>0</v>
      </c>
      <c r="J1161" s="21">
        <f>BAJIO16643561!D1163</f>
        <v>0</v>
      </c>
      <c r="K1161" s="21">
        <f t="shared" si="126"/>
        <v>0</v>
      </c>
      <c r="L1161" s="20"/>
      <c r="M1161" s="21">
        <f t="shared" si="127"/>
        <v>0</v>
      </c>
      <c r="N1161" s="21">
        <f>BAJIO16643561!C1163</f>
        <v>0</v>
      </c>
      <c r="O1161" s="128">
        <f t="shared" si="123"/>
        <v>4343.6199999997452</v>
      </c>
      <c r="P1161" s="22"/>
    </row>
    <row r="1162" spans="1:16" hidden="1" x14ac:dyDescent="0.25">
      <c r="A1162" s="19">
        <f>BAJIO16643561!A1164</f>
        <v>0</v>
      </c>
      <c r="B1162" s="20"/>
      <c r="C1162" s="20">
        <f>BAJIO16643561!B1164</f>
        <v>0</v>
      </c>
      <c r="D1162" s="106"/>
      <c r="E1162" s="101">
        <f>BAJIO16643561!I1164</f>
        <v>0</v>
      </c>
      <c r="F1162" s="302">
        <f>BAJIO16643561!H1164</f>
        <v>0</v>
      </c>
      <c r="G1162" s="21">
        <f t="shared" si="124"/>
        <v>0</v>
      </c>
      <c r="H1162" s="20"/>
      <c r="I1162" s="21">
        <f t="shared" si="125"/>
        <v>0</v>
      </c>
      <c r="J1162" s="21">
        <f>BAJIO16643561!D1164</f>
        <v>0</v>
      </c>
      <c r="K1162" s="21">
        <f t="shared" si="126"/>
        <v>0</v>
      </c>
      <c r="L1162" s="20"/>
      <c r="M1162" s="21">
        <f t="shared" si="127"/>
        <v>0</v>
      </c>
      <c r="N1162" s="21">
        <f>BAJIO16643561!C1164</f>
        <v>0</v>
      </c>
      <c r="O1162" s="128">
        <f t="shared" si="123"/>
        <v>4343.6199999997452</v>
      </c>
      <c r="P1162" s="22"/>
    </row>
    <row r="1163" spans="1:16" hidden="1" x14ac:dyDescent="0.25">
      <c r="A1163" s="19">
        <f>BAJIO16643561!A1165</f>
        <v>0</v>
      </c>
      <c r="B1163" s="20"/>
      <c r="C1163" s="20">
        <f>BAJIO16643561!B1165</f>
        <v>0</v>
      </c>
      <c r="D1163" s="106"/>
      <c r="E1163" s="101">
        <f>BAJIO16643561!I1165</f>
        <v>0</v>
      </c>
      <c r="F1163" s="302">
        <f>BAJIO16643561!H1165</f>
        <v>0</v>
      </c>
      <c r="G1163" s="21">
        <f t="shared" si="124"/>
        <v>0</v>
      </c>
      <c r="H1163" s="20"/>
      <c r="I1163" s="21">
        <f t="shared" si="125"/>
        <v>0</v>
      </c>
      <c r="J1163" s="21">
        <f>BAJIO16643561!D1165</f>
        <v>0</v>
      </c>
      <c r="K1163" s="21">
        <f t="shared" si="126"/>
        <v>0</v>
      </c>
      <c r="L1163" s="20"/>
      <c r="M1163" s="21">
        <f t="shared" si="127"/>
        <v>0</v>
      </c>
      <c r="N1163" s="21">
        <f>BAJIO16643561!C1165</f>
        <v>0</v>
      </c>
      <c r="O1163" s="128">
        <f t="shared" si="123"/>
        <v>4343.6199999997452</v>
      </c>
      <c r="P1163" s="22"/>
    </row>
    <row r="1164" spans="1:16" hidden="1" x14ac:dyDescent="0.25">
      <c r="A1164" s="19">
        <f>BAJIO16643561!A1166</f>
        <v>0</v>
      </c>
      <c r="B1164" s="20"/>
      <c r="C1164" s="20">
        <f>BAJIO16643561!B1166</f>
        <v>0</v>
      </c>
      <c r="D1164" s="106"/>
      <c r="E1164" s="101">
        <f>BAJIO16643561!I1166</f>
        <v>0</v>
      </c>
      <c r="F1164" s="302">
        <f>BAJIO16643561!H1166</f>
        <v>0</v>
      </c>
      <c r="G1164" s="21">
        <f t="shared" si="124"/>
        <v>0</v>
      </c>
      <c r="H1164" s="20"/>
      <c r="I1164" s="21">
        <f t="shared" si="125"/>
        <v>0</v>
      </c>
      <c r="J1164" s="21">
        <f>BAJIO16643561!D1166</f>
        <v>0</v>
      </c>
      <c r="K1164" s="21">
        <f t="shared" si="126"/>
        <v>0</v>
      </c>
      <c r="L1164" s="20"/>
      <c r="M1164" s="21">
        <f t="shared" si="127"/>
        <v>0</v>
      </c>
      <c r="N1164" s="21">
        <f>BAJIO16643561!C1166</f>
        <v>0</v>
      </c>
      <c r="O1164" s="128">
        <f t="shared" si="123"/>
        <v>4343.6199999997452</v>
      </c>
      <c r="P1164" s="22"/>
    </row>
    <row r="1165" spans="1:16" hidden="1" x14ac:dyDescent="0.25">
      <c r="A1165" s="19">
        <f>BAJIO16643561!A1167</f>
        <v>0</v>
      </c>
      <c r="B1165" s="20"/>
      <c r="C1165" s="20">
        <f>BAJIO16643561!B1167</f>
        <v>0</v>
      </c>
      <c r="D1165" s="106"/>
      <c r="E1165" s="101">
        <f>BAJIO16643561!I1167</f>
        <v>0</v>
      </c>
      <c r="F1165" s="302">
        <f>BAJIO16643561!H1167</f>
        <v>0</v>
      </c>
      <c r="G1165" s="21">
        <f t="shared" si="124"/>
        <v>0</v>
      </c>
      <c r="H1165" s="20"/>
      <c r="I1165" s="21">
        <f t="shared" si="125"/>
        <v>0</v>
      </c>
      <c r="J1165" s="21">
        <f>BAJIO16643561!D1167</f>
        <v>0</v>
      </c>
      <c r="K1165" s="21">
        <f t="shared" si="126"/>
        <v>0</v>
      </c>
      <c r="L1165" s="20"/>
      <c r="M1165" s="21">
        <f t="shared" si="127"/>
        <v>0</v>
      </c>
      <c r="N1165" s="21">
        <f>BAJIO16643561!C1167</f>
        <v>0</v>
      </c>
      <c r="O1165" s="128">
        <f t="shared" si="123"/>
        <v>4343.6199999997452</v>
      </c>
      <c r="P1165" s="22"/>
    </row>
    <row r="1166" spans="1:16" hidden="1" x14ac:dyDescent="0.25">
      <c r="A1166" s="19">
        <f>BAJIO16643561!A1168</f>
        <v>0</v>
      </c>
      <c r="B1166" s="20"/>
      <c r="C1166" s="20">
        <f>BAJIO16643561!B1168</f>
        <v>0</v>
      </c>
      <c r="D1166" s="106"/>
      <c r="E1166" s="101">
        <f>BAJIO16643561!I1168</f>
        <v>0</v>
      </c>
      <c r="F1166" s="302">
        <f>BAJIO16643561!H1168</f>
        <v>0</v>
      </c>
      <c r="G1166" s="21">
        <f t="shared" si="124"/>
        <v>0</v>
      </c>
      <c r="H1166" s="20"/>
      <c r="I1166" s="21">
        <f t="shared" si="125"/>
        <v>0</v>
      </c>
      <c r="J1166" s="21">
        <f>BAJIO16643561!D1168</f>
        <v>0</v>
      </c>
      <c r="K1166" s="21">
        <f t="shared" si="126"/>
        <v>0</v>
      </c>
      <c r="L1166" s="20"/>
      <c r="M1166" s="21">
        <f t="shared" si="127"/>
        <v>0</v>
      </c>
      <c r="N1166" s="21">
        <f>BAJIO16643561!C1168</f>
        <v>0</v>
      </c>
      <c r="O1166" s="128">
        <f t="shared" ref="O1166:O1229" si="128">O1165+J1166-N1166</f>
        <v>4343.6199999997452</v>
      </c>
      <c r="P1166" s="22"/>
    </row>
    <row r="1167" spans="1:16" hidden="1" x14ac:dyDescent="0.25">
      <c r="A1167" s="19">
        <f>BAJIO16643561!A1169</f>
        <v>0</v>
      </c>
      <c r="B1167" s="20"/>
      <c r="C1167" s="20">
        <f>BAJIO16643561!B1169</f>
        <v>0</v>
      </c>
      <c r="D1167" s="106"/>
      <c r="E1167" s="101">
        <f>BAJIO16643561!I1169</f>
        <v>0</v>
      </c>
      <c r="F1167" s="302">
        <f>BAJIO16643561!H1169</f>
        <v>0</v>
      </c>
      <c r="G1167" s="21">
        <f t="shared" si="124"/>
        <v>0</v>
      </c>
      <c r="H1167" s="20"/>
      <c r="I1167" s="21">
        <f t="shared" si="125"/>
        <v>0</v>
      </c>
      <c r="J1167" s="21">
        <f>BAJIO16643561!D1169</f>
        <v>0</v>
      </c>
      <c r="K1167" s="21">
        <f t="shared" si="126"/>
        <v>0</v>
      </c>
      <c r="L1167" s="20"/>
      <c r="M1167" s="21">
        <f t="shared" si="127"/>
        <v>0</v>
      </c>
      <c r="N1167" s="21">
        <f>BAJIO16643561!C1169</f>
        <v>0</v>
      </c>
      <c r="O1167" s="128">
        <f t="shared" si="128"/>
        <v>4343.6199999997452</v>
      </c>
      <c r="P1167" s="22"/>
    </row>
    <row r="1168" spans="1:16" hidden="1" x14ac:dyDescent="0.25">
      <c r="A1168" s="19">
        <f>BAJIO16643561!A1170</f>
        <v>0</v>
      </c>
      <c r="B1168" s="20"/>
      <c r="C1168" s="20">
        <f>BAJIO16643561!B1170</f>
        <v>0</v>
      </c>
      <c r="D1168" s="106"/>
      <c r="E1168" s="101">
        <f>BAJIO16643561!I1170</f>
        <v>0</v>
      </c>
      <c r="F1168" s="302">
        <f>BAJIO16643561!H1170</f>
        <v>0</v>
      </c>
      <c r="G1168" s="21">
        <f t="shared" si="124"/>
        <v>0</v>
      </c>
      <c r="H1168" s="20"/>
      <c r="I1168" s="21">
        <f t="shared" si="125"/>
        <v>0</v>
      </c>
      <c r="J1168" s="21">
        <f>BAJIO16643561!D1170</f>
        <v>0</v>
      </c>
      <c r="K1168" s="21">
        <f t="shared" si="126"/>
        <v>0</v>
      </c>
      <c r="L1168" s="20"/>
      <c r="M1168" s="21">
        <f t="shared" si="127"/>
        <v>0</v>
      </c>
      <c r="N1168" s="21">
        <f>BAJIO16643561!C1170</f>
        <v>0</v>
      </c>
      <c r="O1168" s="128">
        <f t="shared" si="128"/>
        <v>4343.6199999997452</v>
      </c>
      <c r="P1168" s="22"/>
    </row>
    <row r="1169" spans="1:16" hidden="1" x14ac:dyDescent="0.25">
      <c r="A1169" s="19">
        <f>BAJIO16643561!A1171</f>
        <v>0</v>
      </c>
      <c r="B1169" s="20"/>
      <c r="C1169" s="20">
        <f>BAJIO16643561!B1171</f>
        <v>0</v>
      </c>
      <c r="D1169" s="106"/>
      <c r="E1169" s="101">
        <f>BAJIO16643561!I1171</f>
        <v>0</v>
      </c>
      <c r="F1169" s="302">
        <f>BAJIO16643561!H1171</f>
        <v>0</v>
      </c>
      <c r="G1169" s="21">
        <f t="shared" si="124"/>
        <v>0</v>
      </c>
      <c r="H1169" s="20"/>
      <c r="I1169" s="21">
        <f t="shared" si="125"/>
        <v>0</v>
      </c>
      <c r="J1169" s="21">
        <f>BAJIO16643561!D1171</f>
        <v>0</v>
      </c>
      <c r="K1169" s="21">
        <f t="shared" si="126"/>
        <v>0</v>
      </c>
      <c r="L1169" s="20"/>
      <c r="M1169" s="21">
        <f t="shared" si="127"/>
        <v>0</v>
      </c>
      <c r="N1169" s="21">
        <f>BAJIO16643561!C1171</f>
        <v>0</v>
      </c>
      <c r="O1169" s="128">
        <f t="shared" si="128"/>
        <v>4343.6199999997452</v>
      </c>
      <c r="P1169" s="22"/>
    </row>
    <row r="1170" spans="1:16" hidden="1" x14ac:dyDescent="0.25">
      <c r="A1170" s="19">
        <f>BAJIO16643561!A1172</f>
        <v>0</v>
      </c>
      <c r="B1170" s="20"/>
      <c r="C1170" s="20">
        <f>BAJIO16643561!B1172</f>
        <v>0</v>
      </c>
      <c r="D1170" s="106"/>
      <c r="E1170" s="101">
        <f>BAJIO16643561!I1172</f>
        <v>0</v>
      </c>
      <c r="F1170" s="302">
        <f>BAJIO16643561!H1172</f>
        <v>0</v>
      </c>
      <c r="G1170" s="21">
        <f t="shared" si="124"/>
        <v>0</v>
      </c>
      <c r="H1170" s="20"/>
      <c r="I1170" s="21">
        <f t="shared" si="125"/>
        <v>0</v>
      </c>
      <c r="J1170" s="21">
        <f>BAJIO16643561!D1172</f>
        <v>0</v>
      </c>
      <c r="K1170" s="21">
        <f t="shared" si="126"/>
        <v>0</v>
      </c>
      <c r="L1170" s="20"/>
      <c r="M1170" s="21">
        <f t="shared" si="127"/>
        <v>0</v>
      </c>
      <c r="N1170" s="21">
        <f>BAJIO16643561!C1172</f>
        <v>0</v>
      </c>
      <c r="O1170" s="128">
        <f t="shared" si="128"/>
        <v>4343.6199999997452</v>
      </c>
      <c r="P1170" s="22"/>
    </row>
    <row r="1171" spans="1:16" hidden="1" x14ac:dyDescent="0.25">
      <c r="A1171" s="19">
        <f>BAJIO16643561!A1173</f>
        <v>0</v>
      </c>
      <c r="B1171" s="20"/>
      <c r="C1171" s="20">
        <f>BAJIO16643561!B1173</f>
        <v>0</v>
      </c>
      <c r="D1171" s="106"/>
      <c r="E1171" s="101">
        <f>BAJIO16643561!I1173</f>
        <v>0</v>
      </c>
      <c r="F1171" s="302">
        <f>BAJIO16643561!H1173</f>
        <v>0</v>
      </c>
      <c r="G1171" s="21">
        <f t="shared" si="124"/>
        <v>0</v>
      </c>
      <c r="H1171" s="20"/>
      <c r="I1171" s="21">
        <f t="shared" si="125"/>
        <v>0</v>
      </c>
      <c r="J1171" s="21">
        <f>BAJIO16643561!D1173</f>
        <v>0</v>
      </c>
      <c r="K1171" s="21">
        <f t="shared" si="126"/>
        <v>0</v>
      </c>
      <c r="L1171" s="20"/>
      <c r="M1171" s="21">
        <f t="shared" si="127"/>
        <v>0</v>
      </c>
      <c r="N1171" s="21">
        <f>BAJIO16643561!C1173</f>
        <v>0</v>
      </c>
      <c r="O1171" s="128">
        <f t="shared" si="128"/>
        <v>4343.6199999997452</v>
      </c>
      <c r="P1171" s="22"/>
    </row>
    <row r="1172" spans="1:16" hidden="1" x14ac:dyDescent="0.25">
      <c r="A1172" s="19">
        <f>BAJIO16643561!A1174</f>
        <v>0</v>
      </c>
      <c r="B1172" s="20"/>
      <c r="C1172" s="20">
        <f>BAJIO16643561!B1174</f>
        <v>0</v>
      </c>
      <c r="D1172" s="106"/>
      <c r="E1172" s="101">
        <f>BAJIO16643561!I1174</f>
        <v>0</v>
      </c>
      <c r="F1172" s="302">
        <f>BAJIO16643561!H1174</f>
        <v>0</v>
      </c>
      <c r="G1172" s="21">
        <f t="shared" si="124"/>
        <v>0</v>
      </c>
      <c r="H1172" s="20"/>
      <c r="I1172" s="21">
        <f t="shared" si="125"/>
        <v>0</v>
      </c>
      <c r="J1172" s="21">
        <f>BAJIO16643561!D1174</f>
        <v>0</v>
      </c>
      <c r="K1172" s="21">
        <f t="shared" si="126"/>
        <v>0</v>
      </c>
      <c r="L1172" s="20"/>
      <c r="M1172" s="21">
        <f t="shared" si="127"/>
        <v>0</v>
      </c>
      <c r="N1172" s="21">
        <f>BAJIO16643561!C1174</f>
        <v>0</v>
      </c>
      <c r="O1172" s="128">
        <f t="shared" si="128"/>
        <v>4343.6199999997452</v>
      </c>
      <c r="P1172" s="22"/>
    </row>
    <row r="1173" spans="1:16" hidden="1" x14ac:dyDescent="0.25">
      <c r="A1173" s="19">
        <f>BAJIO16643561!A1175</f>
        <v>0</v>
      </c>
      <c r="B1173" s="20"/>
      <c r="C1173" s="20">
        <f>BAJIO16643561!B1175</f>
        <v>0</v>
      </c>
      <c r="D1173" s="106"/>
      <c r="E1173" s="101">
        <f>BAJIO16643561!I1175</f>
        <v>0</v>
      </c>
      <c r="F1173" s="302">
        <f>BAJIO16643561!H1175</f>
        <v>0</v>
      </c>
      <c r="G1173" s="21">
        <f t="shared" si="124"/>
        <v>0</v>
      </c>
      <c r="H1173" s="20"/>
      <c r="I1173" s="21">
        <f t="shared" si="125"/>
        <v>0</v>
      </c>
      <c r="J1173" s="21">
        <f>BAJIO16643561!D1175</f>
        <v>0</v>
      </c>
      <c r="K1173" s="21">
        <f t="shared" si="126"/>
        <v>0</v>
      </c>
      <c r="L1173" s="20"/>
      <c r="M1173" s="21">
        <f t="shared" si="127"/>
        <v>0</v>
      </c>
      <c r="N1173" s="21">
        <f>BAJIO16643561!C1175</f>
        <v>0</v>
      </c>
      <c r="O1173" s="128">
        <f t="shared" si="128"/>
        <v>4343.6199999997452</v>
      </c>
      <c r="P1173" s="22"/>
    </row>
    <row r="1174" spans="1:16" hidden="1" x14ac:dyDescent="0.25">
      <c r="A1174" s="19">
        <f>BAJIO16643561!A1176</f>
        <v>0</v>
      </c>
      <c r="B1174" s="20"/>
      <c r="C1174" s="20">
        <f>BAJIO16643561!B1176</f>
        <v>0</v>
      </c>
      <c r="D1174" s="106"/>
      <c r="E1174" s="101">
        <f>BAJIO16643561!I1176</f>
        <v>0</v>
      </c>
      <c r="F1174" s="302">
        <f>BAJIO16643561!H1176</f>
        <v>0</v>
      </c>
      <c r="G1174" s="21">
        <f t="shared" si="124"/>
        <v>0</v>
      </c>
      <c r="H1174" s="20"/>
      <c r="I1174" s="21">
        <f t="shared" si="125"/>
        <v>0</v>
      </c>
      <c r="J1174" s="21">
        <f>BAJIO16643561!D1176</f>
        <v>0</v>
      </c>
      <c r="K1174" s="21">
        <f t="shared" si="126"/>
        <v>0</v>
      </c>
      <c r="L1174" s="20"/>
      <c r="M1174" s="21">
        <f t="shared" si="127"/>
        <v>0</v>
      </c>
      <c r="N1174" s="21">
        <f>BAJIO16643561!C1176</f>
        <v>0</v>
      </c>
      <c r="O1174" s="128">
        <f t="shared" si="128"/>
        <v>4343.6199999997452</v>
      </c>
      <c r="P1174" s="22"/>
    </row>
    <row r="1175" spans="1:16" hidden="1" x14ac:dyDescent="0.25">
      <c r="A1175" s="19">
        <f>BAJIO16643561!A1177</f>
        <v>0</v>
      </c>
      <c r="B1175" s="20"/>
      <c r="C1175" s="20">
        <f>BAJIO16643561!B1177</f>
        <v>0</v>
      </c>
      <c r="D1175" s="106"/>
      <c r="E1175" s="101">
        <f>BAJIO16643561!I1177</f>
        <v>0</v>
      </c>
      <c r="F1175" s="302">
        <f>BAJIO16643561!H1177</f>
        <v>0</v>
      </c>
      <c r="G1175" s="21">
        <f t="shared" si="124"/>
        <v>0</v>
      </c>
      <c r="H1175" s="20"/>
      <c r="I1175" s="21">
        <f t="shared" si="125"/>
        <v>0</v>
      </c>
      <c r="J1175" s="21">
        <f>BAJIO16643561!D1177</f>
        <v>0</v>
      </c>
      <c r="K1175" s="21">
        <f t="shared" si="126"/>
        <v>0</v>
      </c>
      <c r="L1175" s="20"/>
      <c r="M1175" s="21">
        <f t="shared" si="127"/>
        <v>0</v>
      </c>
      <c r="N1175" s="21">
        <f>BAJIO16643561!C1177</f>
        <v>0</v>
      </c>
      <c r="O1175" s="128">
        <f t="shared" si="128"/>
        <v>4343.6199999997452</v>
      </c>
      <c r="P1175" s="22"/>
    </row>
    <row r="1176" spans="1:16" hidden="1" x14ac:dyDescent="0.25">
      <c r="A1176" s="19">
        <f>BAJIO16643561!A1178</f>
        <v>0</v>
      </c>
      <c r="B1176" s="20"/>
      <c r="C1176" s="20">
        <f>BAJIO16643561!B1178</f>
        <v>0</v>
      </c>
      <c r="D1176" s="106"/>
      <c r="E1176" s="101">
        <f>BAJIO16643561!I1178</f>
        <v>0</v>
      </c>
      <c r="F1176" s="302">
        <f>BAJIO16643561!H1178</f>
        <v>0</v>
      </c>
      <c r="G1176" s="21">
        <f t="shared" si="124"/>
        <v>0</v>
      </c>
      <c r="H1176" s="20"/>
      <c r="I1176" s="21">
        <f t="shared" si="125"/>
        <v>0</v>
      </c>
      <c r="J1176" s="21">
        <f>BAJIO16643561!D1178</f>
        <v>0</v>
      </c>
      <c r="K1176" s="21">
        <f t="shared" si="126"/>
        <v>0</v>
      </c>
      <c r="L1176" s="20"/>
      <c r="M1176" s="21">
        <f t="shared" si="127"/>
        <v>0</v>
      </c>
      <c r="N1176" s="21">
        <f>BAJIO16643561!C1178</f>
        <v>0</v>
      </c>
      <c r="O1176" s="128">
        <f t="shared" si="128"/>
        <v>4343.6199999997452</v>
      </c>
      <c r="P1176" s="22"/>
    </row>
    <row r="1177" spans="1:16" hidden="1" x14ac:dyDescent="0.25">
      <c r="A1177" s="19">
        <f>BAJIO16643561!A1179</f>
        <v>0</v>
      </c>
      <c r="B1177" s="20"/>
      <c r="C1177" s="20">
        <f>BAJIO16643561!B1179</f>
        <v>0</v>
      </c>
      <c r="D1177" s="106"/>
      <c r="E1177" s="101">
        <f>BAJIO16643561!I1179</f>
        <v>0</v>
      </c>
      <c r="F1177" s="302">
        <f>BAJIO16643561!H1179</f>
        <v>0</v>
      </c>
      <c r="G1177" s="21">
        <f t="shared" si="124"/>
        <v>0</v>
      </c>
      <c r="H1177" s="20"/>
      <c r="I1177" s="21">
        <f t="shared" si="125"/>
        <v>0</v>
      </c>
      <c r="J1177" s="21">
        <f>BAJIO16643561!D1179</f>
        <v>0</v>
      </c>
      <c r="K1177" s="21">
        <f t="shared" si="126"/>
        <v>0</v>
      </c>
      <c r="L1177" s="20"/>
      <c r="M1177" s="21">
        <f t="shared" si="127"/>
        <v>0</v>
      </c>
      <c r="N1177" s="21">
        <f>BAJIO16643561!C1179</f>
        <v>0</v>
      </c>
      <c r="O1177" s="128">
        <f t="shared" si="128"/>
        <v>4343.6199999997452</v>
      </c>
      <c r="P1177" s="22"/>
    </row>
    <row r="1178" spans="1:16" hidden="1" x14ac:dyDescent="0.25">
      <c r="A1178" s="19">
        <f>BAJIO16643561!A1180</f>
        <v>0</v>
      </c>
      <c r="B1178" s="20"/>
      <c r="C1178" s="20">
        <f>BAJIO16643561!B1180</f>
        <v>0</v>
      </c>
      <c r="D1178" s="106"/>
      <c r="E1178" s="101">
        <f>BAJIO16643561!I1180</f>
        <v>0</v>
      </c>
      <c r="F1178" s="302">
        <f>BAJIO16643561!H1180</f>
        <v>0</v>
      </c>
      <c r="G1178" s="21">
        <f t="shared" si="124"/>
        <v>0</v>
      </c>
      <c r="H1178" s="20"/>
      <c r="I1178" s="21">
        <f t="shared" si="125"/>
        <v>0</v>
      </c>
      <c r="J1178" s="21">
        <f>BAJIO16643561!D1180</f>
        <v>0</v>
      </c>
      <c r="K1178" s="21">
        <f t="shared" si="126"/>
        <v>0</v>
      </c>
      <c r="L1178" s="20"/>
      <c r="M1178" s="21">
        <f t="shared" si="127"/>
        <v>0</v>
      </c>
      <c r="N1178" s="21">
        <f>BAJIO16643561!C1180</f>
        <v>0</v>
      </c>
      <c r="O1178" s="128">
        <f t="shared" si="128"/>
        <v>4343.6199999997452</v>
      </c>
      <c r="P1178" s="22"/>
    </row>
    <row r="1179" spans="1:16" hidden="1" x14ac:dyDescent="0.25">
      <c r="A1179" s="19">
        <f>BAJIO16643561!A1181</f>
        <v>0</v>
      </c>
      <c r="B1179" s="20"/>
      <c r="C1179" s="20">
        <f>BAJIO16643561!B1181</f>
        <v>0</v>
      </c>
      <c r="D1179" s="106"/>
      <c r="E1179" s="101">
        <f>BAJIO16643561!I1181</f>
        <v>0</v>
      </c>
      <c r="F1179" s="302">
        <f>BAJIO16643561!H1181</f>
        <v>0</v>
      </c>
      <c r="G1179" s="21">
        <f t="shared" si="124"/>
        <v>0</v>
      </c>
      <c r="H1179" s="20"/>
      <c r="I1179" s="21">
        <f t="shared" si="125"/>
        <v>0</v>
      </c>
      <c r="J1179" s="21">
        <f>BAJIO16643561!D1181</f>
        <v>0</v>
      </c>
      <c r="K1179" s="21">
        <f t="shared" si="126"/>
        <v>0</v>
      </c>
      <c r="L1179" s="20"/>
      <c r="M1179" s="21">
        <f t="shared" si="127"/>
        <v>0</v>
      </c>
      <c r="N1179" s="21">
        <f>BAJIO16643561!C1181</f>
        <v>0</v>
      </c>
      <c r="O1179" s="128">
        <f t="shared" si="128"/>
        <v>4343.6199999997452</v>
      </c>
      <c r="P1179" s="22"/>
    </row>
    <row r="1180" spans="1:16" hidden="1" x14ac:dyDescent="0.25">
      <c r="A1180" s="19">
        <f>BAJIO16643561!A1182</f>
        <v>0</v>
      </c>
      <c r="B1180" s="20"/>
      <c r="C1180" s="20">
        <f>BAJIO16643561!B1182</f>
        <v>0</v>
      </c>
      <c r="D1180" s="106"/>
      <c r="E1180" s="101">
        <f>BAJIO16643561!I1182</f>
        <v>0</v>
      </c>
      <c r="F1180" s="302">
        <f>BAJIO16643561!H1182</f>
        <v>0</v>
      </c>
      <c r="G1180" s="21">
        <f t="shared" si="124"/>
        <v>0</v>
      </c>
      <c r="H1180" s="20"/>
      <c r="I1180" s="21">
        <f t="shared" si="125"/>
        <v>0</v>
      </c>
      <c r="J1180" s="21">
        <f>BAJIO16643561!D1182</f>
        <v>0</v>
      </c>
      <c r="K1180" s="21">
        <f t="shared" si="126"/>
        <v>0</v>
      </c>
      <c r="L1180" s="20"/>
      <c r="M1180" s="21">
        <f t="shared" si="127"/>
        <v>0</v>
      </c>
      <c r="N1180" s="21">
        <f>BAJIO16643561!C1182</f>
        <v>0</v>
      </c>
      <c r="O1180" s="128">
        <f t="shared" si="128"/>
        <v>4343.6199999997452</v>
      </c>
      <c r="P1180" s="22"/>
    </row>
    <row r="1181" spans="1:16" hidden="1" x14ac:dyDescent="0.25">
      <c r="A1181" s="19">
        <f>BAJIO16643561!A1183</f>
        <v>0</v>
      </c>
      <c r="B1181" s="20"/>
      <c r="C1181" s="20">
        <f>BAJIO16643561!B1183</f>
        <v>0</v>
      </c>
      <c r="D1181" s="106"/>
      <c r="E1181" s="101">
        <f>BAJIO16643561!I1183</f>
        <v>0</v>
      </c>
      <c r="F1181" s="302">
        <f>BAJIO16643561!H1183</f>
        <v>0</v>
      </c>
      <c r="G1181" s="21">
        <f t="shared" si="124"/>
        <v>0</v>
      </c>
      <c r="H1181" s="20"/>
      <c r="I1181" s="21">
        <f t="shared" si="125"/>
        <v>0</v>
      </c>
      <c r="J1181" s="21">
        <f>BAJIO16643561!D1183</f>
        <v>0</v>
      </c>
      <c r="K1181" s="21">
        <f t="shared" si="126"/>
        <v>0</v>
      </c>
      <c r="L1181" s="20"/>
      <c r="M1181" s="21">
        <f t="shared" si="127"/>
        <v>0</v>
      </c>
      <c r="N1181" s="21">
        <f>BAJIO16643561!C1183</f>
        <v>0</v>
      </c>
      <c r="O1181" s="128">
        <f t="shared" si="128"/>
        <v>4343.6199999997452</v>
      </c>
      <c r="P1181" s="22"/>
    </row>
    <row r="1182" spans="1:16" hidden="1" x14ac:dyDescent="0.25">
      <c r="A1182" s="19">
        <f>BAJIO16643561!A1184</f>
        <v>0</v>
      </c>
      <c r="B1182" s="20"/>
      <c r="C1182" s="20">
        <f>BAJIO16643561!B1184</f>
        <v>0</v>
      </c>
      <c r="D1182" s="106"/>
      <c r="E1182" s="101">
        <f>BAJIO16643561!I1184</f>
        <v>0</v>
      </c>
      <c r="F1182" s="302">
        <f>BAJIO16643561!H1184</f>
        <v>0</v>
      </c>
      <c r="G1182" s="21">
        <f t="shared" si="124"/>
        <v>0</v>
      </c>
      <c r="H1182" s="20"/>
      <c r="I1182" s="21">
        <f t="shared" si="125"/>
        <v>0</v>
      </c>
      <c r="J1182" s="21">
        <f>BAJIO16643561!D1184</f>
        <v>0</v>
      </c>
      <c r="K1182" s="21">
        <f t="shared" si="126"/>
        <v>0</v>
      </c>
      <c r="L1182" s="20"/>
      <c r="M1182" s="21">
        <f t="shared" si="127"/>
        <v>0</v>
      </c>
      <c r="N1182" s="21">
        <f>BAJIO16643561!C1184</f>
        <v>0</v>
      </c>
      <c r="O1182" s="128">
        <f t="shared" si="128"/>
        <v>4343.6199999997452</v>
      </c>
      <c r="P1182" s="22"/>
    </row>
    <row r="1183" spans="1:16" hidden="1" x14ac:dyDescent="0.25">
      <c r="A1183" s="19">
        <f>BAJIO16643561!A1185</f>
        <v>0</v>
      </c>
      <c r="B1183" s="20"/>
      <c r="C1183" s="20">
        <f>BAJIO16643561!B1185</f>
        <v>0</v>
      </c>
      <c r="D1183" s="106"/>
      <c r="E1183" s="101">
        <f>BAJIO16643561!I1185</f>
        <v>0</v>
      </c>
      <c r="F1183" s="302">
        <f>BAJIO16643561!H1185</f>
        <v>0</v>
      </c>
      <c r="G1183" s="21">
        <f t="shared" si="124"/>
        <v>0</v>
      </c>
      <c r="H1183" s="20"/>
      <c r="I1183" s="21">
        <f t="shared" si="125"/>
        <v>0</v>
      </c>
      <c r="J1183" s="21">
        <f>BAJIO16643561!D1185</f>
        <v>0</v>
      </c>
      <c r="K1183" s="21">
        <f t="shared" si="126"/>
        <v>0</v>
      </c>
      <c r="L1183" s="20"/>
      <c r="M1183" s="21">
        <f t="shared" si="127"/>
        <v>0</v>
      </c>
      <c r="N1183" s="21">
        <f>BAJIO16643561!C1185</f>
        <v>0</v>
      </c>
      <c r="O1183" s="128">
        <f t="shared" si="128"/>
        <v>4343.6199999997452</v>
      </c>
      <c r="P1183" s="22"/>
    </row>
    <row r="1184" spans="1:16" hidden="1" x14ac:dyDescent="0.25">
      <c r="A1184" s="19">
        <f>BAJIO16643561!A1186</f>
        <v>0</v>
      </c>
      <c r="B1184" s="20"/>
      <c r="C1184" s="20">
        <f>BAJIO16643561!B1186</f>
        <v>0</v>
      </c>
      <c r="D1184" s="106"/>
      <c r="E1184" s="101">
        <f>BAJIO16643561!I1186</f>
        <v>0</v>
      </c>
      <c r="F1184" s="302">
        <f>BAJIO16643561!H1186</f>
        <v>0</v>
      </c>
      <c r="G1184" s="21">
        <f t="shared" si="124"/>
        <v>0</v>
      </c>
      <c r="H1184" s="20"/>
      <c r="I1184" s="21">
        <f t="shared" si="125"/>
        <v>0</v>
      </c>
      <c r="J1184" s="21">
        <f>BAJIO16643561!D1186</f>
        <v>0</v>
      </c>
      <c r="K1184" s="21">
        <f t="shared" si="126"/>
        <v>0</v>
      </c>
      <c r="L1184" s="20"/>
      <c r="M1184" s="21">
        <f t="shared" si="127"/>
        <v>0</v>
      </c>
      <c r="N1184" s="21">
        <f>BAJIO16643561!C1186</f>
        <v>0</v>
      </c>
      <c r="O1184" s="128">
        <f t="shared" si="128"/>
        <v>4343.6199999997452</v>
      </c>
      <c r="P1184" s="22"/>
    </row>
    <row r="1185" spans="1:16" hidden="1" x14ac:dyDescent="0.25">
      <c r="A1185" s="19">
        <f>BAJIO16643561!A1187</f>
        <v>0</v>
      </c>
      <c r="B1185" s="20"/>
      <c r="C1185" s="20">
        <f>BAJIO16643561!B1187</f>
        <v>0</v>
      </c>
      <c r="D1185" s="106"/>
      <c r="E1185" s="101">
        <f>BAJIO16643561!I1187</f>
        <v>0</v>
      </c>
      <c r="F1185" s="302">
        <f>BAJIO16643561!H1187</f>
        <v>0</v>
      </c>
      <c r="G1185" s="21">
        <f t="shared" si="124"/>
        <v>0</v>
      </c>
      <c r="H1185" s="20"/>
      <c r="I1185" s="21">
        <f t="shared" si="125"/>
        <v>0</v>
      </c>
      <c r="J1185" s="21">
        <f>BAJIO16643561!D1187</f>
        <v>0</v>
      </c>
      <c r="K1185" s="21">
        <f t="shared" si="126"/>
        <v>0</v>
      </c>
      <c r="L1185" s="20"/>
      <c r="M1185" s="21">
        <f t="shared" si="127"/>
        <v>0</v>
      </c>
      <c r="N1185" s="21">
        <f>BAJIO16643561!C1187</f>
        <v>0</v>
      </c>
      <c r="O1185" s="128">
        <f t="shared" si="128"/>
        <v>4343.6199999997452</v>
      </c>
      <c r="P1185" s="22"/>
    </row>
    <row r="1186" spans="1:16" hidden="1" x14ac:dyDescent="0.25">
      <c r="A1186" s="19">
        <f>BAJIO16643561!A1188</f>
        <v>0</v>
      </c>
      <c r="B1186" s="20"/>
      <c r="C1186" s="20">
        <f>BAJIO16643561!B1188</f>
        <v>0</v>
      </c>
      <c r="D1186" s="106"/>
      <c r="E1186" s="101">
        <f>BAJIO16643561!I1188</f>
        <v>0</v>
      </c>
      <c r="F1186" s="302">
        <f>BAJIO16643561!H1188</f>
        <v>0</v>
      </c>
      <c r="G1186" s="21">
        <f t="shared" si="124"/>
        <v>0</v>
      </c>
      <c r="H1186" s="20"/>
      <c r="I1186" s="21">
        <f t="shared" si="125"/>
        <v>0</v>
      </c>
      <c r="J1186" s="21">
        <f>BAJIO16643561!D1188</f>
        <v>0</v>
      </c>
      <c r="K1186" s="21">
        <f t="shared" si="126"/>
        <v>0</v>
      </c>
      <c r="L1186" s="20"/>
      <c r="M1186" s="21">
        <f t="shared" si="127"/>
        <v>0</v>
      </c>
      <c r="N1186" s="21">
        <f>BAJIO16643561!C1188</f>
        <v>0</v>
      </c>
      <c r="O1186" s="128">
        <f t="shared" si="128"/>
        <v>4343.6199999997452</v>
      </c>
      <c r="P1186" s="22"/>
    </row>
    <row r="1187" spans="1:16" hidden="1" x14ac:dyDescent="0.25">
      <c r="A1187" s="19">
        <f>BAJIO16643561!A1189</f>
        <v>0</v>
      </c>
      <c r="B1187" s="20"/>
      <c r="C1187" s="20">
        <f>BAJIO16643561!B1189</f>
        <v>0</v>
      </c>
      <c r="D1187" s="106"/>
      <c r="E1187" s="101">
        <f>BAJIO16643561!I1189</f>
        <v>0</v>
      </c>
      <c r="F1187" s="302">
        <f>BAJIO16643561!H1189</f>
        <v>0</v>
      </c>
      <c r="G1187" s="21">
        <f t="shared" ref="G1187:G1250" si="129">J1187/1.16</f>
        <v>0</v>
      </c>
      <c r="H1187" s="20"/>
      <c r="I1187" s="21">
        <f t="shared" ref="I1187:I1250" si="130">G1187*0.16</f>
        <v>0</v>
      </c>
      <c r="J1187" s="21">
        <f>BAJIO16643561!D1189</f>
        <v>0</v>
      </c>
      <c r="K1187" s="21">
        <f t="shared" ref="K1187:K1250" si="131">N1187/1.16</f>
        <v>0</v>
      </c>
      <c r="L1187" s="20"/>
      <c r="M1187" s="21">
        <f t="shared" ref="M1187:M1250" si="132">K1187*0.16</f>
        <v>0</v>
      </c>
      <c r="N1187" s="21">
        <f>BAJIO16643561!C1189</f>
        <v>0</v>
      </c>
      <c r="O1187" s="128">
        <f t="shared" si="128"/>
        <v>4343.6199999997452</v>
      </c>
      <c r="P1187" s="22"/>
    </row>
    <row r="1188" spans="1:16" hidden="1" x14ac:dyDescent="0.25">
      <c r="A1188" s="19">
        <f>BAJIO16643561!A1190</f>
        <v>0</v>
      </c>
      <c r="B1188" s="20"/>
      <c r="C1188" s="20">
        <f>BAJIO16643561!B1190</f>
        <v>0</v>
      </c>
      <c r="D1188" s="106"/>
      <c r="E1188" s="101">
        <f>BAJIO16643561!I1190</f>
        <v>0</v>
      </c>
      <c r="F1188" s="302">
        <f>BAJIO16643561!H1190</f>
        <v>0</v>
      </c>
      <c r="G1188" s="21">
        <f t="shared" si="129"/>
        <v>0</v>
      </c>
      <c r="H1188" s="20"/>
      <c r="I1188" s="21">
        <f t="shared" si="130"/>
        <v>0</v>
      </c>
      <c r="J1188" s="21">
        <f>BAJIO16643561!D1190</f>
        <v>0</v>
      </c>
      <c r="K1188" s="21">
        <f t="shared" si="131"/>
        <v>0</v>
      </c>
      <c r="L1188" s="20"/>
      <c r="M1188" s="21">
        <f t="shared" si="132"/>
        <v>0</v>
      </c>
      <c r="N1188" s="21">
        <f>BAJIO16643561!C1190</f>
        <v>0</v>
      </c>
      <c r="O1188" s="128">
        <f t="shared" si="128"/>
        <v>4343.6199999997452</v>
      </c>
      <c r="P1188" s="22"/>
    </row>
    <row r="1189" spans="1:16" hidden="1" x14ac:dyDescent="0.25">
      <c r="A1189" s="19">
        <f>BAJIO16643561!A1191</f>
        <v>0</v>
      </c>
      <c r="B1189" s="20"/>
      <c r="C1189" s="20">
        <f>BAJIO16643561!B1191</f>
        <v>0</v>
      </c>
      <c r="D1189" s="106"/>
      <c r="E1189" s="101">
        <f>BAJIO16643561!I1191</f>
        <v>0</v>
      </c>
      <c r="F1189" s="302">
        <f>BAJIO16643561!H1191</f>
        <v>0</v>
      </c>
      <c r="G1189" s="21">
        <f t="shared" si="129"/>
        <v>0</v>
      </c>
      <c r="H1189" s="20"/>
      <c r="I1189" s="21">
        <f t="shared" si="130"/>
        <v>0</v>
      </c>
      <c r="J1189" s="21">
        <f>BAJIO16643561!D1191</f>
        <v>0</v>
      </c>
      <c r="K1189" s="21">
        <f t="shared" si="131"/>
        <v>0</v>
      </c>
      <c r="L1189" s="20"/>
      <c r="M1189" s="21">
        <f t="shared" si="132"/>
        <v>0</v>
      </c>
      <c r="N1189" s="21">
        <f>BAJIO16643561!C1191</f>
        <v>0</v>
      </c>
      <c r="O1189" s="128">
        <f t="shared" si="128"/>
        <v>4343.6199999997452</v>
      </c>
      <c r="P1189" s="22"/>
    </row>
    <row r="1190" spans="1:16" hidden="1" x14ac:dyDescent="0.25">
      <c r="A1190" s="19">
        <f>BAJIO16643561!A1192</f>
        <v>0</v>
      </c>
      <c r="B1190" s="20"/>
      <c r="C1190" s="20">
        <f>BAJIO16643561!B1192</f>
        <v>0</v>
      </c>
      <c r="D1190" s="106"/>
      <c r="E1190" s="101">
        <f>BAJIO16643561!I1192</f>
        <v>0</v>
      </c>
      <c r="F1190" s="302">
        <f>BAJIO16643561!H1192</f>
        <v>0</v>
      </c>
      <c r="G1190" s="21">
        <f t="shared" si="129"/>
        <v>0</v>
      </c>
      <c r="H1190" s="20"/>
      <c r="I1190" s="21">
        <f t="shared" si="130"/>
        <v>0</v>
      </c>
      <c r="J1190" s="21">
        <f>BAJIO16643561!D1192</f>
        <v>0</v>
      </c>
      <c r="K1190" s="21">
        <f t="shared" si="131"/>
        <v>0</v>
      </c>
      <c r="L1190" s="20"/>
      <c r="M1190" s="21">
        <f t="shared" si="132"/>
        <v>0</v>
      </c>
      <c r="N1190" s="21">
        <f>BAJIO16643561!C1192</f>
        <v>0</v>
      </c>
      <c r="O1190" s="128">
        <f t="shared" si="128"/>
        <v>4343.6199999997452</v>
      </c>
      <c r="P1190" s="22"/>
    </row>
    <row r="1191" spans="1:16" hidden="1" x14ac:dyDescent="0.25">
      <c r="A1191" s="19">
        <f>BAJIO16643561!A1193</f>
        <v>0</v>
      </c>
      <c r="B1191" s="20"/>
      <c r="C1191" s="20">
        <f>BAJIO16643561!B1193</f>
        <v>0</v>
      </c>
      <c r="D1191" s="106"/>
      <c r="E1191" s="101">
        <f>BAJIO16643561!I1193</f>
        <v>0</v>
      </c>
      <c r="F1191" s="302">
        <f>BAJIO16643561!H1193</f>
        <v>0</v>
      </c>
      <c r="G1191" s="21">
        <f t="shared" si="129"/>
        <v>0</v>
      </c>
      <c r="H1191" s="20"/>
      <c r="I1191" s="21">
        <f t="shared" si="130"/>
        <v>0</v>
      </c>
      <c r="J1191" s="21">
        <f>BAJIO16643561!D1193</f>
        <v>0</v>
      </c>
      <c r="K1191" s="21">
        <f t="shared" si="131"/>
        <v>0</v>
      </c>
      <c r="L1191" s="20"/>
      <c r="M1191" s="21">
        <f t="shared" si="132"/>
        <v>0</v>
      </c>
      <c r="N1191" s="21">
        <f>BAJIO16643561!C1193</f>
        <v>0</v>
      </c>
      <c r="O1191" s="128">
        <f t="shared" si="128"/>
        <v>4343.6199999997452</v>
      </c>
      <c r="P1191" s="22"/>
    </row>
    <row r="1192" spans="1:16" hidden="1" x14ac:dyDescent="0.25">
      <c r="A1192" s="19">
        <f>BAJIO16643561!A1194</f>
        <v>0</v>
      </c>
      <c r="B1192" s="20"/>
      <c r="C1192" s="20">
        <f>BAJIO16643561!B1194</f>
        <v>0</v>
      </c>
      <c r="D1192" s="106"/>
      <c r="E1192" s="101">
        <f>BAJIO16643561!I1194</f>
        <v>0</v>
      </c>
      <c r="F1192" s="302">
        <f>BAJIO16643561!H1194</f>
        <v>0</v>
      </c>
      <c r="G1192" s="21">
        <f t="shared" si="129"/>
        <v>0</v>
      </c>
      <c r="H1192" s="20"/>
      <c r="I1192" s="21">
        <f t="shared" si="130"/>
        <v>0</v>
      </c>
      <c r="J1192" s="21">
        <f>BAJIO16643561!D1194</f>
        <v>0</v>
      </c>
      <c r="K1192" s="21">
        <f t="shared" si="131"/>
        <v>0</v>
      </c>
      <c r="L1192" s="20"/>
      <c r="M1192" s="21">
        <f t="shared" si="132"/>
        <v>0</v>
      </c>
      <c r="N1192" s="21">
        <f>BAJIO16643561!C1194</f>
        <v>0</v>
      </c>
      <c r="O1192" s="128">
        <f t="shared" si="128"/>
        <v>4343.6199999997452</v>
      </c>
      <c r="P1192" s="22"/>
    </row>
    <row r="1193" spans="1:16" hidden="1" x14ac:dyDescent="0.25">
      <c r="A1193" s="19">
        <f>BAJIO16643561!A1195</f>
        <v>0</v>
      </c>
      <c r="B1193" s="20"/>
      <c r="C1193" s="20">
        <f>BAJIO16643561!B1195</f>
        <v>0</v>
      </c>
      <c r="D1193" s="106"/>
      <c r="E1193" s="101">
        <f>BAJIO16643561!I1195</f>
        <v>0</v>
      </c>
      <c r="F1193" s="302">
        <f>BAJIO16643561!H1195</f>
        <v>0</v>
      </c>
      <c r="G1193" s="21">
        <f t="shared" si="129"/>
        <v>0</v>
      </c>
      <c r="H1193" s="20"/>
      <c r="I1193" s="21">
        <f t="shared" si="130"/>
        <v>0</v>
      </c>
      <c r="J1193" s="21">
        <f>BAJIO16643561!D1195</f>
        <v>0</v>
      </c>
      <c r="K1193" s="21">
        <f t="shared" si="131"/>
        <v>0</v>
      </c>
      <c r="L1193" s="20"/>
      <c r="M1193" s="21">
        <f t="shared" si="132"/>
        <v>0</v>
      </c>
      <c r="N1193" s="21">
        <f>BAJIO16643561!C1195</f>
        <v>0</v>
      </c>
      <c r="O1193" s="128">
        <f t="shared" si="128"/>
        <v>4343.6199999997452</v>
      </c>
      <c r="P1193" s="22"/>
    </row>
    <row r="1194" spans="1:16" hidden="1" x14ac:dyDescent="0.25">
      <c r="A1194" s="19">
        <f>BAJIO16643561!A1196</f>
        <v>0</v>
      </c>
      <c r="B1194" s="20"/>
      <c r="C1194" s="20">
        <f>BAJIO16643561!B1196</f>
        <v>0</v>
      </c>
      <c r="D1194" s="106"/>
      <c r="E1194" s="101">
        <f>BAJIO16643561!I1196</f>
        <v>0</v>
      </c>
      <c r="F1194" s="302">
        <f>BAJIO16643561!H1196</f>
        <v>0</v>
      </c>
      <c r="G1194" s="21">
        <f t="shared" si="129"/>
        <v>0</v>
      </c>
      <c r="H1194" s="20"/>
      <c r="I1194" s="21">
        <f t="shared" si="130"/>
        <v>0</v>
      </c>
      <c r="J1194" s="21">
        <f>BAJIO16643561!D1196</f>
        <v>0</v>
      </c>
      <c r="K1194" s="21">
        <f t="shared" si="131"/>
        <v>0</v>
      </c>
      <c r="L1194" s="20"/>
      <c r="M1194" s="21">
        <f t="shared" si="132"/>
        <v>0</v>
      </c>
      <c r="N1194" s="21">
        <f>BAJIO16643561!C1196</f>
        <v>0</v>
      </c>
      <c r="O1194" s="128">
        <f t="shared" si="128"/>
        <v>4343.6199999997452</v>
      </c>
      <c r="P1194" s="22"/>
    </row>
    <row r="1195" spans="1:16" hidden="1" x14ac:dyDescent="0.25">
      <c r="A1195" s="19">
        <f>BAJIO16643561!A1197</f>
        <v>0</v>
      </c>
      <c r="B1195" s="20"/>
      <c r="C1195" s="20">
        <f>BAJIO16643561!B1197</f>
        <v>0</v>
      </c>
      <c r="D1195" s="106"/>
      <c r="E1195" s="101">
        <f>BAJIO16643561!I1197</f>
        <v>0</v>
      </c>
      <c r="F1195" s="302">
        <f>BAJIO16643561!H1197</f>
        <v>0</v>
      </c>
      <c r="G1195" s="21">
        <f t="shared" si="129"/>
        <v>0</v>
      </c>
      <c r="H1195" s="20"/>
      <c r="I1195" s="21">
        <f t="shared" si="130"/>
        <v>0</v>
      </c>
      <c r="J1195" s="21">
        <f>BAJIO16643561!D1197</f>
        <v>0</v>
      </c>
      <c r="K1195" s="21">
        <f t="shared" si="131"/>
        <v>0</v>
      </c>
      <c r="L1195" s="20"/>
      <c r="M1195" s="21">
        <f t="shared" si="132"/>
        <v>0</v>
      </c>
      <c r="N1195" s="21">
        <f>BAJIO16643561!C1197</f>
        <v>0</v>
      </c>
      <c r="O1195" s="128">
        <f t="shared" si="128"/>
        <v>4343.6199999997452</v>
      </c>
      <c r="P1195" s="22"/>
    </row>
    <row r="1196" spans="1:16" hidden="1" x14ac:dyDescent="0.25">
      <c r="A1196" s="19">
        <f>BAJIO16643561!A1198</f>
        <v>0</v>
      </c>
      <c r="B1196" s="20"/>
      <c r="C1196" s="20">
        <f>BAJIO16643561!B1198</f>
        <v>0</v>
      </c>
      <c r="D1196" s="106"/>
      <c r="E1196" s="101">
        <f>BAJIO16643561!I1198</f>
        <v>0</v>
      </c>
      <c r="F1196" s="302">
        <f>BAJIO16643561!H1198</f>
        <v>0</v>
      </c>
      <c r="G1196" s="21">
        <f t="shared" si="129"/>
        <v>0</v>
      </c>
      <c r="H1196" s="20"/>
      <c r="I1196" s="21">
        <f t="shared" si="130"/>
        <v>0</v>
      </c>
      <c r="J1196" s="21">
        <f>BAJIO16643561!D1198</f>
        <v>0</v>
      </c>
      <c r="K1196" s="21">
        <f t="shared" si="131"/>
        <v>0</v>
      </c>
      <c r="L1196" s="20"/>
      <c r="M1196" s="21">
        <f t="shared" si="132"/>
        <v>0</v>
      </c>
      <c r="N1196" s="21">
        <f>BAJIO16643561!C1198</f>
        <v>0</v>
      </c>
      <c r="O1196" s="128">
        <f t="shared" si="128"/>
        <v>4343.6199999997452</v>
      </c>
      <c r="P1196" s="22"/>
    </row>
    <row r="1197" spans="1:16" hidden="1" x14ac:dyDescent="0.25">
      <c r="A1197" s="19">
        <f>BAJIO16643561!A1199</f>
        <v>0</v>
      </c>
      <c r="B1197" s="20"/>
      <c r="C1197" s="20">
        <f>BAJIO16643561!B1199</f>
        <v>0</v>
      </c>
      <c r="D1197" s="106"/>
      <c r="E1197" s="101">
        <f>BAJIO16643561!I1199</f>
        <v>0</v>
      </c>
      <c r="F1197" s="302">
        <f>BAJIO16643561!H1199</f>
        <v>0</v>
      </c>
      <c r="G1197" s="21">
        <f t="shared" si="129"/>
        <v>0</v>
      </c>
      <c r="H1197" s="20"/>
      <c r="I1197" s="21">
        <f t="shared" si="130"/>
        <v>0</v>
      </c>
      <c r="J1197" s="21">
        <f>BAJIO16643561!D1199</f>
        <v>0</v>
      </c>
      <c r="K1197" s="21">
        <f t="shared" si="131"/>
        <v>0</v>
      </c>
      <c r="L1197" s="20"/>
      <c r="M1197" s="21">
        <f t="shared" si="132"/>
        <v>0</v>
      </c>
      <c r="N1197" s="21">
        <f>BAJIO16643561!C1199</f>
        <v>0</v>
      </c>
      <c r="O1197" s="128">
        <f t="shared" si="128"/>
        <v>4343.6199999997452</v>
      </c>
      <c r="P1197" s="22"/>
    </row>
    <row r="1198" spans="1:16" hidden="1" x14ac:dyDescent="0.25">
      <c r="A1198" s="19">
        <f>BAJIO16643561!A1200</f>
        <v>0</v>
      </c>
      <c r="B1198" s="20"/>
      <c r="C1198" s="20">
        <f>BAJIO16643561!B1200</f>
        <v>0</v>
      </c>
      <c r="D1198" s="106"/>
      <c r="E1198" s="101">
        <f>BAJIO16643561!I1200</f>
        <v>0</v>
      </c>
      <c r="F1198" s="302">
        <f>BAJIO16643561!H1200</f>
        <v>0</v>
      </c>
      <c r="G1198" s="21">
        <f t="shared" si="129"/>
        <v>0</v>
      </c>
      <c r="H1198" s="20"/>
      <c r="I1198" s="21">
        <f t="shared" si="130"/>
        <v>0</v>
      </c>
      <c r="J1198" s="21">
        <f>BAJIO16643561!D1200</f>
        <v>0</v>
      </c>
      <c r="K1198" s="21">
        <f t="shared" si="131"/>
        <v>0</v>
      </c>
      <c r="L1198" s="20"/>
      <c r="M1198" s="21">
        <f t="shared" si="132"/>
        <v>0</v>
      </c>
      <c r="N1198" s="21">
        <f>BAJIO16643561!C1200</f>
        <v>0</v>
      </c>
      <c r="O1198" s="128">
        <f t="shared" si="128"/>
        <v>4343.6199999997452</v>
      </c>
      <c r="P1198" s="22"/>
    </row>
    <row r="1199" spans="1:16" hidden="1" x14ac:dyDescent="0.25">
      <c r="A1199" s="19">
        <f>BAJIO16643561!A1201</f>
        <v>0</v>
      </c>
      <c r="B1199" s="20"/>
      <c r="C1199" s="20">
        <f>BAJIO16643561!B1201</f>
        <v>0</v>
      </c>
      <c r="D1199" s="106"/>
      <c r="E1199" s="101">
        <f>BAJIO16643561!I1201</f>
        <v>0</v>
      </c>
      <c r="F1199" s="302">
        <f>BAJIO16643561!H1201</f>
        <v>0</v>
      </c>
      <c r="G1199" s="21">
        <f t="shared" si="129"/>
        <v>0</v>
      </c>
      <c r="H1199" s="20"/>
      <c r="I1199" s="21">
        <f t="shared" si="130"/>
        <v>0</v>
      </c>
      <c r="J1199" s="21">
        <f>BAJIO16643561!D1201</f>
        <v>0</v>
      </c>
      <c r="K1199" s="21">
        <f t="shared" si="131"/>
        <v>0</v>
      </c>
      <c r="L1199" s="20"/>
      <c r="M1199" s="21">
        <f t="shared" si="132"/>
        <v>0</v>
      </c>
      <c r="N1199" s="21">
        <f>BAJIO16643561!C1201</f>
        <v>0</v>
      </c>
      <c r="O1199" s="128">
        <f t="shared" si="128"/>
        <v>4343.6199999997452</v>
      </c>
      <c r="P1199" s="22"/>
    </row>
    <row r="1200" spans="1:16" hidden="1" x14ac:dyDescent="0.25">
      <c r="A1200" s="19">
        <f>BAJIO16643561!A1202</f>
        <v>0</v>
      </c>
      <c r="B1200" s="20"/>
      <c r="C1200" s="20">
        <f>BAJIO16643561!B1202</f>
        <v>0</v>
      </c>
      <c r="D1200" s="106"/>
      <c r="E1200" s="101">
        <f>BAJIO16643561!I1202</f>
        <v>0</v>
      </c>
      <c r="F1200" s="302">
        <f>BAJIO16643561!H1202</f>
        <v>0</v>
      </c>
      <c r="G1200" s="21">
        <f t="shared" si="129"/>
        <v>0</v>
      </c>
      <c r="H1200" s="20"/>
      <c r="I1200" s="21">
        <f t="shared" si="130"/>
        <v>0</v>
      </c>
      <c r="J1200" s="21">
        <f>BAJIO16643561!D1202</f>
        <v>0</v>
      </c>
      <c r="K1200" s="21">
        <f t="shared" si="131"/>
        <v>0</v>
      </c>
      <c r="L1200" s="20"/>
      <c r="M1200" s="21">
        <f t="shared" si="132"/>
        <v>0</v>
      </c>
      <c r="N1200" s="21">
        <f>BAJIO16643561!C1202</f>
        <v>0</v>
      </c>
      <c r="O1200" s="128">
        <f t="shared" si="128"/>
        <v>4343.6199999997452</v>
      </c>
      <c r="P1200" s="22"/>
    </row>
    <row r="1201" spans="1:16" hidden="1" x14ac:dyDescent="0.25">
      <c r="A1201" s="19">
        <f>BAJIO16643561!A1203</f>
        <v>0</v>
      </c>
      <c r="B1201" s="20"/>
      <c r="C1201" s="20">
        <f>BAJIO16643561!B1203</f>
        <v>0</v>
      </c>
      <c r="D1201" s="106"/>
      <c r="E1201" s="101">
        <f>BAJIO16643561!I1203</f>
        <v>0</v>
      </c>
      <c r="F1201" s="302">
        <f>BAJIO16643561!H1203</f>
        <v>0</v>
      </c>
      <c r="G1201" s="21">
        <f t="shared" si="129"/>
        <v>0</v>
      </c>
      <c r="H1201" s="20"/>
      <c r="I1201" s="21">
        <f t="shared" si="130"/>
        <v>0</v>
      </c>
      <c r="J1201" s="21">
        <f>BAJIO16643561!D1203</f>
        <v>0</v>
      </c>
      <c r="K1201" s="21">
        <f t="shared" si="131"/>
        <v>0</v>
      </c>
      <c r="L1201" s="20"/>
      <c r="M1201" s="21">
        <f t="shared" si="132"/>
        <v>0</v>
      </c>
      <c r="N1201" s="21">
        <f>BAJIO16643561!C1203</f>
        <v>0</v>
      </c>
      <c r="O1201" s="128">
        <f t="shared" si="128"/>
        <v>4343.6199999997452</v>
      </c>
      <c r="P1201" s="22"/>
    </row>
    <row r="1202" spans="1:16" hidden="1" x14ac:dyDescent="0.25">
      <c r="A1202" s="19">
        <f>BAJIO16643561!A1204</f>
        <v>0</v>
      </c>
      <c r="B1202" s="20"/>
      <c r="C1202" s="20">
        <f>BAJIO16643561!B1204</f>
        <v>0</v>
      </c>
      <c r="D1202" s="106"/>
      <c r="E1202" s="101">
        <f>BAJIO16643561!I1204</f>
        <v>0</v>
      </c>
      <c r="F1202" s="302">
        <f>BAJIO16643561!H1204</f>
        <v>0</v>
      </c>
      <c r="G1202" s="21">
        <f t="shared" si="129"/>
        <v>0</v>
      </c>
      <c r="H1202" s="20"/>
      <c r="I1202" s="21">
        <f t="shared" si="130"/>
        <v>0</v>
      </c>
      <c r="J1202" s="21">
        <f>BAJIO16643561!D1204</f>
        <v>0</v>
      </c>
      <c r="K1202" s="21">
        <f t="shared" si="131"/>
        <v>0</v>
      </c>
      <c r="L1202" s="20"/>
      <c r="M1202" s="21">
        <f t="shared" si="132"/>
        <v>0</v>
      </c>
      <c r="N1202" s="21">
        <f>BAJIO16643561!C1204</f>
        <v>0</v>
      </c>
      <c r="O1202" s="128">
        <f t="shared" si="128"/>
        <v>4343.6199999997452</v>
      </c>
      <c r="P1202" s="22"/>
    </row>
    <row r="1203" spans="1:16" hidden="1" x14ac:dyDescent="0.25">
      <c r="A1203" s="19">
        <f>BAJIO16643561!A1205</f>
        <v>0</v>
      </c>
      <c r="B1203" s="20"/>
      <c r="C1203" s="20">
        <f>BAJIO16643561!B1205</f>
        <v>0</v>
      </c>
      <c r="D1203" s="106"/>
      <c r="E1203" s="101">
        <f>BAJIO16643561!I1205</f>
        <v>0</v>
      </c>
      <c r="F1203" s="302">
        <f>BAJIO16643561!H1205</f>
        <v>0</v>
      </c>
      <c r="G1203" s="21">
        <f t="shared" si="129"/>
        <v>0</v>
      </c>
      <c r="H1203" s="20"/>
      <c r="I1203" s="21">
        <f t="shared" si="130"/>
        <v>0</v>
      </c>
      <c r="J1203" s="21">
        <f>BAJIO16643561!D1205</f>
        <v>0</v>
      </c>
      <c r="K1203" s="21">
        <f t="shared" si="131"/>
        <v>0</v>
      </c>
      <c r="L1203" s="20"/>
      <c r="M1203" s="21">
        <f t="shared" si="132"/>
        <v>0</v>
      </c>
      <c r="N1203" s="21">
        <f>BAJIO16643561!C1205</f>
        <v>0</v>
      </c>
      <c r="O1203" s="128">
        <f t="shared" si="128"/>
        <v>4343.6199999997452</v>
      </c>
      <c r="P1203" s="22"/>
    </row>
    <row r="1204" spans="1:16" hidden="1" x14ac:dyDescent="0.25">
      <c r="A1204" s="19">
        <f>BAJIO16643561!A1206</f>
        <v>0</v>
      </c>
      <c r="B1204" s="20"/>
      <c r="C1204" s="20">
        <f>BAJIO16643561!B1206</f>
        <v>0</v>
      </c>
      <c r="D1204" s="106"/>
      <c r="E1204" s="101">
        <f>BAJIO16643561!I1206</f>
        <v>0</v>
      </c>
      <c r="F1204" s="302">
        <f>BAJIO16643561!H1206</f>
        <v>0</v>
      </c>
      <c r="G1204" s="21">
        <f t="shared" si="129"/>
        <v>0</v>
      </c>
      <c r="H1204" s="20"/>
      <c r="I1204" s="21">
        <f t="shared" si="130"/>
        <v>0</v>
      </c>
      <c r="J1204" s="21">
        <f>BAJIO16643561!D1206</f>
        <v>0</v>
      </c>
      <c r="K1204" s="21">
        <f t="shared" si="131"/>
        <v>0</v>
      </c>
      <c r="L1204" s="20"/>
      <c r="M1204" s="21">
        <f t="shared" si="132"/>
        <v>0</v>
      </c>
      <c r="N1204" s="21">
        <f>BAJIO16643561!C1206</f>
        <v>0</v>
      </c>
      <c r="O1204" s="128">
        <f t="shared" si="128"/>
        <v>4343.6199999997452</v>
      </c>
      <c r="P1204" s="22"/>
    </row>
    <row r="1205" spans="1:16" hidden="1" x14ac:dyDescent="0.25">
      <c r="A1205" s="19">
        <f>BAJIO16643561!A1207</f>
        <v>0</v>
      </c>
      <c r="B1205" s="20"/>
      <c r="C1205" s="20">
        <f>BAJIO16643561!B1207</f>
        <v>0</v>
      </c>
      <c r="D1205" s="106"/>
      <c r="E1205" s="101">
        <f>BAJIO16643561!I1207</f>
        <v>0</v>
      </c>
      <c r="F1205" s="302">
        <f>BAJIO16643561!H1207</f>
        <v>0</v>
      </c>
      <c r="G1205" s="21">
        <f t="shared" si="129"/>
        <v>0</v>
      </c>
      <c r="H1205" s="20"/>
      <c r="I1205" s="21">
        <f t="shared" si="130"/>
        <v>0</v>
      </c>
      <c r="J1205" s="21">
        <f>BAJIO16643561!D1207</f>
        <v>0</v>
      </c>
      <c r="K1205" s="21">
        <f t="shared" si="131"/>
        <v>0</v>
      </c>
      <c r="L1205" s="20"/>
      <c r="M1205" s="21">
        <f t="shared" si="132"/>
        <v>0</v>
      </c>
      <c r="N1205" s="21">
        <f>BAJIO16643561!C1207</f>
        <v>0</v>
      </c>
      <c r="O1205" s="128">
        <f t="shared" si="128"/>
        <v>4343.6199999997452</v>
      </c>
      <c r="P1205" s="22"/>
    </row>
    <row r="1206" spans="1:16" hidden="1" x14ac:dyDescent="0.25">
      <c r="A1206" s="19">
        <f>BAJIO16643561!A1208</f>
        <v>0</v>
      </c>
      <c r="B1206" s="20"/>
      <c r="C1206" s="20">
        <f>BAJIO16643561!B1208</f>
        <v>0</v>
      </c>
      <c r="D1206" s="106"/>
      <c r="E1206" s="101">
        <f>BAJIO16643561!I1208</f>
        <v>0</v>
      </c>
      <c r="F1206" s="302">
        <f>BAJIO16643561!H1208</f>
        <v>0</v>
      </c>
      <c r="G1206" s="21">
        <f t="shared" si="129"/>
        <v>0</v>
      </c>
      <c r="H1206" s="20"/>
      <c r="I1206" s="21">
        <f t="shared" si="130"/>
        <v>0</v>
      </c>
      <c r="J1206" s="21">
        <f>BAJIO16643561!D1208</f>
        <v>0</v>
      </c>
      <c r="K1206" s="21">
        <f t="shared" si="131"/>
        <v>0</v>
      </c>
      <c r="L1206" s="20"/>
      <c r="M1206" s="21">
        <f t="shared" si="132"/>
        <v>0</v>
      </c>
      <c r="N1206" s="21">
        <f>BAJIO16643561!C1208</f>
        <v>0</v>
      </c>
      <c r="O1206" s="128">
        <f t="shared" si="128"/>
        <v>4343.6199999997452</v>
      </c>
      <c r="P1206" s="22"/>
    </row>
    <row r="1207" spans="1:16" hidden="1" x14ac:dyDescent="0.25">
      <c r="A1207" s="19">
        <f>BAJIO16643561!A1209</f>
        <v>0</v>
      </c>
      <c r="B1207" s="20"/>
      <c r="C1207" s="20">
        <f>BAJIO16643561!B1209</f>
        <v>0</v>
      </c>
      <c r="D1207" s="106"/>
      <c r="E1207" s="101">
        <f>BAJIO16643561!I1209</f>
        <v>0</v>
      </c>
      <c r="F1207" s="302">
        <f>BAJIO16643561!H1209</f>
        <v>0</v>
      </c>
      <c r="G1207" s="21">
        <f t="shared" si="129"/>
        <v>0</v>
      </c>
      <c r="H1207" s="20"/>
      <c r="I1207" s="21">
        <f t="shared" si="130"/>
        <v>0</v>
      </c>
      <c r="J1207" s="21">
        <f>BAJIO16643561!D1209</f>
        <v>0</v>
      </c>
      <c r="K1207" s="21">
        <f t="shared" si="131"/>
        <v>0</v>
      </c>
      <c r="L1207" s="20"/>
      <c r="M1207" s="21">
        <f t="shared" si="132"/>
        <v>0</v>
      </c>
      <c r="N1207" s="21">
        <f>BAJIO16643561!C1209</f>
        <v>0</v>
      </c>
      <c r="O1207" s="128">
        <f t="shared" si="128"/>
        <v>4343.6199999997452</v>
      </c>
      <c r="P1207" s="22"/>
    </row>
    <row r="1208" spans="1:16" hidden="1" x14ac:dyDescent="0.25">
      <c r="A1208" s="19">
        <f>BAJIO16643561!A1210</f>
        <v>0</v>
      </c>
      <c r="B1208" s="20"/>
      <c r="C1208" s="20">
        <f>BAJIO16643561!B1210</f>
        <v>0</v>
      </c>
      <c r="D1208" s="106"/>
      <c r="E1208" s="101">
        <f>BAJIO16643561!I1210</f>
        <v>0</v>
      </c>
      <c r="F1208" s="302">
        <f>BAJIO16643561!H1210</f>
        <v>0</v>
      </c>
      <c r="G1208" s="21">
        <f t="shared" si="129"/>
        <v>0</v>
      </c>
      <c r="H1208" s="20"/>
      <c r="I1208" s="21">
        <f t="shared" si="130"/>
        <v>0</v>
      </c>
      <c r="J1208" s="21">
        <f>BAJIO16643561!D1210</f>
        <v>0</v>
      </c>
      <c r="K1208" s="21">
        <f t="shared" si="131"/>
        <v>0</v>
      </c>
      <c r="L1208" s="20"/>
      <c r="M1208" s="21">
        <f t="shared" si="132"/>
        <v>0</v>
      </c>
      <c r="N1208" s="21">
        <f>BAJIO16643561!C1210</f>
        <v>0</v>
      </c>
      <c r="O1208" s="128">
        <f t="shared" si="128"/>
        <v>4343.6199999997452</v>
      </c>
      <c r="P1208" s="22"/>
    </row>
    <row r="1209" spans="1:16" hidden="1" x14ac:dyDescent="0.25">
      <c r="A1209" s="19">
        <f>BAJIO16643561!A1211</f>
        <v>0</v>
      </c>
      <c r="B1209" s="20"/>
      <c r="C1209" s="20">
        <f>BAJIO16643561!B1211</f>
        <v>0</v>
      </c>
      <c r="D1209" s="106"/>
      <c r="E1209" s="101">
        <f>BAJIO16643561!I1211</f>
        <v>0</v>
      </c>
      <c r="F1209" s="302">
        <f>BAJIO16643561!H1211</f>
        <v>0</v>
      </c>
      <c r="G1209" s="21">
        <f t="shared" si="129"/>
        <v>0</v>
      </c>
      <c r="H1209" s="20"/>
      <c r="I1209" s="21">
        <f t="shared" si="130"/>
        <v>0</v>
      </c>
      <c r="J1209" s="21">
        <f>BAJIO16643561!D1211</f>
        <v>0</v>
      </c>
      <c r="K1209" s="21">
        <f t="shared" si="131"/>
        <v>0</v>
      </c>
      <c r="L1209" s="20"/>
      <c r="M1209" s="21">
        <f t="shared" si="132"/>
        <v>0</v>
      </c>
      <c r="N1209" s="21">
        <f>BAJIO16643561!C1211</f>
        <v>0</v>
      </c>
      <c r="O1209" s="128">
        <f t="shared" si="128"/>
        <v>4343.6199999997452</v>
      </c>
      <c r="P1209" s="22"/>
    </row>
    <row r="1210" spans="1:16" hidden="1" x14ac:dyDescent="0.25">
      <c r="A1210" s="19">
        <f>BAJIO16643561!A1212</f>
        <v>0</v>
      </c>
      <c r="B1210" s="20"/>
      <c r="C1210" s="20">
        <f>BAJIO16643561!B1212</f>
        <v>0</v>
      </c>
      <c r="D1210" s="106"/>
      <c r="E1210" s="101">
        <f>BAJIO16643561!I1212</f>
        <v>0</v>
      </c>
      <c r="F1210" s="302">
        <f>BAJIO16643561!H1212</f>
        <v>0</v>
      </c>
      <c r="G1210" s="21">
        <f t="shared" si="129"/>
        <v>0</v>
      </c>
      <c r="H1210" s="20"/>
      <c r="I1210" s="21">
        <f t="shared" si="130"/>
        <v>0</v>
      </c>
      <c r="J1210" s="21">
        <f>BAJIO16643561!D1212</f>
        <v>0</v>
      </c>
      <c r="K1210" s="21">
        <f t="shared" si="131"/>
        <v>0</v>
      </c>
      <c r="L1210" s="20"/>
      <c r="M1210" s="21">
        <f t="shared" si="132"/>
        <v>0</v>
      </c>
      <c r="N1210" s="21">
        <f>BAJIO16643561!C1212</f>
        <v>0</v>
      </c>
      <c r="O1210" s="128">
        <f t="shared" si="128"/>
        <v>4343.6199999997452</v>
      </c>
      <c r="P1210" s="22"/>
    </row>
    <row r="1211" spans="1:16" hidden="1" x14ac:dyDescent="0.25">
      <c r="A1211" s="19">
        <f>BAJIO16643561!A1213</f>
        <v>0</v>
      </c>
      <c r="B1211" s="20"/>
      <c r="C1211" s="20">
        <f>BAJIO16643561!B1213</f>
        <v>0</v>
      </c>
      <c r="D1211" s="106"/>
      <c r="E1211" s="101">
        <f>BAJIO16643561!I1213</f>
        <v>0</v>
      </c>
      <c r="F1211" s="302">
        <f>BAJIO16643561!H1213</f>
        <v>0</v>
      </c>
      <c r="G1211" s="21">
        <f t="shared" si="129"/>
        <v>0</v>
      </c>
      <c r="H1211" s="20"/>
      <c r="I1211" s="21">
        <f t="shared" si="130"/>
        <v>0</v>
      </c>
      <c r="J1211" s="21">
        <f>BAJIO16643561!D1213</f>
        <v>0</v>
      </c>
      <c r="K1211" s="21">
        <f t="shared" si="131"/>
        <v>0</v>
      </c>
      <c r="L1211" s="20"/>
      <c r="M1211" s="21">
        <f t="shared" si="132"/>
        <v>0</v>
      </c>
      <c r="N1211" s="21">
        <f>BAJIO16643561!C1213</f>
        <v>0</v>
      </c>
      <c r="O1211" s="128">
        <f t="shared" si="128"/>
        <v>4343.6199999997452</v>
      </c>
      <c r="P1211" s="22"/>
    </row>
    <row r="1212" spans="1:16" hidden="1" x14ac:dyDescent="0.25">
      <c r="A1212" s="19">
        <f>BAJIO16643561!A1214</f>
        <v>0</v>
      </c>
      <c r="B1212" s="20"/>
      <c r="C1212" s="20">
        <f>BAJIO16643561!B1214</f>
        <v>0</v>
      </c>
      <c r="D1212" s="106"/>
      <c r="E1212" s="101">
        <f>BAJIO16643561!I1214</f>
        <v>0</v>
      </c>
      <c r="F1212" s="302">
        <f>BAJIO16643561!H1214</f>
        <v>0</v>
      </c>
      <c r="G1212" s="21">
        <f t="shared" si="129"/>
        <v>0</v>
      </c>
      <c r="H1212" s="20"/>
      <c r="I1212" s="21">
        <f t="shared" si="130"/>
        <v>0</v>
      </c>
      <c r="J1212" s="21">
        <f>BAJIO16643561!D1214</f>
        <v>0</v>
      </c>
      <c r="K1212" s="21">
        <f t="shared" si="131"/>
        <v>0</v>
      </c>
      <c r="L1212" s="20"/>
      <c r="M1212" s="21">
        <f t="shared" si="132"/>
        <v>0</v>
      </c>
      <c r="N1212" s="21">
        <f>BAJIO16643561!C1214</f>
        <v>0</v>
      </c>
      <c r="O1212" s="128">
        <f t="shared" si="128"/>
        <v>4343.6199999997452</v>
      </c>
      <c r="P1212" s="22"/>
    </row>
    <row r="1213" spans="1:16" hidden="1" x14ac:dyDescent="0.25">
      <c r="A1213" s="19">
        <f>BAJIO16643561!A1215</f>
        <v>0</v>
      </c>
      <c r="B1213" s="20"/>
      <c r="C1213" s="20">
        <f>BAJIO16643561!B1215</f>
        <v>0</v>
      </c>
      <c r="D1213" s="106"/>
      <c r="E1213" s="101">
        <f>BAJIO16643561!I1215</f>
        <v>0</v>
      </c>
      <c r="F1213" s="302">
        <f>BAJIO16643561!H1215</f>
        <v>0</v>
      </c>
      <c r="G1213" s="21">
        <f t="shared" si="129"/>
        <v>0</v>
      </c>
      <c r="H1213" s="20"/>
      <c r="I1213" s="21">
        <f t="shared" si="130"/>
        <v>0</v>
      </c>
      <c r="J1213" s="21">
        <f>BAJIO16643561!D1215</f>
        <v>0</v>
      </c>
      <c r="K1213" s="21">
        <f t="shared" si="131"/>
        <v>0</v>
      </c>
      <c r="L1213" s="20"/>
      <c r="M1213" s="21">
        <f t="shared" si="132"/>
        <v>0</v>
      </c>
      <c r="N1213" s="21">
        <f>BAJIO16643561!C1215</f>
        <v>0</v>
      </c>
      <c r="O1213" s="128">
        <f t="shared" si="128"/>
        <v>4343.6199999997452</v>
      </c>
      <c r="P1213" s="22"/>
    </row>
    <row r="1214" spans="1:16" hidden="1" x14ac:dyDescent="0.25">
      <c r="A1214" s="19">
        <f>BAJIO16643561!A1216</f>
        <v>0</v>
      </c>
      <c r="B1214" s="20"/>
      <c r="C1214" s="20">
        <f>BAJIO16643561!B1216</f>
        <v>0</v>
      </c>
      <c r="D1214" s="106"/>
      <c r="E1214" s="101">
        <f>BAJIO16643561!I1216</f>
        <v>0</v>
      </c>
      <c r="F1214" s="302">
        <f>BAJIO16643561!H1216</f>
        <v>0</v>
      </c>
      <c r="G1214" s="21">
        <f t="shared" si="129"/>
        <v>0</v>
      </c>
      <c r="H1214" s="20"/>
      <c r="I1214" s="21">
        <f t="shared" si="130"/>
        <v>0</v>
      </c>
      <c r="J1214" s="21">
        <f>BAJIO16643561!D1216</f>
        <v>0</v>
      </c>
      <c r="K1214" s="21">
        <f t="shared" si="131"/>
        <v>0</v>
      </c>
      <c r="L1214" s="20"/>
      <c r="M1214" s="21">
        <f t="shared" si="132"/>
        <v>0</v>
      </c>
      <c r="N1214" s="21">
        <f>BAJIO16643561!C1216</f>
        <v>0</v>
      </c>
      <c r="O1214" s="128">
        <f t="shared" si="128"/>
        <v>4343.6199999997452</v>
      </c>
      <c r="P1214" s="22"/>
    </row>
    <row r="1215" spans="1:16" hidden="1" x14ac:dyDescent="0.25">
      <c r="A1215" s="19">
        <f>BAJIO16643561!A1217</f>
        <v>0</v>
      </c>
      <c r="B1215" s="20"/>
      <c r="C1215" s="20">
        <f>BAJIO16643561!B1217</f>
        <v>0</v>
      </c>
      <c r="D1215" s="106"/>
      <c r="E1215" s="101">
        <f>BAJIO16643561!I1217</f>
        <v>0</v>
      </c>
      <c r="F1215" s="302">
        <f>BAJIO16643561!H1217</f>
        <v>0</v>
      </c>
      <c r="G1215" s="21">
        <f t="shared" si="129"/>
        <v>0</v>
      </c>
      <c r="H1215" s="20"/>
      <c r="I1215" s="21">
        <f t="shared" si="130"/>
        <v>0</v>
      </c>
      <c r="J1215" s="21">
        <f>BAJIO16643561!D1217</f>
        <v>0</v>
      </c>
      <c r="K1215" s="21">
        <f t="shared" si="131"/>
        <v>0</v>
      </c>
      <c r="L1215" s="20"/>
      <c r="M1215" s="21">
        <f t="shared" si="132"/>
        <v>0</v>
      </c>
      <c r="N1215" s="21">
        <f>BAJIO16643561!C1217</f>
        <v>0</v>
      </c>
      <c r="O1215" s="128">
        <f t="shared" si="128"/>
        <v>4343.6199999997452</v>
      </c>
      <c r="P1215" s="22"/>
    </row>
    <row r="1216" spans="1:16" hidden="1" x14ac:dyDescent="0.25">
      <c r="A1216" s="19">
        <f>BAJIO16643561!A1218</f>
        <v>0</v>
      </c>
      <c r="B1216" s="20"/>
      <c r="C1216" s="20">
        <f>BAJIO16643561!B1218</f>
        <v>0</v>
      </c>
      <c r="D1216" s="106"/>
      <c r="E1216" s="101">
        <f>BAJIO16643561!I1218</f>
        <v>0</v>
      </c>
      <c r="F1216" s="302">
        <f>BAJIO16643561!H1218</f>
        <v>0</v>
      </c>
      <c r="G1216" s="21">
        <f t="shared" si="129"/>
        <v>0</v>
      </c>
      <c r="H1216" s="20"/>
      <c r="I1216" s="21">
        <f t="shared" si="130"/>
        <v>0</v>
      </c>
      <c r="J1216" s="21">
        <f>BAJIO16643561!D1218</f>
        <v>0</v>
      </c>
      <c r="K1216" s="21">
        <f t="shared" si="131"/>
        <v>0</v>
      </c>
      <c r="L1216" s="20"/>
      <c r="M1216" s="21">
        <f t="shared" si="132"/>
        <v>0</v>
      </c>
      <c r="N1216" s="21">
        <f>BAJIO16643561!C1218</f>
        <v>0</v>
      </c>
      <c r="O1216" s="128">
        <f t="shared" si="128"/>
        <v>4343.6199999997452</v>
      </c>
      <c r="P1216" s="22"/>
    </row>
    <row r="1217" spans="1:16" hidden="1" x14ac:dyDescent="0.25">
      <c r="A1217" s="19">
        <f>BAJIO16643561!A1219</f>
        <v>0</v>
      </c>
      <c r="B1217" s="20"/>
      <c r="C1217" s="20">
        <f>BAJIO16643561!B1219</f>
        <v>0</v>
      </c>
      <c r="D1217" s="106"/>
      <c r="E1217" s="101">
        <f>BAJIO16643561!I1219</f>
        <v>0</v>
      </c>
      <c r="F1217" s="302">
        <f>BAJIO16643561!H1219</f>
        <v>0</v>
      </c>
      <c r="G1217" s="21">
        <f t="shared" si="129"/>
        <v>0</v>
      </c>
      <c r="H1217" s="20"/>
      <c r="I1217" s="21">
        <f t="shared" si="130"/>
        <v>0</v>
      </c>
      <c r="J1217" s="21">
        <f>BAJIO16643561!D1219</f>
        <v>0</v>
      </c>
      <c r="K1217" s="21">
        <f t="shared" si="131"/>
        <v>0</v>
      </c>
      <c r="L1217" s="20"/>
      <c r="M1217" s="21">
        <f t="shared" si="132"/>
        <v>0</v>
      </c>
      <c r="N1217" s="21">
        <f>BAJIO16643561!C1219</f>
        <v>0</v>
      </c>
      <c r="O1217" s="128">
        <f t="shared" si="128"/>
        <v>4343.6199999997452</v>
      </c>
      <c r="P1217" s="22"/>
    </row>
    <row r="1218" spans="1:16" hidden="1" x14ac:dyDescent="0.25">
      <c r="A1218" s="19">
        <f>BAJIO16643561!A1220</f>
        <v>0</v>
      </c>
      <c r="B1218" s="20"/>
      <c r="C1218" s="20">
        <f>BAJIO16643561!B1220</f>
        <v>0</v>
      </c>
      <c r="D1218" s="106"/>
      <c r="E1218" s="101">
        <f>BAJIO16643561!I1220</f>
        <v>0</v>
      </c>
      <c r="F1218" s="302">
        <f>BAJIO16643561!H1220</f>
        <v>0</v>
      </c>
      <c r="G1218" s="21">
        <f t="shared" si="129"/>
        <v>0</v>
      </c>
      <c r="H1218" s="20"/>
      <c r="I1218" s="21">
        <f t="shared" si="130"/>
        <v>0</v>
      </c>
      <c r="J1218" s="21">
        <f>BAJIO16643561!D1220</f>
        <v>0</v>
      </c>
      <c r="K1218" s="21">
        <f t="shared" si="131"/>
        <v>0</v>
      </c>
      <c r="L1218" s="20"/>
      <c r="M1218" s="21">
        <f t="shared" si="132"/>
        <v>0</v>
      </c>
      <c r="N1218" s="21">
        <f>BAJIO16643561!C1220</f>
        <v>0</v>
      </c>
      <c r="O1218" s="128">
        <f t="shared" si="128"/>
        <v>4343.6199999997452</v>
      </c>
      <c r="P1218" s="22"/>
    </row>
    <row r="1219" spans="1:16" hidden="1" x14ac:dyDescent="0.25">
      <c r="A1219" s="19">
        <f>BAJIO16643561!A1221</f>
        <v>0</v>
      </c>
      <c r="B1219" s="20"/>
      <c r="C1219" s="20">
        <f>BAJIO16643561!B1221</f>
        <v>0</v>
      </c>
      <c r="D1219" s="106"/>
      <c r="E1219" s="101">
        <f>BAJIO16643561!I1221</f>
        <v>0</v>
      </c>
      <c r="F1219" s="302">
        <f>BAJIO16643561!H1221</f>
        <v>0</v>
      </c>
      <c r="G1219" s="21">
        <f t="shared" si="129"/>
        <v>0</v>
      </c>
      <c r="H1219" s="20"/>
      <c r="I1219" s="21">
        <f t="shared" si="130"/>
        <v>0</v>
      </c>
      <c r="J1219" s="21">
        <f>BAJIO16643561!D1221</f>
        <v>0</v>
      </c>
      <c r="K1219" s="21">
        <f t="shared" si="131"/>
        <v>0</v>
      </c>
      <c r="L1219" s="20"/>
      <c r="M1219" s="21">
        <f t="shared" si="132"/>
        <v>0</v>
      </c>
      <c r="N1219" s="21">
        <f>BAJIO16643561!C1221</f>
        <v>0</v>
      </c>
      <c r="O1219" s="128">
        <f t="shared" si="128"/>
        <v>4343.6199999997452</v>
      </c>
      <c r="P1219" s="22"/>
    </row>
    <row r="1220" spans="1:16" hidden="1" x14ac:dyDescent="0.25">
      <c r="A1220" s="19">
        <f>BAJIO16643561!A1222</f>
        <v>0</v>
      </c>
      <c r="B1220" s="20"/>
      <c r="C1220" s="20">
        <f>BAJIO16643561!B1222</f>
        <v>0</v>
      </c>
      <c r="D1220" s="106"/>
      <c r="E1220" s="101">
        <f>BAJIO16643561!I1222</f>
        <v>0</v>
      </c>
      <c r="F1220" s="302">
        <f>BAJIO16643561!H1222</f>
        <v>0</v>
      </c>
      <c r="G1220" s="21">
        <f t="shared" si="129"/>
        <v>0</v>
      </c>
      <c r="H1220" s="20"/>
      <c r="I1220" s="21">
        <f t="shared" si="130"/>
        <v>0</v>
      </c>
      <c r="J1220" s="21">
        <f>BAJIO16643561!D1222</f>
        <v>0</v>
      </c>
      <c r="K1220" s="21">
        <f t="shared" si="131"/>
        <v>0</v>
      </c>
      <c r="L1220" s="20"/>
      <c r="M1220" s="21">
        <f t="shared" si="132"/>
        <v>0</v>
      </c>
      <c r="N1220" s="21">
        <f>BAJIO16643561!C1222</f>
        <v>0</v>
      </c>
      <c r="O1220" s="128">
        <f t="shared" si="128"/>
        <v>4343.6199999997452</v>
      </c>
      <c r="P1220" s="22"/>
    </row>
    <row r="1221" spans="1:16" hidden="1" x14ac:dyDescent="0.25">
      <c r="A1221" s="19">
        <f>BAJIO16643561!A1223</f>
        <v>0</v>
      </c>
      <c r="B1221" s="20"/>
      <c r="C1221" s="20">
        <f>BAJIO16643561!B1223</f>
        <v>0</v>
      </c>
      <c r="D1221" s="106"/>
      <c r="E1221" s="101">
        <f>BAJIO16643561!I1223</f>
        <v>0</v>
      </c>
      <c r="F1221" s="302">
        <f>BAJIO16643561!H1223</f>
        <v>0</v>
      </c>
      <c r="G1221" s="21">
        <f t="shared" si="129"/>
        <v>0</v>
      </c>
      <c r="H1221" s="20"/>
      <c r="I1221" s="21">
        <f t="shared" si="130"/>
        <v>0</v>
      </c>
      <c r="J1221" s="21">
        <f>BAJIO16643561!D1223</f>
        <v>0</v>
      </c>
      <c r="K1221" s="21">
        <f t="shared" si="131"/>
        <v>0</v>
      </c>
      <c r="L1221" s="20"/>
      <c r="M1221" s="21">
        <f t="shared" si="132"/>
        <v>0</v>
      </c>
      <c r="N1221" s="21">
        <f>BAJIO16643561!C1223</f>
        <v>0</v>
      </c>
      <c r="O1221" s="128">
        <f t="shared" si="128"/>
        <v>4343.6199999997452</v>
      </c>
      <c r="P1221" s="22"/>
    </row>
    <row r="1222" spans="1:16" hidden="1" x14ac:dyDescent="0.25">
      <c r="A1222" s="19">
        <f>BAJIO16643561!A1224</f>
        <v>0</v>
      </c>
      <c r="B1222" s="20"/>
      <c r="C1222" s="20">
        <f>BAJIO16643561!B1224</f>
        <v>0</v>
      </c>
      <c r="D1222" s="106"/>
      <c r="E1222" s="101">
        <f>BAJIO16643561!I1224</f>
        <v>0</v>
      </c>
      <c r="F1222" s="302">
        <f>BAJIO16643561!H1224</f>
        <v>0</v>
      </c>
      <c r="G1222" s="21">
        <f t="shared" si="129"/>
        <v>0</v>
      </c>
      <c r="H1222" s="20"/>
      <c r="I1222" s="21">
        <f t="shared" si="130"/>
        <v>0</v>
      </c>
      <c r="J1222" s="21">
        <f>BAJIO16643561!D1224</f>
        <v>0</v>
      </c>
      <c r="K1222" s="21">
        <f t="shared" si="131"/>
        <v>0</v>
      </c>
      <c r="L1222" s="20"/>
      <c r="M1222" s="21">
        <f t="shared" si="132"/>
        <v>0</v>
      </c>
      <c r="N1222" s="21">
        <f>BAJIO16643561!C1224</f>
        <v>0</v>
      </c>
      <c r="O1222" s="128">
        <f t="shared" si="128"/>
        <v>4343.6199999997452</v>
      </c>
      <c r="P1222" s="22"/>
    </row>
    <row r="1223" spans="1:16" hidden="1" x14ac:dyDescent="0.25">
      <c r="A1223" s="19">
        <f>BAJIO16643561!A1225</f>
        <v>0</v>
      </c>
      <c r="B1223" s="20"/>
      <c r="C1223" s="20">
        <f>BAJIO16643561!B1225</f>
        <v>0</v>
      </c>
      <c r="D1223" s="106"/>
      <c r="E1223" s="101">
        <f>BAJIO16643561!I1225</f>
        <v>0</v>
      </c>
      <c r="F1223" s="302">
        <f>BAJIO16643561!H1225</f>
        <v>0</v>
      </c>
      <c r="G1223" s="21">
        <f t="shared" si="129"/>
        <v>0</v>
      </c>
      <c r="H1223" s="20"/>
      <c r="I1223" s="21">
        <f t="shared" si="130"/>
        <v>0</v>
      </c>
      <c r="J1223" s="21">
        <f>BAJIO16643561!D1225</f>
        <v>0</v>
      </c>
      <c r="K1223" s="21">
        <f t="shared" si="131"/>
        <v>0</v>
      </c>
      <c r="L1223" s="20"/>
      <c r="M1223" s="21">
        <f t="shared" si="132"/>
        <v>0</v>
      </c>
      <c r="N1223" s="21">
        <f>BAJIO16643561!C1225</f>
        <v>0</v>
      </c>
      <c r="O1223" s="128">
        <f t="shared" si="128"/>
        <v>4343.6199999997452</v>
      </c>
      <c r="P1223" s="22"/>
    </row>
    <row r="1224" spans="1:16" hidden="1" x14ac:dyDescent="0.25">
      <c r="A1224" s="19">
        <f>BAJIO16643561!A1226</f>
        <v>0</v>
      </c>
      <c r="B1224" s="20"/>
      <c r="C1224" s="20">
        <f>BAJIO16643561!B1226</f>
        <v>0</v>
      </c>
      <c r="D1224" s="106"/>
      <c r="E1224" s="101">
        <f>BAJIO16643561!I1226</f>
        <v>0</v>
      </c>
      <c r="F1224" s="302">
        <f>BAJIO16643561!H1226</f>
        <v>0</v>
      </c>
      <c r="G1224" s="21">
        <f t="shared" si="129"/>
        <v>0</v>
      </c>
      <c r="H1224" s="20"/>
      <c r="I1224" s="21">
        <f t="shared" si="130"/>
        <v>0</v>
      </c>
      <c r="J1224" s="21">
        <f>BAJIO16643561!D1226</f>
        <v>0</v>
      </c>
      <c r="K1224" s="21">
        <f t="shared" si="131"/>
        <v>0</v>
      </c>
      <c r="L1224" s="20"/>
      <c r="M1224" s="21">
        <f t="shared" si="132"/>
        <v>0</v>
      </c>
      <c r="N1224" s="21">
        <f>BAJIO16643561!C1226</f>
        <v>0</v>
      </c>
      <c r="O1224" s="128">
        <f t="shared" si="128"/>
        <v>4343.6199999997452</v>
      </c>
      <c r="P1224" s="22"/>
    </row>
    <row r="1225" spans="1:16" hidden="1" x14ac:dyDescent="0.25">
      <c r="A1225" s="19">
        <f>BAJIO16643561!A1227</f>
        <v>0</v>
      </c>
      <c r="B1225" s="20"/>
      <c r="C1225" s="20">
        <f>BAJIO16643561!B1226</f>
        <v>0</v>
      </c>
      <c r="D1225" s="106"/>
      <c r="E1225" s="101">
        <f>BAJIO16643561!I1227</f>
        <v>0</v>
      </c>
      <c r="F1225" s="302">
        <f>BAJIO16643561!H1227</f>
        <v>0</v>
      </c>
      <c r="G1225" s="21">
        <f t="shared" si="129"/>
        <v>0</v>
      </c>
      <c r="H1225" s="20"/>
      <c r="I1225" s="21">
        <f t="shared" si="130"/>
        <v>0</v>
      </c>
      <c r="J1225" s="21">
        <f>BAJIO16643561!D1227</f>
        <v>0</v>
      </c>
      <c r="K1225" s="21">
        <f t="shared" si="131"/>
        <v>0</v>
      </c>
      <c r="L1225" s="20"/>
      <c r="M1225" s="21">
        <f t="shared" si="132"/>
        <v>0</v>
      </c>
      <c r="N1225" s="21">
        <f>BAJIO16643561!C1227</f>
        <v>0</v>
      </c>
      <c r="O1225" s="128">
        <f t="shared" si="128"/>
        <v>4343.6199999997452</v>
      </c>
    </row>
    <row r="1226" spans="1:16" hidden="1" x14ac:dyDescent="0.25">
      <c r="A1226" s="19">
        <f>BAJIO16643561!A1228</f>
        <v>0</v>
      </c>
      <c r="B1226" s="20"/>
      <c r="C1226" s="20">
        <f>BAJIO16643561!B1227</f>
        <v>0</v>
      </c>
      <c r="D1226" s="106"/>
      <c r="E1226" s="101">
        <f>BAJIO16643561!I1228</f>
        <v>0</v>
      </c>
      <c r="F1226" s="302">
        <f>BAJIO16643561!H1228</f>
        <v>0</v>
      </c>
      <c r="G1226" s="21">
        <f t="shared" si="129"/>
        <v>0</v>
      </c>
      <c r="H1226" s="20"/>
      <c r="I1226" s="21">
        <f t="shared" si="130"/>
        <v>0</v>
      </c>
      <c r="J1226" s="21">
        <f>BAJIO16643561!D1228</f>
        <v>0</v>
      </c>
      <c r="K1226" s="21">
        <f t="shared" si="131"/>
        <v>0</v>
      </c>
      <c r="L1226" s="20"/>
      <c r="M1226" s="21">
        <f t="shared" si="132"/>
        <v>0</v>
      </c>
      <c r="N1226" s="21">
        <f>BAJIO16643561!C1228</f>
        <v>0</v>
      </c>
      <c r="O1226" s="128">
        <f t="shared" si="128"/>
        <v>4343.6199999997452</v>
      </c>
    </row>
    <row r="1227" spans="1:16" hidden="1" x14ac:dyDescent="0.25">
      <c r="A1227" s="19">
        <f>BAJIO16643561!A1229</f>
        <v>0</v>
      </c>
      <c r="B1227" s="20"/>
      <c r="C1227" s="20">
        <f>BAJIO16643561!B1228</f>
        <v>0</v>
      </c>
      <c r="D1227" s="106"/>
      <c r="E1227" s="101">
        <f>BAJIO16643561!I1229</f>
        <v>0</v>
      </c>
      <c r="F1227" s="302">
        <f>BAJIO16643561!H1229</f>
        <v>0</v>
      </c>
      <c r="G1227" s="21">
        <f t="shared" si="129"/>
        <v>0</v>
      </c>
      <c r="H1227" s="20"/>
      <c r="I1227" s="21">
        <f t="shared" si="130"/>
        <v>0</v>
      </c>
      <c r="J1227" s="21">
        <f>BAJIO16643561!D1229</f>
        <v>0</v>
      </c>
      <c r="K1227" s="21">
        <f t="shared" si="131"/>
        <v>0</v>
      </c>
      <c r="L1227" s="20"/>
      <c r="M1227" s="21">
        <f t="shared" si="132"/>
        <v>0</v>
      </c>
      <c r="N1227" s="21">
        <f>BAJIO16643561!C1229</f>
        <v>0</v>
      </c>
      <c r="O1227" s="128">
        <f t="shared" si="128"/>
        <v>4343.6199999997452</v>
      </c>
    </row>
    <row r="1228" spans="1:16" hidden="1" x14ac:dyDescent="0.25">
      <c r="A1228" s="19">
        <f>BAJIO16643561!A1230</f>
        <v>0</v>
      </c>
      <c r="B1228" s="20"/>
      <c r="C1228" s="20">
        <f>BAJIO16643561!B1229</f>
        <v>0</v>
      </c>
      <c r="D1228" s="106"/>
      <c r="E1228" s="101">
        <f>BAJIO16643561!I1230</f>
        <v>0</v>
      </c>
      <c r="F1228" s="302">
        <f>BAJIO16643561!H1230</f>
        <v>0</v>
      </c>
      <c r="G1228" s="21">
        <f t="shared" si="129"/>
        <v>0</v>
      </c>
      <c r="H1228" s="20"/>
      <c r="I1228" s="21">
        <f t="shared" si="130"/>
        <v>0</v>
      </c>
      <c r="J1228" s="21">
        <f>BAJIO16643561!D1230</f>
        <v>0</v>
      </c>
      <c r="K1228" s="21">
        <f t="shared" si="131"/>
        <v>0</v>
      </c>
      <c r="L1228" s="20"/>
      <c r="M1228" s="21">
        <f t="shared" si="132"/>
        <v>0</v>
      </c>
      <c r="N1228" s="21">
        <f>BAJIO16643561!C1230</f>
        <v>0</v>
      </c>
      <c r="O1228" s="128">
        <f t="shared" si="128"/>
        <v>4343.6199999997452</v>
      </c>
    </row>
    <row r="1229" spans="1:16" hidden="1" x14ac:dyDescent="0.25">
      <c r="A1229" s="19">
        <f>BAJIO16643561!A1231</f>
        <v>0</v>
      </c>
      <c r="B1229" s="20"/>
      <c r="C1229" s="20">
        <f>BAJIO16643561!B1230</f>
        <v>0</v>
      </c>
      <c r="D1229" s="106"/>
      <c r="E1229" s="101">
        <f>BAJIO16643561!I1231</f>
        <v>0</v>
      </c>
      <c r="F1229" s="302">
        <f>BAJIO16643561!H1231</f>
        <v>0</v>
      </c>
      <c r="G1229" s="21">
        <f t="shared" si="129"/>
        <v>0</v>
      </c>
      <c r="H1229" s="20"/>
      <c r="I1229" s="21">
        <f t="shared" si="130"/>
        <v>0</v>
      </c>
      <c r="J1229" s="21">
        <f>BAJIO16643561!D1231</f>
        <v>0</v>
      </c>
      <c r="K1229" s="21">
        <f t="shared" si="131"/>
        <v>0</v>
      </c>
      <c r="L1229" s="20"/>
      <c r="M1229" s="21">
        <f t="shared" si="132"/>
        <v>0</v>
      </c>
      <c r="N1229" s="21">
        <f>BAJIO16643561!C1231</f>
        <v>0</v>
      </c>
      <c r="O1229" s="128">
        <f t="shared" si="128"/>
        <v>4343.6199999997452</v>
      </c>
    </row>
    <row r="1230" spans="1:16" hidden="1" x14ac:dyDescent="0.25">
      <c r="A1230" s="19">
        <f>BAJIO16643561!A1232</f>
        <v>0</v>
      </c>
      <c r="B1230" s="20"/>
      <c r="C1230" s="20">
        <f>BAJIO16643561!B1231</f>
        <v>0</v>
      </c>
      <c r="D1230" s="106"/>
      <c r="E1230" s="101">
        <f>BAJIO16643561!I1232</f>
        <v>0</v>
      </c>
      <c r="F1230" s="302">
        <f>BAJIO16643561!H1232</f>
        <v>0</v>
      </c>
      <c r="G1230" s="21">
        <f t="shared" si="129"/>
        <v>0</v>
      </c>
      <c r="H1230" s="20"/>
      <c r="I1230" s="21">
        <f t="shared" si="130"/>
        <v>0</v>
      </c>
      <c r="J1230" s="21">
        <f>BAJIO16643561!D1232</f>
        <v>0</v>
      </c>
      <c r="K1230" s="21">
        <f t="shared" si="131"/>
        <v>0</v>
      </c>
      <c r="L1230" s="20"/>
      <c r="M1230" s="21">
        <f t="shared" si="132"/>
        <v>0</v>
      </c>
      <c r="N1230" s="21">
        <f>BAJIO16643561!C1232</f>
        <v>0</v>
      </c>
      <c r="O1230" s="128">
        <f t="shared" ref="O1230:O1293" si="133">O1229+J1230-N1230</f>
        <v>4343.6199999997452</v>
      </c>
    </row>
    <row r="1231" spans="1:16" hidden="1" x14ac:dyDescent="0.25">
      <c r="A1231" s="19">
        <f>BAJIO16643561!A1233</f>
        <v>0</v>
      </c>
      <c r="B1231" s="20"/>
      <c r="C1231" s="20">
        <f>BAJIO16643561!B1232</f>
        <v>0</v>
      </c>
      <c r="D1231" s="106"/>
      <c r="E1231" s="101">
        <f>BAJIO16643561!I1233</f>
        <v>0</v>
      </c>
      <c r="F1231" s="302">
        <f>BAJIO16643561!H1233</f>
        <v>0</v>
      </c>
      <c r="G1231" s="21">
        <f t="shared" si="129"/>
        <v>0</v>
      </c>
      <c r="H1231" s="20"/>
      <c r="I1231" s="21">
        <f t="shared" si="130"/>
        <v>0</v>
      </c>
      <c r="J1231" s="21">
        <f>BAJIO16643561!D1233</f>
        <v>0</v>
      </c>
      <c r="K1231" s="21">
        <f t="shared" si="131"/>
        <v>0</v>
      </c>
      <c r="L1231" s="20"/>
      <c r="M1231" s="21">
        <f t="shared" si="132"/>
        <v>0</v>
      </c>
      <c r="N1231" s="21">
        <f>BAJIO16643561!C1233</f>
        <v>0</v>
      </c>
      <c r="O1231" s="128">
        <f t="shared" si="133"/>
        <v>4343.6199999997452</v>
      </c>
    </row>
    <row r="1232" spans="1:16" hidden="1" x14ac:dyDescent="0.25">
      <c r="A1232" s="19">
        <f>BAJIO16643561!A1234</f>
        <v>0</v>
      </c>
      <c r="B1232" s="20"/>
      <c r="C1232" s="20">
        <f>BAJIO16643561!B1233</f>
        <v>0</v>
      </c>
      <c r="D1232" s="106"/>
      <c r="E1232" s="101">
        <f>BAJIO16643561!I1234</f>
        <v>0</v>
      </c>
      <c r="F1232" s="302">
        <f>BAJIO16643561!H1234</f>
        <v>0</v>
      </c>
      <c r="G1232" s="21">
        <f t="shared" si="129"/>
        <v>0</v>
      </c>
      <c r="H1232" s="20"/>
      <c r="I1232" s="21">
        <f t="shared" si="130"/>
        <v>0</v>
      </c>
      <c r="J1232" s="21">
        <f>BAJIO16643561!D1234</f>
        <v>0</v>
      </c>
      <c r="K1232" s="21">
        <f t="shared" si="131"/>
        <v>0</v>
      </c>
      <c r="L1232" s="20"/>
      <c r="M1232" s="21">
        <f t="shared" si="132"/>
        <v>0</v>
      </c>
      <c r="N1232" s="21">
        <f>BAJIO16643561!C1234</f>
        <v>0</v>
      </c>
      <c r="O1232" s="128">
        <f t="shared" si="133"/>
        <v>4343.6199999997452</v>
      </c>
    </row>
    <row r="1233" spans="1:16" hidden="1" x14ac:dyDescent="0.25">
      <c r="A1233" s="19">
        <f>BAJIO16643561!A1235</f>
        <v>0</v>
      </c>
      <c r="B1233" s="20"/>
      <c r="C1233" s="20">
        <f>BAJIO16643561!B1234</f>
        <v>0</v>
      </c>
      <c r="D1233" s="106"/>
      <c r="E1233" s="101">
        <f>BAJIO16643561!I1235</f>
        <v>0</v>
      </c>
      <c r="F1233" s="302">
        <f>BAJIO16643561!H1235</f>
        <v>0</v>
      </c>
      <c r="G1233" s="21">
        <f t="shared" si="129"/>
        <v>0</v>
      </c>
      <c r="H1233" s="20"/>
      <c r="I1233" s="21">
        <f t="shared" si="130"/>
        <v>0</v>
      </c>
      <c r="J1233" s="21">
        <f>BAJIO16643561!D1235</f>
        <v>0</v>
      </c>
      <c r="K1233" s="21">
        <f t="shared" si="131"/>
        <v>0</v>
      </c>
      <c r="L1233" s="20"/>
      <c r="M1233" s="21">
        <f t="shared" si="132"/>
        <v>0</v>
      </c>
      <c r="N1233" s="21">
        <f>BAJIO16643561!C1235</f>
        <v>0</v>
      </c>
      <c r="O1233" s="128">
        <f t="shared" si="133"/>
        <v>4343.6199999997452</v>
      </c>
    </row>
    <row r="1234" spans="1:16" hidden="1" x14ac:dyDescent="0.25">
      <c r="A1234" s="19">
        <f>BAJIO16643561!A1236</f>
        <v>0</v>
      </c>
      <c r="B1234" s="20"/>
      <c r="C1234" s="20">
        <f>BAJIO16643561!B1236</f>
        <v>0</v>
      </c>
      <c r="D1234" s="106"/>
      <c r="E1234" s="101">
        <f>BAJIO16643561!I1236</f>
        <v>0</v>
      </c>
      <c r="F1234" s="302">
        <f>BAJIO16643561!H1236</f>
        <v>0</v>
      </c>
      <c r="G1234" s="21">
        <f t="shared" si="129"/>
        <v>0</v>
      </c>
      <c r="H1234" s="20"/>
      <c r="I1234" s="21">
        <f t="shared" si="130"/>
        <v>0</v>
      </c>
      <c r="J1234" s="21">
        <f>BAJIO16643561!D1236</f>
        <v>0</v>
      </c>
      <c r="K1234" s="21">
        <f t="shared" si="131"/>
        <v>0</v>
      </c>
      <c r="L1234" s="20"/>
      <c r="M1234" s="21">
        <f t="shared" si="132"/>
        <v>0</v>
      </c>
      <c r="N1234" s="21">
        <f>BAJIO16643561!C1236</f>
        <v>0</v>
      </c>
      <c r="O1234" s="128">
        <f t="shared" si="133"/>
        <v>4343.6199999997452</v>
      </c>
      <c r="P1234" s="22"/>
    </row>
    <row r="1235" spans="1:16" hidden="1" x14ac:dyDescent="0.25">
      <c r="A1235" s="19">
        <f>BAJIO16643561!A1237</f>
        <v>0</v>
      </c>
      <c r="B1235" s="20"/>
      <c r="C1235" s="20">
        <f>BAJIO16643561!B1237</f>
        <v>0</v>
      </c>
      <c r="D1235" s="106"/>
      <c r="E1235" s="101">
        <f>BAJIO16643561!I1237</f>
        <v>0</v>
      </c>
      <c r="F1235" s="302">
        <f>BAJIO16643561!H1237</f>
        <v>0</v>
      </c>
      <c r="G1235" s="21">
        <f t="shared" si="129"/>
        <v>0</v>
      </c>
      <c r="H1235" s="20"/>
      <c r="I1235" s="21">
        <f t="shared" si="130"/>
        <v>0</v>
      </c>
      <c r="J1235" s="21">
        <f>BAJIO16643561!D1237</f>
        <v>0</v>
      </c>
      <c r="K1235" s="21">
        <f t="shared" si="131"/>
        <v>0</v>
      </c>
      <c r="L1235" s="20"/>
      <c r="M1235" s="21">
        <f t="shared" si="132"/>
        <v>0</v>
      </c>
      <c r="N1235" s="21">
        <f>BAJIO16643561!C1237</f>
        <v>0</v>
      </c>
      <c r="O1235" s="128">
        <f t="shared" si="133"/>
        <v>4343.6199999997452</v>
      </c>
      <c r="P1235" s="22"/>
    </row>
    <row r="1236" spans="1:16" hidden="1" x14ac:dyDescent="0.25">
      <c r="A1236" s="19">
        <f>BAJIO16643561!A1238</f>
        <v>0</v>
      </c>
      <c r="B1236" s="20"/>
      <c r="C1236" s="20">
        <f>BAJIO16643561!B1238</f>
        <v>0</v>
      </c>
      <c r="D1236" s="106"/>
      <c r="E1236" s="101">
        <f>BAJIO16643561!I1238</f>
        <v>0</v>
      </c>
      <c r="F1236" s="302">
        <f>BAJIO16643561!H1238</f>
        <v>0</v>
      </c>
      <c r="G1236" s="21">
        <f t="shared" si="129"/>
        <v>0</v>
      </c>
      <c r="H1236" s="20"/>
      <c r="I1236" s="21">
        <f t="shared" si="130"/>
        <v>0</v>
      </c>
      <c r="J1236" s="21">
        <f>BAJIO16643561!D1238</f>
        <v>0</v>
      </c>
      <c r="K1236" s="21">
        <f t="shared" si="131"/>
        <v>0</v>
      </c>
      <c r="L1236" s="20"/>
      <c r="M1236" s="21">
        <f t="shared" si="132"/>
        <v>0</v>
      </c>
      <c r="N1236" s="21">
        <f>BAJIO16643561!C1238</f>
        <v>0</v>
      </c>
      <c r="O1236" s="128">
        <f t="shared" si="133"/>
        <v>4343.6199999997452</v>
      </c>
      <c r="P1236" s="22"/>
    </row>
    <row r="1237" spans="1:16" hidden="1" x14ac:dyDescent="0.25">
      <c r="A1237" s="19">
        <f>BAJIO16643561!A1239</f>
        <v>0</v>
      </c>
      <c r="B1237" s="20"/>
      <c r="C1237" s="20">
        <f>BAJIO16643561!B1239</f>
        <v>0</v>
      </c>
      <c r="D1237" s="106"/>
      <c r="E1237" s="101">
        <f>BAJIO16643561!I1239</f>
        <v>0</v>
      </c>
      <c r="F1237" s="302">
        <f>BAJIO16643561!H1239</f>
        <v>0</v>
      </c>
      <c r="G1237" s="21">
        <f t="shared" si="129"/>
        <v>0</v>
      </c>
      <c r="H1237" s="20"/>
      <c r="I1237" s="21">
        <f t="shared" si="130"/>
        <v>0</v>
      </c>
      <c r="J1237" s="21">
        <f>BAJIO16643561!D1239</f>
        <v>0</v>
      </c>
      <c r="K1237" s="21">
        <f t="shared" si="131"/>
        <v>0</v>
      </c>
      <c r="L1237" s="20"/>
      <c r="M1237" s="21">
        <f t="shared" si="132"/>
        <v>0</v>
      </c>
      <c r="N1237" s="21">
        <f>BAJIO16643561!C1239</f>
        <v>0</v>
      </c>
      <c r="O1237" s="128">
        <f t="shared" si="133"/>
        <v>4343.6199999997452</v>
      </c>
      <c r="P1237" s="22"/>
    </row>
    <row r="1238" spans="1:16" hidden="1" x14ac:dyDescent="0.25">
      <c r="A1238" s="19">
        <f>BAJIO16643561!A1240</f>
        <v>0</v>
      </c>
      <c r="B1238" s="20"/>
      <c r="C1238" s="20">
        <f>BAJIO16643561!B1240</f>
        <v>0</v>
      </c>
      <c r="D1238" s="106"/>
      <c r="E1238" s="101">
        <f>BAJIO16643561!I1240</f>
        <v>0</v>
      </c>
      <c r="F1238" s="302">
        <f>BAJIO16643561!H1240</f>
        <v>0</v>
      </c>
      <c r="G1238" s="21">
        <f t="shared" si="129"/>
        <v>0</v>
      </c>
      <c r="H1238" s="20"/>
      <c r="I1238" s="21">
        <f t="shared" si="130"/>
        <v>0</v>
      </c>
      <c r="J1238" s="21">
        <f>BAJIO16643561!D1240</f>
        <v>0</v>
      </c>
      <c r="K1238" s="21">
        <f t="shared" si="131"/>
        <v>0</v>
      </c>
      <c r="L1238" s="20"/>
      <c r="M1238" s="21">
        <f t="shared" si="132"/>
        <v>0</v>
      </c>
      <c r="N1238" s="21">
        <f>BAJIO16643561!C1240</f>
        <v>0</v>
      </c>
      <c r="O1238" s="128">
        <f t="shared" si="133"/>
        <v>4343.6199999997452</v>
      </c>
      <c r="P1238" s="22"/>
    </row>
    <row r="1239" spans="1:16" hidden="1" x14ac:dyDescent="0.25">
      <c r="A1239" s="19">
        <f>BAJIO16643561!A1241</f>
        <v>0</v>
      </c>
      <c r="B1239" s="20"/>
      <c r="C1239" s="20">
        <f>BAJIO16643561!B1241</f>
        <v>0</v>
      </c>
      <c r="D1239" s="106"/>
      <c r="E1239" s="101">
        <f>BAJIO16643561!I1241</f>
        <v>0</v>
      </c>
      <c r="F1239" s="302">
        <f>BAJIO16643561!H1241</f>
        <v>0</v>
      </c>
      <c r="G1239" s="21">
        <f t="shared" si="129"/>
        <v>0</v>
      </c>
      <c r="H1239" s="20"/>
      <c r="I1239" s="21">
        <f t="shared" si="130"/>
        <v>0</v>
      </c>
      <c r="J1239" s="21">
        <f>BAJIO16643561!D1241</f>
        <v>0</v>
      </c>
      <c r="K1239" s="21">
        <f t="shared" si="131"/>
        <v>0</v>
      </c>
      <c r="L1239" s="20"/>
      <c r="M1239" s="21">
        <f t="shared" si="132"/>
        <v>0</v>
      </c>
      <c r="N1239" s="21">
        <f>BAJIO16643561!C1241</f>
        <v>0</v>
      </c>
      <c r="O1239" s="128">
        <f t="shared" si="133"/>
        <v>4343.6199999997452</v>
      </c>
      <c r="P1239" s="22"/>
    </row>
    <row r="1240" spans="1:16" hidden="1" x14ac:dyDescent="0.25">
      <c r="A1240" s="19">
        <f>BAJIO16643561!A1242</f>
        <v>0</v>
      </c>
      <c r="B1240" s="20"/>
      <c r="C1240" s="20">
        <f>BAJIO16643561!B1242</f>
        <v>0</v>
      </c>
      <c r="D1240" s="106"/>
      <c r="E1240" s="101">
        <f>BAJIO16643561!I1242</f>
        <v>0</v>
      </c>
      <c r="F1240" s="302">
        <f>BAJIO16643561!H1242</f>
        <v>0</v>
      </c>
      <c r="G1240" s="21">
        <f t="shared" si="129"/>
        <v>0</v>
      </c>
      <c r="H1240" s="20"/>
      <c r="I1240" s="21">
        <f t="shared" si="130"/>
        <v>0</v>
      </c>
      <c r="J1240" s="21">
        <f>BAJIO16643561!D1242</f>
        <v>0</v>
      </c>
      <c r="K1240" s="21">
        <f t="shared" si="131"/>
        <v>0</v>
      </c>
      <c r="L1240" s="20"/>
      <c r="M1240" s="21">
        <f t="shared" si="132"/>
        <v>0</v>
      </c>
      <c r="N1240" s="21">
        <f>BAJIO16643561!C1242</f>
        <v>0</v>
      </c>
      <c r="O1240" s="128">
        <f t="shared" si="133"/>
        <v>4343.6199999997452</v>
      </c>
      <c r="P1240" s="22"/>
    </row>
    <row r="1241" spans="1:16" hidden="1" x14ac:dyDescent="0.25">
      <c r="A1241" s="19">
        <f>BAJIO16643561!A1243</f>
        <v>0</v>
      </c>
      <c r="B1241" s="20"/>
      <c r="C1241" s="20">
        <f>BAJIO16643561!B1243</f>
        <v>0</v>
      </c>
      <c r="D1241" s="106"/>
      <c r="E1241" s="101">
        <f>BAJIO16643561!I1243</f>
        <v>0</v>
      </c>
      <c r="F1241" s="302">
        <f>BAJIO16643561!H1243</f>
        <v>0</v>
      </c>
      <c r="G1241" s="21">
        <f t="shared" si="129"/>
        <v>0</v>
      </c>
      <c r="H1241" s="20"/>
      <c r="I1241" s="21">
        <f t="shared" si="130"/>
        <v>0</v>
      </c>
      <c r="J1241" s="21">
        <f>BAJIO16643561!D1243</f>
        <v>0</v>
      </c>
      <c r="K1241" s="21">
        <f t="shared" si="131"/>
        <v>0</v>
      </c>
      <c r="L1241" s="20"/>
      <c r="M1241" s="21">
        <f t="shared" si="132"/>
        <v>0</v>
      </c>
      <c r="N1241" s="21">
        <f>BAJIO16643561!C1243</f>
        <v>0</v>
      </c>
      <c r="O1241" s="128">
        <f t="shared" si="133"/>
        <v>4343.6199999997452</v>
      </c>
      <c r="P1241" s="22"/>
    </row>
    <row r="1242" spans="1:16" hidden="1" x14ac:dyDescent="0.25">
      <c r="A1242" s="19">
        <f>BAJIO16643561!A1244</f>
        <v>0</v>
      </c>
      <c r="B1242" s="20"/>
      <c r="C1242" s="20">
        <f>BAJIO16643561!B1244</f>
        <v>0</v>
      </c>
      <c r="D1242" s="106"/>
      <c r="E1242" s="101">
        <f>BAJIO16643561!I1244</f>
        <v>0</v>
      </c>
      <c r="F1242" s="302">
        <f>BAJIO16643561!H1244</f>
        <v>0</v>
      </c>
      <c r="G1242" s="21">
        <f t="shared" si="129"/>
        <v>0</v>
      </c>
      <c r="H1242" s="20"/>
      <c r="I1242" s="21">
        <f t="shared" si="130"/>
        <v>0</v>
      </c>
      <c r="J1242" s="21">
        <f>BAJIO16643561!D1244</f>
        <v>0</v>
      </c>
      <c r="K1242" s="21">
        <f t="shared" si="131"/>
        <v>0</v>
      </c>
      <c r="L1242" s="20"/>
      <c r="M1242" s="21">
        <f t="shared" si="132"/>
        <v>0</v>
      </c>
      <c r="N1242" s="21">
        <f>BAJIO16643561!C1244</f>
        <v>0</v>
      </c>
      <c r="O1242" s="128">
        <f t="shared" si="133"/>
        <v>4343.6199999997452</v>
      </c>
      <c r="P1242" s="22"/>
    </row>
    <row r="1243" spans="1:16" hidden="1" x14ac:dyDescent="0.25">
      <c r="A1243" s="19">
        <f>BAJIO16643561!A1245</f>
        <v>0</v>
      </c>
      <c r="B1243" s="20"/>
      <c r="C1243" s="20">
        <f>BAJIO16643561!B1245</f>
        <v>0</v>
      </c>
      <c r="D1243" s="106"/>
      <c r="E1243" s="101">
        <f>BAJIO16643561!I1245</f>
        <v>0</v>
      </c>
      <c r="F1243" s="302">
        <f>BAJIO16643561!H1245</f>
        <v>0</v>
      </c>
      <c r="G1243" s="21">
        <f t="shared" si="129"/>
        <v>0</v>
      </c>
      <c r="H1243" s="20"/>
      <c r="I1243" s="21">
        <f t="shared" si="130"/>
        <v>0</v>
      </c>
      <c r="J1243" s="21">
        <f>BAJIO16643561!D1245</f>
        <v>0</v>
      </c>
      <c r="K1243" s="21">
        <f t="shared" si="131"/>
        <v>0</v>
      </c>
      <c r="L1243" s="20"/>
      <c r="M1243" s="21">
        <f t="shared" si="132"/>
        <v>0</v>
      </c>
      <c r="N1243" s="21">
        <f>BAJIO16643561!C1245</f>
        <v>0</v>
      </c>
      <c r="O1243" s="128">
        <f t="shared" si="133"/>
        <v>4343.6199999997452</v>
      </c>
      <c r="P1243" s="22"/>
    </row>
    <row r="1244" spans="1:16" hidden="1" x14ac:dyDescent="0.25">
      <c r="A1244" s="19">
        <f>BAJIO16643561!A1246</f>
        <v>0</v>
      </c>
      <c r="B1244" s="20"/>
      <c r="C1244" s="20">
        <f>BAJIO16643561!B1246</f>
        <v>0</v>
      </c>
      <c r="D1244" s="106"/>
      <c r="E1244" s="101">
        <f>BAJIO16643561!I1246</f>
        <v>0</v>
      </c>
      <c r="F1244" s="302">
        <f>BAJIO16643561!H1246</f>
        <v>0</v>
      </c>
      <c r="G1244" s="21">
        <f t="shared" si="129"/>
        <v>0</v>
      </c>
      <c r="H1244" s="20"/>
      <c r="I1244" s="21">
        <f t="shared" si="130"/>
        <v>0</v>
      </c>
      <c r="J1244" s="21">
        <f>BAJIO16643561!D1246</f>
        <v>0</v>
      </c>
      <c r="K1244" s="21">
        <f t="shared" si="131"/>
        <v>0</v>
      </c>
      <c r="L1244" s="20"/>
      <c r="M1244" s="21">
        <f t="shared" si="132"/>
        <v>0</v>
      </c>
      <c r="N1244" s="21">
        <f>BAJIO16643561!C1246</f>
        <v>0</v>
      </c>
      <c r="O1244" s="128">
        <f t="shared" si="133"/>
        <v>4343.6199999997452</v>
      </c>
      <c r="P1244" s="22"/>
    </row>
    <row r="1245" spans="1:16" hidden="1" x14ac:dyDescent="0.25">
      <c r="A1245" s="19">
        <f>BAJIO16643561!A1247</f>
        <v>0</v>
      </c>
      <c r="B1245" s="20"/>
      <c r="C1245" s="20">
        <f>BAJIO16643561!B1247</f>
        <v>0</v>
      </c>
      <c r="D1245" s="106"/>
      <c r="E1245" s="101">
        <f>BAJIO16643561!I1247</f>
        <v>0</v>
      </c>
      <c r="F1245" s="302">
        <f>BAJIO16643561!H1247</f>
        <v>0</v>
      </c>
      <c r="G1245" s="21">
        <f t="shared" si="129"/>
        <v>0</v>
      </c>
      <c r="H1245" s="20"/>
      <c r="I1245" s="21">
        <f t="shared" si="130"/>
        <v>0</v>
      </c>
      <c r="J1245" s="21">
        <f>BAJIO16643561!D1247</f>
        <v>0</v>
      </c>
      <c r="K1245" s="21">
        <f t="shared" si="131"/>
        <v>0</v>
      </c>
      <c r="L1245" s="20"/>
      <c r="M1245" s="21">
        <f t="shared" si="132"/>
        <v>0</v>
      </c>
      <c r="N1245" s="21">
        <f>BAJIO16643561!C1247</f>
        <v>0</v>
      </c>
      <c r="O1245" s="128">
        <f t="shared" si="133"/>
        <v>4343.6199999997452</v>
      </c>
      <c r="P1245" s="22"/>
    </row>
    <row r="1246" spans="1:16" hidden="1" x14ac:dyDescent="0.25">
      <c r="A1246" s="19">
        <f>BAJIO16643561!A1248</f>
        <v>0</v>
      </c>
      <c r="B1246" s="20"/>
      <c r="C1246" s="20">
        <f>BAJIO16643561!B1248</f>
        <v>0</v>
      </c>
      <c r="D1246" s="106"/>
      <c r="E1246" s="101">
        <f>BAJIO16643561!I1248</f>
        <v>0</v>
      </c>
      <c r="F1246" s="302">
        <f>BAJIO16643561!H1248</f>
        <v>0</v>
      </c>
      <c r="G1246" s="21">
        <f t="shared" si="129"/>
        <v>0</v>
      </c>
      <c r="H1246" s="20"/>
      <c r="I1246" s="21">
        <f t="shared" si="130"/>
        <v>0</v>
      </c>
      <c r="J1246" s="21">
        <f>BAJIO16643561!D1248</f>
        <v>0</v>
      </c>
      <c r="K1246" s="21">
        <f t="shared" si="131"/>
        <v>0</v>
      </c>
      <c r="L1246" s="20"/>
      <c r="M1246" s="21">
        <f t="shared" si="132"/>
        <v>0</v>
      </c>
      <c r="N1246" s="21">
        <f>BAJIO16643561!C1248</f>
        <v>0</v>
      </c>
      <c r="O1246" s="128">
        <f t="shared" si="133"/>
        <v>4343.6199999997452</v>
      </c>
      <c r="P1246" s="22"/>
    </row>
    <row r="1247" spans="1:16" hidden="1" x14ac:dyDescent="0.25">
      <c r="A1247" s="19">
        <f>BAJIO16643561!A1249</f>
        <v>0</v>
      </c>
      <c r="B1247" s="20"/>
      <c r="C1247" s="20">
        <f>BAJIO16643561!B1249</f>
        <v>0</v>
      </c>
      <c r="D1247" s="106"/>
      <c r="E1247" s="101">
        <f>BAJIO16643561!I1249</f>
        <v>0</v>
      </c>
      <c r="F1247" s="302">
        <f>BAJIO16643561!H1249</f>
        <v>0</v>
      </c>
      <c r="G1247" s="21">
        <f t="shared" si="129"/>
        <v>0</v>
      </c>
      <c r="H1247" s="20"/>
      <c r="I1247" s="21">
        <f t="shared" si="130"/>
        <v>0</v>
      </c>
      <c r="J1247" s="21">
        <f>BAJIO16643561!D1249</f>
        <v>0</v>
      </c>
      <c r="K1247" s="21">
        <f t="shared" si="131"/>
        <v>0</v>
      </c>
      <c r="L1247" s="20"/>
      <c r="M1247" s="21">
        <f t="shared" si="132"/>
        <v>0</v>
      </c>
      <c r="N1247" s="21">
        <f>BAJIO16643561!C1249</f>
        <v>0</v>
      </c>
      <c r="O1247" s="128">
        <f t="shared" si="133"/>
        <v>4343.6199999997452</v>
      </c>
      <c r="P1247" s="22"/>
    </row>
    <row r="1248" spans="1:16" hidden="1" x14ac:dyDescent="0.25">
      <c r="A1248" s="19">
        <f>BAJIO16643561!A1250</f>
        <v>0</v>
      </c>
      <c r="B1248" s="20"/>
      <c r="C1248" s="20">
        <f>BAJIO16643561!B1250</f>
        <v>0</v>
      </c>
      <c r="D1248" s="106"/>
      <c r="E1248" s="101">
        <f>BAJIO16643561!I1250</f>
        <v>0</v>
      </c>
      <c r="F1248" s="302">
        <f>BAJIO16643561!H1250</f>
        <v>0</v>
      </c>
      <c r="G1248" s="21">
        <f t="shared" si="129"/>
        <v>0</v>
      </c>
      <c r="H1248" s="20"/>
      <c r="I1248" s="21">
        <f t="shared" si="130"/>
        <v>0</v>
      </c>
      <c r="J1248" s="21">
        <f>BAJIO16643561!D1250</f>
        <v>0</v>
      </c>
      <c r="K1248" s="21">
        <f t="shared" si="131"/>
        <v>0</v>
      </c>
      <c r="L1248" s="20"/>
      <c r="M1248" s="21">
        <f t="shared" si="132"/>
        <v>0</v>
      </c>
      <c r="N1248" s="21">
        <f>BAJIO16643561!C1250</f>
        <v>0</v>
      </c>
      <c r="O1248" s="128">
        <f t="shared" si="133"/>
        <v>4343.6199999997452</v>
      </c>
      <c r="P1248" s="22"/>
    </row>
    <row r="1249" spans="1:16" hidden="1" x14ac:dyDescent="0.25">
      <c r="A1249" s="19">
        <f>BAJIO16643561!A1251</f>
        <v>0</v>
      </c>
      <c r="B1249" s="20"/>
      <c r="C1249" s="20">
        <f>BAJIO16643561!B1251</f>
        <v>0</v>
      </c>
      <c r="D1249" s="106"/>
      <c r="E1249" s="101">
        <f>BAJIO16643561!I1251</f>
        <v>0</v>
      </c>
      <c r="F1249" s="302">
        <f>BAJIO16643561!H1251</f>
        <v>0</v>
      </c>
      <c r="G1249" s="21">
        <f t="shared" si="129"/>
        <v>0</v>
      </c>
      <c r="H1249" s="20"/>
      <c r="I1249" s="21">
        <f t="shared" si="130"/>
        <v>0</v>
      </c>
      <c r="J1249" s="21">
        <f>BAJIO16643561!D1251</f>
        <v>0</v>
      </c>
      <c r="K1249" s="21">
        <f t="shared" si="131"/>
        <v>0</v>
      </c>
      <c r="L1249" s="20"/>
      <c r="M1249" s="21">
        <f t="shared" si="132"/>
        <v>0</v>
      </c>
      <c r="N1249" s="21">
        <f>BAJIO16643561!C1251</f>
        <v>0</v>
      </c>
      <c r="O1249" s="128">
        <f t="shared" si="133"/>
        <v>4343.6199999997452</v>
      </c>
      <c r="P1249" s="22"/>
    </row>
    <row r="1250" spans="1:16" hidden="1" x14ac:dyDescent="0.25">
      <c r="A1250" s="19">
        <f>BAJIO16643561!A1252</f>
        <v>0</v>
      </c>
      <c r="B1250" s="20"/>
      <c r="C1250" s="20">
        <f>BAJIO16643561!B1252</f>
        <v>0</v>
      </c>
      <c r="D1250" s="106"/>
      <c r="E1250" s="101">
        <f>BAJIO16643561!I1252</f>
        <v>0</v>
      </c>
      <c r="F1250" s="302">
        <f>BAJIO16643561!H1252</f>
        <v>0</v>
      </c>
      <c r="G1250" s="21">
        <f t="shared" si="129"/>
        <v>0</v>
      </c>
      <c r="H1250" s="20"/>
      <c r="I1250" s="21">
        <f t="shared" si="130"/>
        <v>0</v>
      </c>
      <c r="J1250" s="21">
        <f>BAJIO16643561!D1252</f>
        <v>0</v>
      </c>
      <c r="K1250" s="21">
        <f t="shared" si="131"/>
        <v>0</v>
      </c>
      <c r="L1250" s="20"/>
      <c r="M1250" s="21">
        <f t="shared" si="132"/>
        <v>0</v>
      </c>
      <c r="N1250" s="21">
        <f>BAJIO16643561!C1252</f>
        <v>0</v>
      </c>
      <c r="O1250" s="128">
        <f t="shared" si="133"/>
        <v>4343.6199999997452</v>
      </c>
      <c r="P1250" s="22"/>
    </row>
    <row r="1251" spans="1:16" hidden="1" x14ac:dyDescent="0.25">
      <c r="A1251" s="19">
        <f>BAJIO16643561!A1253</f>
        <v>0</v>
      </c>
      <c r="B1251" s="20"/>
      <c r="C1251" s="20">
        <f>BAJIO16643561!B1253</f>
        <v>0</v>
      </c>
      <c r="D1251" s="106"/>
      <c r="E1251" s="101">
        <f>BAJIO16643561!I1253</f>
        <v>0</v>
      </c>
      <c r="F1251" s="302">
        <f>BAJIO16643561!H1253</f>
        <v>0</v>
      </c>
      <c r="G1251" s="21">
        <f t="shared" ref="G1251:G1278" si="134">J1251/1.16</f>
        <v>0</v>
      </c>
      <c r="H1251" s="20"/>
      <c r="I1251" s="21">
        <f t="shared" ref="I1251:I1278" si="135">G1251*0.16</f>
        <v>0</v>
      </c>
      <c r="J1251" s="21">
        <f>BAJIO16643561!D1253</f>
        <v>0</v>
      </c>
      <c r="K1251" s="21">
        <f t="shared" ref="K1251:K1278" si="136">N1251/1.16</f>
        <v>0</v>
      </c>
      <c r="L1251" s="20"/>
      <c r="M1251" s="21">
        <f t="shared" ref="M1251:M1278" si="137">K1251*0.16</f>
        <v>0</v>
      </c>
      <c r="N1251" s="21">
        <f>BAJIO16643561!C1253</f>
        <v>0</v>
      </c>
      <c r="O1251" s="128">
        <f t="shared" si="133"/>
        <v>4343.6199999997452</v>
      </c>
      <c r="P1251" s="22"/>
    </row>
    <row r="1252" spans="1:16" hidden="1" x14ac:dyDescent="0.25">
      <c r="A1252" s="19">
        <f>BAJIO16643561!A1254</f>
        <v>0</v>
      </c>
      <c r="B1252" s="20"/>
      <c r="C1252" s="20">
        <f>BAJIO16643561!B1254</f>
        <v>0</v>
      </c>
      <c r="D1252" s="106"/>
      <c r="E1252" s="101">
        <f>BAJIO16643561!I1254</f>
        <v>0</v>
      </c>
      <c r="F1252" s="302">
        <f>BAJIO16643561!H1254</f>
        <v>0</v>
      </c>
      <c r="G1252" s="21">
        <f t="shared" si="134"/>
        <v>0</v>
      </c>
      <c r="H1252" s="20"/>
      <c r="I1252" s="21">
        <f t="shared" si="135"/>
        <v>0</v>
      </c>
      <c r="J1252" s="21">
        <f>BAJIO16643561!D1254</f>
        <v>0</v>
      </c>
      <c r="K1252" s="21">
        <f t="shared" si="136"/>
        <v>0</v>
      </c>
      <c r="L1252" s="20"/>
      <c r="M1252" s="21">
        <f t="shared" si="137"/>
        <v>0</v>
      </c>
      <c r="N1252" s="21">
        <f>BAJIO16643561!C1254</f>
        <v>0</v>
      </c>
      <c r="O1252" s="128">
        <f t="shared" si="133"/>
        <v>4343.6199999997452</v>
      </c>
      <c r="P1252" s="22"/>
    </row>
    <row r="1253" spans="1:16" hidden="1" x14ac:dyDescent="0.25">
      <c r="A1253" s="19">
        <f>BAJIO16643561!A1255</f>
        <v>0</v>
      </c>
      <c r="B1253" s="20"/>
      <c r="C1253" s="20">
        <f>BAJIO16643561!B1255</f>
        <v>0</v>
      </c>
      <c r="D1253" s="106"/>
      <c r="E1253" s="101">
        <f>BAJIO16643561!I1255</f>
        <v>0</v>
      </c>
      <c r="F1253" s="302">
        <f>BAJIO16643561!H1255</f>
        <v>0</v>
      </c>
      <c r="G1253" s="21">
        <f t="shared" si="134"/>
        <v>0</v>
      </c>
      <c r="H1253" s="20"/>
      <c r="I1253" s="21">
        <f t="shared" si="135"/>
        <v>0</v>
      </c>
      <c r="J1253" s="21">
        <f>BAJIO16643561!D1255</f>
        <v>0</v>
      </c>
      <c r="K1253" s="21">
        <f t="shared" si="136"/>
        <v>0</v>
      </c>
      <c r="L1253" s="20"/>
      <c r="M1253" s="21">
        <f t="shared" si="137"/>
        <v>0</v>
      </c>
      <c r="N1253" s="21">
        <f>BAJIO16643561!C1255</f>
        <v>0</v>
      </c>
      <c r="O1253" s="128">
        <f t="shared" si="133"/>
        <v>4343.6199999997452</v>
      </c>
      <c r="P1253" s="22"/>
    </row>
    <row r="1254" spans="1:16" hidden="1" x14ac:dyDescent="0.25">
      <c r="A1254" s="19">
        <f>BAJIO16643561!A1256</f>
        <v>0</v>
      </c>
      <c r="B1254" s="20"/>
      <c r="C1254" s="20">
        <f>BAJIO16643561!B1256</f>
        <v>0</v>
      </c>
      <c r="D1254" s="106"/>
      <c r="E1254" s="101">
        <f>BAJIO16643561!I1256</f>
        <v>0</v>
      </c>
      <c r="F1254" s="302">
        <f>BAJIO16643561!H1256</f>
        <v>0</v>
      </c>
      <c r="G1254" s="21">
        <f t="shared" si="134"/>
        <v>0</v>
      </c>
      <c r="H1254" s="20"/>
      <c r="I1254" s="21">
        <f t="shared" si="135"/>
        <v>0</v>
      </c>
      <c r="J1254" s="21">
        <f>BAJIO16643561!D1256</f>
        <v>0</v>
      </c>
      <c r="K1254" s="21">
        <f t="shared" si="136"/>
        <v>0</v>
      </c>
      <c r="L1254" s="20"/>
      <c r="M1254" s="21">
        <f t="shared" si="137"/>
        <v>0</v>
      </c>
      <c r="N1254" s="21">
        <f>BAJIO16643561!C1256</f>
        <v>0</v>
      </c>
      <c r="O1254" s="128">
        <f t="shared" si="133"/>
        <v>4343.6199999997452</v>
      </c>
      <c r="P1254" s="22"/>
    </row>
    <row r="1255" spans="1:16" hidden="1" x14ac:dyDescent="0.25">
      <c r="A1255" s="19">
        <f>BAJIO16643561!A1257</f>
        <v>0</v>
      </c>
      <c r="B1255" s="20"/>
      <c r="C1255" s="20">
        <f>BAJIO16643561!B1257</f>
        <v>0</v>
      </c>
      <c r="D1255" s="106"/>
      <c r="E1255" s="101">
        <f>BAJIO16643561!I1257</f>
        <v>0</v>
      </c>
      <c r="F1255" s="302">
        <f>BAJIO16643561!H1257</f>
        <v>0</v>
      </c>
      <c r="G1255" s="21">
        <f t="shared" si="134"/>
        <v>0</v>
      </c>
      <c r="H1255" s="20"/>
      <c r="I1255" s="21">
        <f t="shared" si="135"/>
        <v>0</v>
      </c>
      <c r="J1255" s="21">
        <f>BAJIO16643561!D1257</f>
        <v>0</v>
      </c>
      <c r="K1255" s="21">
        <f t="shared" si="136"/>
        <v>0</v>
      </c>
      <c r="L1255" s="20"/>
      <c r="M1255" s="21">
        <f t="shared" si="137"/>
        <v>0</v>
      </c>
      <c r="N1255" s="21">
        <f>BAJIO16643561!C1257</f>
        <v>0</v>
      </c>
      <c r="O1255" s="128">
        <f t="shared" si="133"/>
        <v>4343.6199999997452</v>
      </c>
      <c r="P1255" s="22"/>
    </row>
    <row r="1256" spans="1:16" hidden="1" x14ac:dyDescent="0.25">
      <c r="A1256" s="19">
        <f>BAJIO16643561!A1258</f>
        <v>0</v>
      </c>
      <c r="B1256" s="20"/>
      <c r="C1256" s="20">
        <f>BAJIO16643561!B1258</f>
        <v>0</v>
      </c>
      <c r="D1256" s="106"/>
      <c r="E1256" s="101">
        <f>BAJIO16643561!I1258</f>
        <v>0</v>
      </c>
      <c r="F1256" s="302">
        <f>BAJIO16643561!H1258</f>
        <v>0</v>
      </c>
      <c r="G1256" s="21">
        <f t="shared" si="134"/>
        <v>0</v>
      </c>
      <c r="H1256" s="20"/>
      <c r="I1256" s="21">
        <f t="shared" si="135"/>
        <v>0</v>
      </c>
      <c r="J1256" s="21">
        <f>BAJIO16643561!D1258</f>
        <v>0</v>
      </c>
      <c r="K1256" s="21">
        <f t="shared" si="136"/>
        <v>0</v>
      </c>
      <c r="L1256" s="20"/>
      <c r="M1256" s="21">
        <f t="shared" si="137"/>
        <v>0</v>
      </c>
      <c r="N1256" s="21">
        <f>BAJIO16643561!C1258</f>
        <v>0</v>
      </c>
      <c r="O1256" s="128">
        <f t="shared" si="133"/>
        <v>4343.6199999997452</v>
      </c>
      <c r="P1256" s="22"/>
    </row>
    <row r="1257" spans="1:16" hidden="1" x14ac:dyDescent="0.25">
      <c r="A1257" s="19">
        <f>BAJIO16643561!A1259</f>
        <v>0</v>
      </c>
      <c r="B1257" s="20"/>
      <c r="C1257" s="20">
        <f>BAJIO16643561!B1259</f>
        <v>0</v>
      </c>
      <c r="D1257" s="106"/>
      <c r="E1257" s="101">
        <f>BAJIO16643561!I1259</f>
        <v>0</v>
      </c>
      <c r="F1257" s="302">
        <f>BAJIO16643561!H1259</f>
        <v>0</v>
      </c>
      <c r="G1257" s="21">
        <f t="shared" si="134"/>
        <v>0</v>
      </c>
      <c r="H1257" s="20"/>
      <c r="I1257" s="21">
        <f t="shared" si="135"/>
        <v>0</v>
      </c>
      <c r="J1257" s="21">
        <f>BAJIO16643561!D1259</f>
        <v>0</v>
      </c>
      <c r="K1257" s="21">
        <f t="shared" si="136"/>
        <v>0</v>
      </c>
      <c r="L1257" s="20"/>
      <c r="M1257" s="21">
        <f t="shared" si="137"/>
        <v>0</v>
      </c>
      <c r="N1257" s="21">
        <f>BAJIO16643561!C1259</f>
        <v>0</v>
      </c>
      <c r="O1257" s="128">
        <f t="shared" si="133"/>
        <v>4343.6199999997452</v>
      </c>
      <c r="P1257" s="22"/>
    </row>
    <row r="1258" spans="1:16" hidden="1" x14ac:dyDescent="0.25">
      <c r="A1258" s="19">
        <f>BAJIO16643561!A1260</f>
        <v>0</v>
      </c>
      <c r="B1258" s="20"/>
      <c r="C1258" s="20">
        <f>BAJIO16643561!B1260</f>
        <v>0</v>
      </c>
      <c r="D1258" s="106"/>
      <c r="E1258" s="101">
        <f>BAJIO16643561!I1260</f>
        <v>0</v>
      </c>
      <c r="F1258" s="302">
        <f>BAJIO16643561!H1260</f>
        <v>0</v>
      </c>
      <c r="G1258" s="21">
        <f t="shared" si="134"/>
        <v>0</v>
      </c>
      <c r="H1258" s="20"/>
      <c r="I1258" s="21">
        <f t="shared" si="135"/>
        <v>0</v>
      </c>
      <c r="J1258" s="21">
        <f>BAJIO16643561!D1260</f>
        <v>0</v>
      </c>
      <c r="K1258" s="21">
        <f t="shared" si="136"/>
        <v>0</v>
      </c>
      <c r="L1258" s="20"/>
      <c r="M1258" s="21">
        <f t="shared" si="137"/>
        <v>0</v>
      </c>
      <c r="N1258" s="21">
        <f>BAJIO16643561!C1260</f>
        <v>0</v>
      </c>
      <c r="O1258" s="128">
        <f t="shared" si="133"/>
        <v>4343.6199999997452</v>
      </c>
      <c r="P1258" s="22"/>
    </row>
    <row r="1259" spans="1:16" hidden="1" x14ac:dyDescent="0.25">
      <c r="A1259" s="19">
        <f>BAJIO16643561!A1261</f>
        <v>0</v>
      </c>
      <c r="B1259" s="20"/>
      <c r="C1259" s="20">
        <f>BAJIO16643561!B1261</f>
        <v>0</v>
      </c>
      <c r="D1259" s="106"/>
      <c r="E1259" s="101">
        <f>BAJIO16643561!I1261</f>
        <v>0</v>
      </c>
      <c r="F1259" s="302">
        <f>BAJIO16643561!H1261</f>
        <v>0</v>
      </c>
      <c r="G1259" s="21">
        <f t="shared" si="134"/>
        <v>0</v>
      </c>
      <c r="H1259" s="20"/>
      <c r="I1259" s="21">
        <f t="shared" si="135"/>
        <v>0</v>
      </c>
      <c r="J1259" s="21">
        <f>BAJIO16643561!D1261</f>
        <v>0</v>
      </c>
      <c r="K1259" s="21">
        <f t="shared" si="136"/>
        <v>0</v>
      </c>
      <c r="L1259" s="20"/>
      <c r="M1259" s="21">
        <f t="shared" si="137"/>
        <v>0</v>
      </c>
      <c r="N1259" s="21">
        <f>BAJIO16643561!C1261</f>
        <v>0</v>
      </c>
      <c r="O1259" s="128">
        <f t="shared" si="133"/>
        <v>4343.6199999997452</v>
      </c>
      <c r="P1259" s="22"/>
    </row>
    <row r="1260" spans="1:16" hidden="1" x14ac:dyDescent="0.25">
      <c r="A1260" s="19">
        <f>BAJIO16643561!A1262</f>
        <v>0</v>
      </c>
      <c r="B1260" s="20"/>
      <c r="C1260" s="20">
        <f>BAJIO16643561!B1262</f>
        <v>0</v>
      </c>
      <c r="D1260" s="106"/>
      <c r="E1260" s="101">
        <f>BAJIO16643561!I1262</f>
        <v>0</v>
      </c>
      <c r="F1260" s="302">
        <f>BAJIO16643561!H1262</f>
        <v>0</v>
      </c>
      <c r="G1260" s="21">
        <f t="shared" si="134"/>
        <v>0</v>
      </c>
      <c r="H1260" s="20"/>
      <c r="I1260" s="21">
        <f t="shared" si="135"/>
        <v>0</v>
      </c>
      <c r="J1260" s="21">
        <f>BAJIO16643561!D1262</f>
        <v>0</v>
      </c>
      <c r="K1260" s="21">
        <f t="shared" si="136"/>
        <v>0</v>
      </c>
      <c r="L1260" s="20"/>
      <c r="M1260" s="21">
        <f t="shared" si="137"/>
        <v>0</v>
      </c>
      <c r="N1260" s="21">
        <f>BAJIO16643561!C1262</f>
        <v>0</v>
      </c>
      <c r="O1260" s="128">
        <f t="shared" si="133"/>
        <v>4343.6199999997452</v>
      </c>
      <c r="P1260" s="22"/>
    </row>
    <row r="1261" spans="1:16" hidden="1" x14ac:dyDescent="0.25">
      <c r="A1261" s="19">
        <f>BAJIO16643561!A1263</f>
        <v>0</v>
      </c>
      <c r="B1261" s="20"/>
      <c r="C1261" s="20">
        <f>BAJIO16643561!B1263</f>
        <v>0</v>
      </c>
      <c r="D1261" s="106"/>
      <c r="E1261" s="101">
        <f>BAJIO16643561!I1263</f>
        <v>0</v>
      </c>
      <c r="F1261" s="302">
        <f>BAJIO16643561!H1263</f>
        <v>0</v>
      </c>
      <c r="G1261" s="21">
        <f t="shared" si="134"/>
        <v>0</v>
      </c>
      <c r="H1261" s="20"/>
      <c r="I1261" s="21">
        <f t="shared" si="135"/>
        <v>0</v>
      </c>
      <c r="J1261" s="21">
        <f>BAJIO16643561!D1263</f>
        <v>0</v>
      </c>
      <c r="K1261" s="21">
        <f t="shared" si="136"/>
        <v>0</v>
      </c>
      <c r="L1261" s="20"/>
      <c r="M1261" s="21">
        <f t="shared" si="137"/>
        <v>0</v>
      </c>
      <c r="N1261" s="21">
        <f>BAJIO16643561!C1263</f>
        <v>0</v>
      </c>
      <c r="O1261" s="128">
        <f t="shared" si="133"/>
        <v>4343.6199999997452</v>
      </c>
      <c r="P1261" s="22"/>
    </row>
    <row r="1262" spans="1:16" hidden="1" x14ac:dyDescent="0.25">
      <c r="A1262" s="19">
        <f>BAJIO16643561!A1264</f>
        <v>0</v>
      </c>
      <c r="B1262" s="20"/>
      <c r="C1262" s="20">
        <f>BAJIO16643561!B1264</f>
        <v>0</v>
      </c>
      <c r="D1262" s="106"/>
      <c r="E1262" s="101">
        <f>BAJIO16643561!I1264</f>
        <v>0</v>
      </c>
      <c r="F1262" s="302">
        <f>BAJIO16643561!H1264</f>
        <v>0</v>
      </c>
      <c r="G1262" s="21">
        <f t="shared" si="134"/>
        <v>0</v>
      </c>
      <c r="H1262" s="20"/>
      <c r="I1262" s="21">
        <f t="shared" si="135"/>
        <v>0</v>
      </c>
      <c r="J1262" s="21">
        <f>BAJIO16643561!D1264</f>
        <v>0</v>
      </c>
      <c r="K1262" s="21">
        <f t="shared" si="136"/>
        <v>0</v>
      </c>
      <c r="L1262" s="20"/>
      <c r="M1262" s="21">
        <f t="shared" si="137"/>
        <v>0</v>
      </c>
      <c r="N1262" s="21">
        <f>BAJIO16643561!C1264</f>
        <v>0</v>
      </c>
      <c r="O1262" s="128">
        <f t="shared" si="133"/>
        <v>4343.6199999997452</v>
      </c>
      <c r="P1262" s="22"/>
    </row>
    <row r="1263" spans="1:16" hidden="1" x14ac:dyDescent="0.25">
      <c r="A1263" s="19">
        <f>BAJIO16643561!A1265</f>
        <v>0</v>
      </c>
      <c r="B1263" s="20"/>
      <c r="C1263" s="20">
        <f>BAJIO16643561!B1265</f>
        <v>0</v>
      </c>
      <c r="D1263" s="106"/>
      <c r="E1263" s="101">
        <f>BAJIO16643561!I1265</f>
        <v>0</v>
      </c>
      <c r="F1263" s="302">
        <f>BAJIO16643561!H1265</f>
        <v>0</v>
      </c>
      <c r="G1263" s="21">
        <f t="shared" si="134"/>
        <v>0</v>
      </c>
      <c r="H1263" s="20"/>
      <c r="I1263" s="21">
        <f t="shared" si="135"/>
        <v>0</v>
      </c>
      <c r="J1263" s="21">
        <f>BAJIO16643561!D1265</f>
        <v>0</v>
      </c>
      <c r="K1263" s="21">
        <f t="shared" si="136"/>
        <v>0</v>
      </c>
      <c r="L1263" s="20"/>
      <c r="M1263" s="21">
        <f t="shared" si="137"/>
        <v>0</v>
      </c>
      <c r="N1263" s="21">
        <f>BAJIO16643561!C1265</f>
        <v>0</v>
      </c>
      <c r="O1263" s="128">
        <f t="shared" si="133"/>
        <v>4343.6199999997452</v>
      </c>
      <c r="P1263" s="22"/>
    </row>
    <row r="1264" spans="1:16" hidden="1" x14ac:dyDescent="0.25">
      <c r="A1264" s="19">
        <f>BAJIO16643561!A1266</f>
        <v>0</v>
      </c>
      <c r="B1264" s="20"/>
      <c r="C1264" s="20">
        <f>BAJIO16643561!B1266</f>
        <v>0</v>
      </c>
      <c r="D1264" s="106"/>
      <c r="E1264" s="101">
        <f>BAJIO16643561!I1266</f>
        <v>0</v>
      </c>
      <c r="F1264" s="302">
        <f>BAJIO16643561!H1266</f>
        <v>0</v>
      </c>
      <c r="G1264" s="21">
        <f t="shared" si="134"/>
        <v>0</v>
      </c>
      <c r="H1264" s="20"/>
      <c r="I1264" s="21">
        <f t="shared" si="135"/>
        <v>0</v>
      </c>
      <c r="J1264" s="21">
        <f>BAJIO16643561!D1266</f>
        <v>0</v>
      </c>
      <c r="K1264" s="21">
        <f t="shared" si="136"/>
        <v>0</v>
      </c>
      <c r="L1264" s="20"/>
      <c r="M1264" s="21">
        <f t="shared" si="137"/>
        <v>0</v>
      </c>
      <c r="N1264" s="21">
        <f>BAJIO16643561!C1266</f>
        <v>0</v>
      </c>
      <c r="O1264" s="128">
        <f t="shared" si="133"/>
        <v>4343.6199999997452</v>
      </c>
      <c r="P1264" s="22"/>
    </row>
    <row r="1265" spans="1:16" hidden="1" x14ac:dyDescent="0.25">
      <c r="A1265" s="19">
        <f>BAJIO16643561!A1267</f>
        <v>0</v>
      </c>
      <c r="B1265" s="20"/>
      <c r="C1265" s="20">
        <f>BAJIO16643561!B1267</f>
        <v>0</v>
      </c>
      <c r="D1265" s="106"/>
      <c r="E1265" s="101">
        <f>BAJIO16643561!I1267</f>
        <v>0</v>
      </c>
      <c r="F1265" s="302">
        <f>BAJIO16643561!H1267</f>
        <v>0</v>
      </c>
      <c r="G1265" s="21">
        <f t="shared" si="134"/>
        <v>0</v>
      </c>
      <c r="H1265" s="20"/>
      <c r="I1265" s="21">
        <f t="shared" si="135"/>
        <v>0</v>
      </c>
      <c r="J1265" s="21">
        <f>BAJIO16643561!D1267</f>
        <v>0</v>
      </c>
      <c r="K1265" s="21">
        <f t="shared" si="136"/>
        <v>0</v>
      </c>
      <c r="L1265" s="20"/>
      <c r="M1265" s="21">
        <f t="shared" si="137"/>
        <v>0</v>
      </c>
      <c r="N1265" s="21">
        <f>BAJIO16643561!C1267</f>
        <v>0</v>
      </c>
      <c r="O1265" s="128">
        <f t="shared" si="133"/>
        <v>4343.6199999997452</v>
      </c>
      <c r="P1265" s="22"/>
    </row>
    <row r="1266" spans="1:16" hidden="1" x14ac:dyDescent="0.25">
      <c r="A1266" s="19">
        <f>BAJIO16643561!A1268</f>
        <v>0</v>
      </c>
      <c r="B1266" s="20"/>
      <c r="C1266" s="20">
        <f>BAJIO16643561!B1268</f>
        <v>0</v>
      </c>
      <c r="D1266" s="106"/>
      <c r="E1266" s="101">
        <f>BAJIO16643561!I1268</f>
        <v>0</v>
      </c>
      <c r="F1266" s="302">
        <f>BAJIO16643561!H1268</f>
        <v>0</v>
      </c>
      <c r="G1266" s="21">
        <f t="shared" si="134"/>
        <v>0</v>
      </c>
      <c r="H1266" s="20"/>
      <c r="I1266" s="21">
        <f t="shared" si="135"/>
        <v>0</v>
      </c>
      <c r="J1266" s="21">
        <f>BAJIO16643561!D1268</f>
        <v>0</v>
      </c>
      <c r="K1266" s="21">
        <f t="shared" si="136"/>
        <v>0</v>
      </c>
      <c r="L1266" s="20"/>
      <c r="M1266" s="21">
        <f t="shared" si="137"/>
        <v>0</v>
      </c>
      <c r="N1266" s="21">
        <f>BAJIO16643561!C1268</f>
        <v>0</v>
      </c>
      <c r="O1266" s="128">
        <f t="shared" si="133"/>
        <v>4343.6199999997452</v>
      </c>
      <c r="P1266" s="22"/>
    </row>
    <row r="1267" spans="1:16" hidden="1" x14ac:dyDescent="0.25">
      <c r="A1267" s="19">
        <f>BAJIO16643561!A1269</f>
        <v>0</v>
      </c>
      <c r="B1267" s="20"/>
      <c r="C1267" s="20">
        <f>BAJIO16643561!B1269</f>
        <v>0</v>
      </c>
      <c r="D1267" s="106"/>
      <c r="E1267" s="101">
        <f>BAJIO16643561!I1269</f>
        <v>0</v>
      </c>
      <c r="F1267" s="302">
        <f>BAJIO16643561!H1269</f>
        <v>0</v>
      </c>
      <c r="G1267" s="21">
        <f t="shared" si="134"/>
        <v>0</v>
      </c>
      <c r="H1267" s="20"/>
      <c r="I1267" s="21">
        <f t="shared" si="135"/>
        <v>0</v>
      </c>
      <c r="J1267" s="21">
        <f>BAJIO16643561!D1269</f>
        <v>0</v>
      </c>
      <c r="K1267" s="21">
        <f t="shared" si="136"/>
        <v>0</v>
      </c>
      <c r="L1267" s="20"/>
      <c r="M1267" s="21">
        <f t="shared" si="137"/>
        <v>0</v>
      </c>
      <c r="N1267" s="21">
        <f>BAJIO16643561!C1269</f>
        <v>0</v>
      </c>
      <c r="O1267" s="128">
        <f t="shared" si="133"/>
        <v>4343.6199999997452</v>
      </c>
      <c r="P1267" s="22"/>
    </row>
    <row r="1268" spans="1:16" hidden="1" x14ac:dyDescent="0.25">
      <c r="A1268" s="19">
        <f>BAJIO16643561!A1270</f>
        <v>0</v>
      </c>
      <c r="B1268" s="20"/>
      <c r="C1268" s="20">
        <f>BAJIO16643561!B1270</f>
        <v>0</v>
      </c>
      <c r="D1268" s="106"/>
      <c r="E1268" s="101">
        <f>BAJIO16643561!I1270</f>
        <v>0</v>
      </c>
      <c r="F1268" s="302">
        <f>BAJIO16643561!H1270</f>
        <v>0</v>
      </c>
      <c r="G1268" s="21">
        <f t="shared" si="134"/>
        <v>0</v>
      </c>
      <c r="H1268" s="20"/>
      <c r="I1268" s="21">
        <f t="shared" si="135"/>
        <v>0</v>
      </c>
      <c r="J1268" s="21">
        <f>BAJIO16643561!D1270</f>
        <v>0</v>
      </c>
      <c r="K1268" s="21">
        <f t="shared" si="136"/>
        <v>0</v>
      </c>
      <c r="L1268" s="20"/>
      <c r="M1268" s="21">
        <f t="shared" si="137"/>
        <v>0</v>
      </c>
      <c r="N1268" s="21">
        <f>BAJIO16643561!C1270</f>
        <v>0</v>
      </c>
      <c r="O1268" s="128">
        <f t="shared" si="133"/>
        <v>4343.6199999997452</v>
      </c>
      <c r="P1268" s="22"/>
    </row>
    <row r="1269" spans="1:16" hidden="1" x14ac:dyDescent="0.25">
      <c r="A1269" s="19">
        <f>BAJIO16643561!A1271</f>
        <v>0</v>
      </c>
      <c r="B1269" s="20"/>
      <c r="C1269" s="20">
        <f>BAJIO16643561!B1271</f>
        <v>0</v>
      </c>
      <c r="D1269" s="106"/>
      <c r="E1269" s="101">
        <f>BAJIO16643561!I1271</f>
        <v>0</v>
      </c>
      <c r="F1269" s="302">
        <f>BAJIO16643561!H1271</f>
        <v>0</v>
      </c>
      <c r="G1269" s="21">
        <f t="shared" si="134"/>
        <v>0</v>
      </c>
      <c r="H1269" s="20"/>
      <c r="I1269" s="21">
        <f t="shared" si="135"/>
        <v>0</v>
      </c>
      <c r="J1269" s="21">
        <f>BAJIO16643561!D1271</f>
        <v>0</v>
      </c>
      <c r="K1269" s="21">
        <f t="shared" si="136"/>
        <v>0</v>
      </c>
      <c r="L1269" s="20"/>
      <c r="M1269" s="21">
        <f t="shared" si="137"/>
        <v>0</v>
      </c>
      <c r="N1269" s="21">
        <f>BAJIO16643561!C1271</f>
        <v>0</v>
      </c>
      <c r="O1269" s="128">
        <f t="shared" si="133"/>
        <v>4343.6199999997452</v>
      </c>
      <c r="P1269" s="22"/>
    </row>
    <row r="1270" spans="1:16" hidden="1" x14ac:dyDescent="0.25">
      <c r="A1270" s="19">
        <f>BAJIO16643561!A1272</f>
        <v>0</v>
      </c>
      <c r="B1270" s="20"/>
      <c r="C1270" s="20">
        <f>BAJIO16643561!B1272</f>
        <v>0</v>
      </c>
      <c r="D1270" s="106"/>
      <c r="E1270" s="101">
        <f>BAJIO16643561!I1272</f>
        <v>0</v>
      </c>
      <c r="F1270" s="302">
        <f>BAJIO16643561!H1272</f>
        <v>0</v>
      </c>
      <c r="G1270" s="21">
        <f t="shared" si="134"/>
        <v>0</v>
      </c>
      <c r="H1270" s="20"/>
      <c r="I1270" s="21">
        <f t="shared" si="135"/>
        <v>0</v>
      </c>
      <c r="J1270" s="21">
        <f>BAJIO16643561!D1272</f>
        <v>0</v>
      </c>
      <c r="K1270" s="21">
        <f t="shared" si="136"/>
        <v>0</v>
      </c>
      <c r="L1270" s="20"/>
      <c r="M1270" s="21">
        <f t="shared" si="137"/>
        <v>0</v>
      </c>
      <c r="N1270" s="21">
        <f>BAJIO16643561!C1272</f>
        <v>0</v>
      </c>
      <c r="O1270" s="128">
        <f t="shared" si="133"/>
        <v>4343.6199999997452</v>
      </c>
      <c r="P1270" s="22"/>
    </row>
    <row r="1271" spans="1:16" hidden="1" x14ac:dyDescent="0.25">
      <c r="A1271" s="19">
        <f>BAJIO16643561!A1273</f>
        <v>0</v>
      </c>
      <c r="B1271" s="20"/>
      <c r="C1271" s="20">
        <f>BAJIO16643561!B1273</f>
        <v>0</v>
      </c>
      <c r="D1271" s="106"/>
      <c r="E1271" s="101">
        <f>BAJIO16643561!I1273</f>
        <v>0</v>
      </c>
      <c r="F1271" s="302">
        <f>BAJIO16643561!H1273</f>
        <v>0</v>
      </c>
      <c r="G1271" s="21">
        <f t="shared" si="134"/>
        <v>0</v>
      </c>
      <c r="H1271" s="20"/>
      <c r="I1271" s="21">
        <f t="shared" si="135"/>
        <v>0</v>
      </c>
      <c r="J1271" s="21">
        <f>BAJIO16643561!D1273</f>
        <v>0</v>
      </c>
      <c r="K1271" s="21">
        <f t="shared" si="136"/>
        <v>0</v>
      </c>
      <c r="L1271" s="20"/>
      <c r="M1271" s="21">
        <f t="shared" si="137"/>
        <v>0</v>
      </c>
      <c r="N1271" s="21">
        <f>BAJIO16643561!C1273</f>
        <v>0</v>
      </c>
      <c r="O1271" s="128">
        <f t="shared" si="133"/>
        <v>4343.6199999997452</v>
      </c>
      <c r="P1271" s="22"/>
    </row>
    <row r="1272" spans="1:16" hidden="1" x14ac:dyDescent="0.25">
      <c r="A1272" s="19">
        <f>BAJIO16643561!A1274</f>
        <v>0</v>
      </c>
      <c r="B1272" s="20"/>
      <c r="C1272" s="20">
        <f>BAJIO16643561!B1274</f>
        <v>0</v>
      </c>
      <c r="D1272" s="106"/>
      <c r="E1272" s="101">
        <f>BAJIO16643561!I1274</f>
        <v>0</v>
      </c>
      <c r="F1272" s="302">
        <f>BAJIO16643561!H1274</f>
        <v>0</v>
      </c>
      <c r="G1272" s="21">
        <f t="shared" si="134"/>
        <v>0</v>
      </c>
      <c r="H1272" s="20"/>
      <c r="I1272" s="21">
        <f t="shared" si="135"/>
        <v>0</v>
      </c>
      <c r="J1272" s="21">
        <f>BAJIO16643561!D1274</f>
        <v>0</v>
      </c>
      <c r="K1272" s="21">
        <f t="shared" si="136"/>
        <v>0</v>
      </c>
      <c r="L1272" s="20"/>
      <c r="M1272" s="21">
        <f t="shared" si="137"/>
        <v>0</v>
      </c>
      <c r="N1272" s="21">
        <f>BAJIO16643561!C1274</f>
        <v>0</v>
      </c>
      <c r="O1272" s="128">
        <f t="shared" si="133"/>
        <v>4343.6199999997452</v>
      </c>
      <c r="P1272" s="22"/>
    </row>
    <row r="1273" spans="1:16" hidden="1" x14ac:dyDescent="0.25">
      <c r="A1273" s="19">
        <f>BAJIO16643561!A1275</f>
        <v>0</v>
      </c>
      <c r="B1273" s="20"/>
      <c r="C1273" s="20">
        <f>BAJIO16643561!B1275</f>
        <v>0</v>
      </c>
      <c r="D1273" s="106"/>
      <c r="E1273" s="101">
        <f>BAJIO16643561!I1275</f>
        <v>0</v>
      </c>
      <c r="F1273" s="302">
        <f>BAJIO16643561!H1275</f>
        <v>0</v>
      </c>
      <c r="G1273" s="21">
        <f t="shared" si="134"/>
        <v>0</v>
      </c>
      <c r="H1273" s="20"/>
      <c r="I1273" s="21">
        <f t="shared" si="135"/>
        <v>0</v>
      </c>
      <c r="J1273" s="21">
        <f>BAJIO16643561!D1275</f>
        <v>0</v>
      </c>
      <c r="K1273" s="21">
        <f t="shared" si="136"/>
        <v>0</v>
      </c>
      <c r="L1273" s="20"/>
      <c r="M1273" s="21">
        <f t="shared" si="137"/>
        <v>0</v>
      </c>
      <c r="N1273" s="21">
        <f>BAJIO16643561!C1275</f>
        <v>0</v>
      </c>
      <c r="O1273" s="128">
        <f t="shared" si="133"/>
        <v>4343.6199999997452</v>
      </c>
      <c r="P1273" s="22"/>
    </row>
    <row r="1274" spans="1:16" hidden="1" x14ac:dyDescent="0.25">
      <c r="A1274" s="19">
        <f>BAJIO16643561!A1276</f>
        <v>0</v>
      </c>
      <c r="B1274" s="20"/>
      <c r="C1274" s="20">
        <f>BAJIO16643561!B1276</f>
        <v>0</v>
      </c>
      <c r="D1274" s="106"/>
      <c r="E1274" s="101">
        <f>BAJIO16643561!I1276</f>
        <v>0</v>
      </c>
      <c r="F1274" s="302">
        <f>BAJIO16643561!H1276</f>
        <v>0</v>
      </c>
      <c r="G1274" s="21">
        <f t="shared" si="134"/>
        <v>0</v>
      </c>
      <c r="H1274" s="20"/>
      <c r="I1274" s="21">
        <f t="shared" si="135"/>
        <v>0</v>
      </c>
      <c r="J1274" s="21">
        <f>BAJIO16643561!D1276</f>
        <v>0</v>
      </c>
      <c r="K1274" s="21">
        <f t="shared" si="136"/>
        <v>0</v>
      </c>
      <c r="L1274" s="20"/>
      <c r="M1274" s="21">
        <f t="shared" si="137"/>
        <v>0</v>
      </c>
      <c r="N1274" s="21">
        <f>BAJIO16643561!C1276</f>
        <v>0</v>
      </c>
      <c r="O1274" s="128">
        <f t="shared" si="133"/>
        <v>4343.6199999997452</v>
      </c>
      <c r="P1274" s="22"/>
    </row>
    <row r="1275" spans="1:16" hidden="1" x14ac:dyDescent="0.25">
      <c r="A1275" s="19">
        <f>BAJIO16643561!A1277</f>
        <v>0</v>
      </c>
      <c r="B1275" s="20"/>
      <c r="C1275" s="20">
        <f>BAJIO16643561!B1277</f>
        <v>0</v>
      </c>
      <c r="D1275" s="106"/>
      <c r="E1275" s="101">
        <f>BAJIO16643561!I1277</f>
        <v>0</v>
      </c>
      <c r="F1275" s="302">
        <f>BAJIO16643561!H1277</f>
        <v>0</v>
      </c>
      <c r="G1275" s="21">
        <f t="shared" si="134"/>
        <v>0</v>
      </c>
      <c r="H1275" s="20"/>
      <c r="I1275" s="21">
        <f t="shared" si="135"/>
        <v>0</v>
      </c>
      <c r="J1275" s="21">
        <f>BAJIO16643561!D1277</f>
        <v>0</v>
      </c>
      <c r="K1275" s="21">
        <f t="shared" si="136"/>
        <v>0</v>
      </c>
      <c r="L1275" s="20"/>
      <c r="M1275" s="21">
        <f t="shared" si="137"/>
        <v>0</v>
      </c>
      <c r="N1275" s="21">
        <f>BAJIO16643561!C1277</f>
        <v>0</v>
      </c>
      <c r="O1275" s="128">
        <f t="shared" si="133"/>
        <v>4343.6199999997452</v>
      </c>
      <c r="P1275" s="22"/>
    </row>
    <row r="1276" spans="1:16" hidden="1" x14ac:dyDescent="0.25">
      <c r="A1276" s="19">
        <f>BAJIO16643561!A1278</f>
        <v>0</v>
      </c>
      <c r="B1276" s="20"/>
      <c r="C1276" s="20">
        <f>BAJIO16643561!B1278</f>
        <v>0</v>
      </c>
      <c r="D1276" s="106"/>
      <c r="E1276" s="101">
        <f>BAJIO16643561!I1278</f>
        <v>0</v>
      </c>
      <c r="F1276" s="302">
        <f>BAJIO16643561!H1278</f>
        <v>0</v>
      </c>
      <c r="G1276" s="21">
        <f t="shared" si="134"/>
        <v>0</v>
      </c>
      <c r="H1276" s="20"/>
      <c r="I1276" s="21">
        <f t="shared" si="135"/>
        <v>0</v>
      </c>
      <c r="J1276" s="21">
        <f>BAJIO16643561!D1278</f>
        <v>0</v>
      </c>
      <c r="K1276" s="21">
        <f t="shared" si="136"/>
        <v>0</v>
      </c>
      <c r="L1276" s="20"/>
      <c r="M1276" s="21">
        <f t="shared" si="137"/>
        <v>0</v>
      </c>
      <c r="N1276" s="21">
        <f>BAJIO16643561!C1278</f>
        <v>0</v>
      </c>
      <c r="O1276" s="128">
        <f t="shared" si="133"/>
        <v>4343.6199999997452</v>
      </c>
      <c r="P1276" s="22"/>
    </row>
    <row r="1277" spans="1:16" hidden="1" x14ac:dyDescent="0.25">
      <c r="A1277" s="19">
        <f>BAJIO16643561!A1279</f>
        <v>0</v>
      </c>
      <c r="B1277" s="20"/>
      <c r="C1277" s="20">
        <f>BAJIO16643561!B1279</f>
        <v>0</v>
      </c>
      <c r="D1277" s="106"/>
      <c r="E1277" s="101">
        <f>BAJIO16643561!I1279</f>
        <v>0</v>
      </c>
      <c r="F1277" s="302">
        <f>BAJIO16643561!H1279</f>
        <v>0</v>
      </c>
      <c r="G1277" s="21">
        <f t="shared" si="134"/>
        <v>0</v>
      </c>
      <c r="H1277" s="20"/>
      <c r="I1277" s="21">
        <f t="shared" si="135"/>
        <v>0</v>
      </c>
      <c r="J1277" s="21">
        <f>BAJIO16643561!D1279</f>
        <v>0</v>
      </c>
      <c r="K1277" s="21">
        <f t="shared" si="136"/>
        <v>0</v>
      </c>
      <c r="L1277" s="20"/>
      <c r="M1277" s="21">
        <f t="shared" si="137"/>
        <v>0</v>
      </c>
      <c r="N1277" s="21">
        <f>BAJIO16643561!C1279</f>
        <v>0</v>
      </c>
      <c r="O1277" s="128">
        <f t="shared" si="133"/>
        <v>4343.6199999997452</v>
      </c>
      <c r="P1277" s="22"/>
    </row>
    <row r="1278" spans="1:16" hidden="1" x14ac:dyDescent="0.25">
      <c r="A1278" s="19">
        <f>BAJIO16643561!A1280</f>
        <v>0</v>
      </c>
      <c r="B1278" s="20"/>
      <c r="C1278" s="20">
        <f>BAJIO16643561!B1280</f>
        <v>0</v>
      </c>
      <c r="D1278" s="106"/>
      <c r="E1278" s="101">
        <f>BAJIO16643561!I1280</f>
        <v>0</v>
      </c>
      <c r="F1278" s="302">
        <f>BAJIO16643561!H1280</f>
        <v>0</v>
      </c>
      <c r="G1278" s="21">
        <f t="shared" si="134"/>
        <v>0</v>
      </c>
      <c r="H1278" s="20"/>
      <c r="I1278" s="21">
        <f t="shared" si="135"/>
        <v>0</v>
      </c>
      <c r="J1278" s="21">
        <f>BAJIO16643561!D1280</f>
        <v>0</v>
      </c>
      <c r="K1278" s="21">
        <f t="shared" si="136"/>
        <v>0</v>
      </c>
      <c r="L1278" s="20"/>
      <c r="M1278" s="21">
        <f t="shared" si="137"/>
        <v>0</v>
      </c>
      <c r="N1278" s="21">
        <f>BAJIO16643561!C1280</f>
        <v>0</v>
      </c>
      <c r="O1278" s="128">
        <f t="shared" si="133"/>
        <v>4343.6199999997452</v>
      </c>
      <c r="P1278" s="22"/>
    </row>
    <row r="1279" spans="1:16" hidden="1" x14ac:dyDescent="0.25">
      <c r="A1279" s="19">
        <f>BAJIO16643561!A1281</f>
        <v>0</v>
      </c>
      <c r="B1279" s="20"/>
      <c r="C1279" s="20">
        <f>BAJIO16643561!B1281</f>
        <v>0</v>
      </c>
      <c r="D1279" s="106"/>
      <c r="E1279" s="101">
        <f>BAJIO16643561!I1281</f>
        <v>0</v>
      </c>
      <c r="F1279" s="302">
        <f>BAJIO16643561!H1281</f>
        <v>0</v>
      </c>
      <c r="G1279" s="21">
        <f t="shared" ref="G1279:G1293" si="138">J1279/1.16</f>
        <v>0</v>
      </c>
      <c r="H1279" s="20"/>
      <c r="I1279" s="21">
        <f t="shared" ref="I1279:I1293" si="139">G1279*0.16</f>
        <v>0</v>
      </c>
      <c r="J1279" s="21">
        <f>BAJIO16643561!D1281</f>
        <v>0</v>
      </c>
      <c r="K1279" s="21">
        <f t="shared" ref="K1279:K1293" si="140">N1279/1.16</f>
        <v>0</v>
      </c>
      <c r="L1279" s="20"/>
      <c r="M1279" s="21">
        <f t="shared" ref="M1279:M1293" si="141">K1279*0.16</f>
        <v>0</v>
      </c>
      <c r="N1279" s="21">
        <f>BAJIO16643561!C1281</f>
        <v>0</v>
      </c>
      <c r="O1279" s="128">
        <f t="shared" si="133"/>
        <v>4343.6199999997452</v>
      </c>
      <c r="P1279" s="22"/>
    </row>
    <row r="1280" spans="1:16" hidden="1" x14ac:dyDescent="0.25">
      <c r="A1280" s="19">
        <f>BAJIO16643561!A1282</f>
        <v>0</v>
      </c>
      <c r="B1280" s="20"/>
      <c r="C1280" s="20">
        <f>BAJIO16643561!B1282</f>
        <v>0</v>
      </c>
      <c r="D1280" s="106"/>
      <c r="E1280" s="101">
        <f>BAJIO16643561!I1282</f>
        <v>0</v>
      </c>
      <c r="F1280" s="302">
        <f>BAJIO16643561!H1282</f>
        <v>0</v>
      </c>
      <c r="G1280" s="21">
        <f t="shared" si="138"/>
        <v>0</v>
      </c>
      <c r="H1280" s="20"/>
      <c r="I1280" s="21">
        <f t="shared" si="139"/>
        <v>0</v>
      </c>
      <c r="J1280" s="21">
        <f>BAJIO16643561!D1282</f>
        <v>0</v>
      </c>
      <c r="K1280" s="21">
        <f t="shared" si="140"/>
        <v>0</v>
      </c>
      <c r="L1280" s="20"/>
      <c r="M1280" s="21">
        <f t="shared" si="141"/>
        <v>0</v>
      </c>
      <c r="N1280" s="21">
        <f>BAJIO16643561!C1282</f>
        <v>0</v>
      </c>
      <c r="O1280" s="128">
        <f t="shared" si="133"/>
        <v>4343.6199999997452</v>
      </c>
      <c r="P1280" s="22"/>
    </row>
    <row r="1281" spans="1:16" hidden="1" x14ac:dyDescent="0.25">
      <c r="A1281" s="19">
        <f>BAJIO16643561!A1283</f>
        <v>0</v>
      </c>
      <c r="B1281" s="20"/>
      <c r="C1281" s="20">
        <f>BAJIO16643561!B1283</f>
        <v>0</v>
      </c>
      <c r="D1281" s="106"/>
      <c r="E1281" s="101">
        <f>BAJIO16643561!I1283</f>
        <v>0</v>
      </c>
      <c r="F1281" s="302">
        <f>BAJIO16643561!H1283</f>
        <v>0</v>
      </c>
      <c r="G1281" s="21">
        <f t="shared" si="138"/>
        <v>0</v>
      </c>
      <c r="H1281" s="20"/>
      <c r="I1281" s="21">
        <f t="shared" si="139"/>
        <v>0</v>
      </c>
      <c r="J1281" s="21">
        <f>BAJIO16643561!D1283</f>
        <v>0</v>
      </c>
      <c r="K1281" s="21">
        <f t="shared" si="140"/>
        <v>0</v>
      </c>
      <c r="L1281" s="20"/>
      <c r="M1281" s="21">
        <f t="shared" si="141"/>
        <v>0</v>
      </c>
      <c r="N1281" s="21">
        <f>BAJIO16643561!C1283</f>
        <v>0</v>
      </c>
      <c r="O1281" s="128">
        <f t="shared" si="133"/>
        <v>4343.6199999997452</v>
      </c>
      <c r="P1281" s="22"/>
    </row>
    <row r="1282" spans="1:16" hidden="1" x14ac:dyDescent="0.25">
      <c r="A1282" s="19">
        <f>BAJIO16643561!A1284</f>
        <v>0</v>
      </c>
      <c r="B1282" s="20"/>
      <c r="C1282" s="20">
        <f>BAJIO16643561!B1284</f>
        <v>0</v>
      </c>
      <c r="D1282" s="106"/>
      <c r="E1282" s="101">
        <f>BAJIO16643561!I1284</f>
        <v>0</v>
      </c>
      <c r="F1282" s="302">
        <f>BAJIO16643561!H1284</f>
        <v>0</v>
      </c>
      <c r="G1282" s="21">
        <f t="shared" si="138"/>
        <v>0</v>
      </c>
      <c r="H1282" s="20"/>
      <c r="I1282" s="21">
        <f t="shared" si="139"/>
        <v>0</v>
      </c>
      <c r="J1282" s="21">
        <f>BAJIO16643561!D1284</f>
        <v>0</v>
      </c>
      <c r="K1282" s="21">
        <f t="shared" si="140"/>
        <v>0</v>
      </c>
      <c r="L1282" s="20"/>
      <c r="M1282" s="21">
        <f t="shared" si="141"/>
        <v>0</v>
      </c>
      <c r="N1282" s="21">
        <f>BAJIO16643561!C1284</f>
        <v>0</v>
      </c>
      <c r="O1282" s="128">
        <f t="shared" si="133"/>
        <v>4343.6199999997452</v>
      </c>
      <c r="P1282" s="22"/>
    </row>
    <row r="1283" spans="1:16" hidden="1" x14ac:dyDescent="0.25">
      <c r="A1283" s="19">
        <f>BAJIO16643561!A1285</f>
        <v>0</v>
      </c>
      <c r="B1283" s="20"/>
      <c r="C1283" s="20">
        <f>BAJIO16643561!B1285</f>
        <v>0</v>
      </c>
      <c r="D1283" s="106"/>
      <c r="E1283" s="101">
        <f>BAJIO16643561!I1285</f>
        <v>0</v>
      </c>
      <c r="F1283" s="302">
        <f>BAJIO16643561!H1285</f>
        <v>0</v>
      </c>
      <c r="G1283" s="21">
        <f t="shared" si="138"/>
        <v>0</v>
      </c>
      <c r="H1283" s="20"/>
      <c r="I1283" s="21">
        <f t="shared" si="139"/>
        <v>0</v>
      </c>
      <c r="J1283" s="21">
        <f>BAJIO16643561!D1285</f>
        <v>0</v>
      </c>
      <c r="K1283" s="21">
        <f t="shared" si="140"/>
        <v>0</v>
      </c>
      <c r="L1283" s="20"/>
      <c r="M1283" s="21">
        <f t="shared" si="141"/>
        <v>0</v>
      </c>
      <c r="N1283" s="21">
        <f>BAJIO16643561!C1285</f>
        <v>0</v>
      </c>
      <c r="O1283" s="128">
        <f t="shared" si="133"/>
        <v>4343.6199999997452</v>
      </c>
      <c r="P1283" s="22"/>
    </row>
    <row r="1284" spans="1:16" hidden="1" x14ac:dyDescent="0.25">
      <c r="A1284" s="19">
        <f>BAJIO16643561!A1286</f>
        <v>0</v>
      </c>
      <c r="B1284" s="20"/>
      <c r="C1284" s="20">
        <f>BAJIO16643561!B1286</f>
        <v>0</v>
      </c>
      <c r="D1284" s="106"/>
      <c r="E1284" s="101">
        <f>BAJIO16643561!I1286</f>
        <v>0</v>
      </c>
      <c r="F1284" s="302">
        <f>BAJIO16643561!H1286</f>
        <v>0</v>
      </c>
      <c r="G1284" s="21">
        <f t="shared" si="138"/>
        <v>0</v>
      </c>
      <c r="H1284" s="20"/>
      <c r="I1284" s="21">
        <f t="shared" si="139"/>
        <v>0</v>
      </c>
      <c r="J1284" s="21">
        <f>BAJIO16643561!D1286</f>
        <v>0</v>
      </c>
      <c r="K1284" s="21">
        <f t="shared" si="140"/>
        <v>0</v>
      </c>
      <c r="L1284" s="20"/>
      <c r="M1284" s="21">
        <f t="shared" si="141"/>
        <v>0</v>
      </c>
      <c r="N1284" s="21">
        <f>BAJIO16643561!C1286</f>
        <v>0</v>
      </c>
      <c r="O1284" s="128">
        <f t="shared" si="133"/>
        <v>4343.6199999997452</v>
      </c>
      <c r="P1284" s="22"/>
    </row>
    <row r="1285" spans="1:16" hidden="1" x14ac:dyDescent="0.25">
      <c r="A1285" s="19">
        <f>BAJIO16643561!A1287</f>
        <v>0</v>
      </c>
      <c r="B1285" s="20"/>
      <c r="C1285" s="20">
        <f>BAJIO16643561!B1287</f>
        <v>0</v>
      </c>
      <c r="D1285" s="106"/>
      <c r="E1285" s="101">
        <f>BAJIO16643561!I1287</f>
        <v>0</v>
      </c>
      <c r="F1285" s="302">
        <f>BAJIO16643561!H1287</f>
        <v>0</v>
      </c>
      <c r="G1285" s="21">
        <f t="shared" si="138"/>
        <v>0</v>
      </c>
      <c r="H1285" s="20"/>
      <c r="I1285" s="21">
        <f t="shared" si="139"/>
        <v>0</v>
      </c>
      <c r="J1285" s="21">
        <f>BAJIO16643561!D1287</f>
        <v>0</v>
      </c>
      <c r="K1285" s="21">
        <f t="shared" si="140"/>
        <v>0</v>
      </c>
      <c r="L1285" s="20"/>
      <c r="M1285" s="21">
        <f t="shared" si="141"/>
        <v>0</v>
      </c>
      <c r="N1285" s="21">
        <f>BAJIO16643561!C1287</f>
        <v>0</v>
      </c>
      <c r="O1285" s="128">
        <f t="shared" si="133"/>
        <v>4343.6199999997452</v>
      </c>
      <c r="P1285" s="22"/>
    </row>
    <row r="1286" spans="1:16" hidden="1" x14ac:dyDescent="0.25">
      <c r="A1286" s="19">
        <f>BAJIO16643561!A1288</f>
        <v>0</v>
      </c>
      <c r="B1286" s="20"/>
      <c r="C1286" s="20">
        <f>BAJIO16643561!B1288</f>
        <v>0</v>
      </c>
      <c r="D1286" s="106"/>
      <c r="E1286" s="101">
        <f>BAJIO16643561!I1288</f>
        <v>0</v>
      </c>
      <c r="F1286" s="302">
        <f>BAJIO16643561!H1288</f>
        <v>0</v>
      </c>
      <c r="G1286" s="21">
        <f t="shared" si="138"/>
        <v>0</v>
      </c>
      <c r="H1286" s="20"/>
      <c r="I1286" s="21">
        <f t="shared" si="139"/>
        <v>0</v>
      </c>
      <c r="J1286" s="21">
        <f>BAJIO16643561!D1288</f>
        <v>0</v>
      </c>
      <c r="K1286" s="21">
        <f t="shared" si="140"/>
        <v>0</v>
      </c>
      <c r="L1286" s="20"/>
      <c r="M1286" s="21">
        <f t="shared" si="141"/>
        <v>0</v>
      </c>
      <c r="N1286" s="21">
        <f>BAJIO16643561!C1288</f>
        <v>0</v>
      </c>
      <c r="O1286" s="128">
        <f t="shared" si="133"/>
        <v>4343.6199999997452</v>
      </c>
      <c r="P1286" s="22"/>
    </row>
    <row r="1287" spans="1:16" hidden="1" x14ac:dyDescent="0.25">
      <c r="A1287" s="19">
        <f>BAJIO16643561!A1289</f>
        <v>0</v>
      </c>
      <c r="B1287" s="20"/>
      <c r="C1287" s="20">
        <f>BAJIO16643561!B1289</f>
        <v>0</v>
      </c>
      <c r="D1287" s="106"/>
      <c r="E1287" s="101">
        <f>BAJIO16643561!I1289</f>
        <v>0</v>
      </c>
      <c r="F1287" s="302">
        <f>BAJIO16643561!H1289</f>
        <v>0</v>
      </c>
      <c r="G1287" s="21">
        <f t="shared" si="138"/>
        <v>0</v>
      </c>
      <c r="H1287" s="20"/>
      <c r="I1287" s="21">
        <f t="shared" si="139"/>
        <v>0</v>
      </c>
      <c r="J1287" s="21">
        <f>BAJIO16643561!D1289</f>
        <v>0</v>
      </c>
      <c r="K1287" s="21">
        <f t="shared" si="140"/>
        <v>0</v>
      </c>
      <c r="L1287" s="20"/>
      <c r="M1287" s="21">
        <f t="shared" si="141"/>
        <v>0</v>
      </c>
      <c r="N1287" s="21">
        <f>BAJIO16643561!C1289</f>
        <v>0</v>
      </c>
      <c r="O1287" s="128">
        <f t="shared" si="133"/>
        <v>4343.6199999997452</v>
      </c>
      <c r="P1287" s="22"/>
    </row>
    <row r="1288" spans="1:16" hidden="1" x14ac:dyDescent="0.25">
      <c r="A1288" s="19">
        <f>BAJIO16643561!A1290</f>
        <v>0</v>
      </c>
      <c r="B1288" s="20"/>
      <c r="C1288" s="20">
        <f>BAJIO16643561!B1290</f>
        <v>0</v>
      </c>
      <c r="D1288" s="106"/>
      <c r="E1288" s="101">
        <f>BAJIO16643561!I1290</f>
        <v>0</v>
      </c>
      <c r="F1288" s="302">
        <f>BAJIO16643561!H1290</f>
        <v>0</v>
      </c>
      <c r="G1288" s="21">
        <f t="shared" si="138"/>
        <v>0</v>
      </c>
      <c r="H1288" s="20"/>
      <c r="I1288" s="21">
        <f t="shared" si="139"/>
        <v>0</v>
      </c>
      <c r="J1288" s="21">
        <f>BAJIO16643561!D1290</f>
        <v>0</v>
      </c>
      <c r="K1288" s="21">
        <f t="shared" si="140"/>
        <v>0</v>
      </c>
      <c r="L1288" s="20"/>
      <c r="M1288" s="21">
        <f t="shared" si="141"/>
        <v>0</v>
      </c>
      <c r="N1288" s="21">
        <f>BAJIO16643561!C1290</f>
        <v>0</v>
      </c>
      <c r="O1288" s="128">
        <f t="shared" si="133"/>
        <v>4343.6199999997452</v>
      </c>
      <c r="P1288" s="22"/>
    </row>
    <row r="1289" spans="1:16" hidden="1" x14ac:dyDescent="0.25">
      <c r="A1289" s="19">
        <f>BAJIO16643561!A1291</f>
        <v>0</v>
      </c>
      <c r="B1289" s="20"/>
      <c r="C1289" s="20">
        <f>BAJIO16643561!B1291</f>
        <v>0</v>
      </c>
      <c r="D1289" s="106"/>
      <c r="E1289" s="101">
        <f>BAJIO16643561!I1291</f>
        <v>0</v>
      </c>
      <c r="F1289" s="302">
        <f>BAJIO16643561!H1291</f>
        <v>0</v>
      </c>
      <c r="G1289" s="21">
        <f t="shared" si="138"/>
        <v>0</v>
      </c>
      <c r="H1289" s="20"/>
      <c r="I1289" s="21">
        <f t="shared" si="139"/>
        <v>0</v>
      </c>
      <c r="J1289" s="21">
        <f>BAJIO16643561!D1291</f>
        <v>0</v>
      </c>
      <c r="K1289" s="21">
        <f t="shared" si="140"/>
        <v>0</v>
      </c>
      <c r="L1289" s="20"/>
      <c r="M1289" s="21">
        <f t="shared" si="141"/>
        <v>0</v>
      </c>
      <c r="N1289" s="21">
        <f>BAJIO16643561!C1291</f>
        <v>0</v>
      </c>
      <c r="O1289" s="128">
        <f t="shared" si="133"/>
        <v>4343.6199999997452</v>
      </c>
      <c r="P1289" s="22"/>
    </row>
    <row r="1290" spans="1:16" hidden="1" x14ac:dyDescent="0.25">
      <c r="A1290" s="19">
        <f>BAJIO16643561!A1292</f>
        <v>0</v>
      </c>
      <c r="B1290" s="20"/>
      <c r="C1290" s="20">
        <f>BAJIO16643561!B1292</f>
        <v>0</v>
      </c>
      <c r="D1290" s="106"/>
      <c r="E1290" s="101">
        <f>BAJIO16643561!I1292</f>
        <v>0</v>
      </c>
      <c r="F1290" s="302">
        <f>BAJIO16643561!H1292</f>
        <v>0</v>
      </c>
      <c r="G1290" s="21">
        <f t="shared" si="138"/>
        <v>0</v>
      </c>
      <c r="H1290" s="20"/>
      <c r="I1290" s="21">
        <f t="shared" si="139"/>
        <v>0</v>
      </c>
      <c r="J1290" s="21">
        <f>BAJIO16643561!D1292</f>
        <v>0</v>
      </c>
      <c r="K1290" s="21">
        <f t="shared" si="140"/>
        <v>0</v>
      </c>
      <c r="L1290" s="20"/>
      <c r="M1290" s="21">
        <f t="shared" si="141"/>
        <v>0</v>
      </c>
      <c r="N1290" s="21">
        <f>BAJIO16643561!C1292</f>
        <v>0</v>
      </c>
      <c r="O1290" s="128">
        <f t="shared" si="133"/>
        <v>4343.6199999997452</v>
      </c>
      <c r="P1290" s="22"/>
    </row>
    <row r="1291" spans="1:16" hidden="1" x14ac:dyDescent="0.25">
      <c r="A1291" s="19">
        <f>BAJIO16643561!A1293</f>
        <v>0</v>
      </c>
      <c r="B1291" s="20"/>
      <c r="C1291" s="20">
        <f>BAJIO16643561!B1293</f>
        <v>0</v>
      </c>
      <c r="D1291" s="106"/>
      <c r="E1291" s="101">
        <f>BAJIO16643561!I1293</f>
        <v>0</v>
      </c>
      <c r="F1291" s="302">
        <f>BAJIO16643561!H1293</f>
        <v>0</v>
      </c>
      <c r="G1291" s="21">
        <f t="shared" si="138"/>
        <v>0</v>
      </c>
      <c r="H1291" s="20"/>
      <c r="I1291" s="21">
        <f t="shared" si="139"/>
        <v>0</v>
      </c>
      <c r="J1291" s="21">
        <f>BAJIO16643561!D1293</f>
        <v>0</v>
      </c>
      <c r="K1291" s="21">
        <f t="shared" si="140"/>
        <v>0</v>
      </c>
      <c r="L1291" s="20"/>
      <c r="M1291" s="21">
        <f t="shared" si="141"/>
        <v>0</v>
      </c>
      <c r="N1291" s="21">
        <f>BAJIO16643561!C1293</f>
        <v>0</v>
      </c>
      <c r="O1291" s="128">
        <f t="shared" si="133"/>
        <v>4343.6199999997452</v>
      </c>
      <c r="P1291" s="22"/>
    </row>
    <row r="1292" spans="1:16" hidden="1" x14ac:dyDescent="0.25">
      <c r="A1292" s="19">
        <f>BAJIO16643561!A1294</f>
        <v>0</v>
      </c>
      <c r="B1292" s="20"/>
      <c r="C1292" s="20">
        <f>BAJIO16643561!B1294</f>
        <v>0</v>
      </c>
      <c r="D1292" s="106"/>
      <c r="E1292" s="101">
        <f>BAJIO16643561!I1294</f>
        <v>0</v>
      </c>
      <c r="F1292" s="302">
        <f>BAJIO16643561!H1294</f>
        <v>0</v>
      </c>
      <c r="G1292" s="21">
        <f t="shared" si="138"/>
        <v>0</v>
      </c>
      <c r="H1292" s="20"/>
      <c r="I1292" s="21">
        <f t="shared" si="139"/>
        <v>0</v>
      </c>
      <c r="J1292" s="21">
        <f>BAJIO16643561!D1294</f>
        <v>0</v>
      </c>
      <c r="K1292" s="21">
        <f t="shared" si="140"/>
        <v>0</v>
      </c>
      <c r="L1292" s="20"/>
      <c r="M1292" s="21">
        <f t="shared" si="141"/>
        <v>0</v>
      </c>
      <c r="N1292" s="21">
        <f>BAJIO16643561!C1294</f>
        <v>0</v>
      </c>
      <c r="O1292" s="128">
        <f t="shared" si="133"/>
        <v>4343.6199999997452</v>
      </c>
      <c r="P1292" s="22"/>
    </row>
    <row r="1293" spans="1:16" hidden="1" x14ac:dyDescent="0.25">
      <c r="A1293" s="19">
        <f>BAJIO16643561!A1295</f>
        <v>0</v>
      </c>
      <c r="B1293" s="20"/>
      <c r="C1293" s="20">
        <f>BAJIO16643561!B1295</f>
        <v>0</v>
      </c>
      <c r="D1293" s="106"/>
      <c r="E1293" s="101">
        <f>BAJIO16643561!I1295</f>
        <v>0</v>
      </c>
      <c r="F1293" s="302">
        <f>BAJIO16643561!H1295</f>
        <v>0</v>
      </c>
      <c r="G1293" s="21">
        <f t="shared" si="138"/>
        <v>0</v>
      </c>
      <c r="H1293" s="20"/>
      <c r="I1293" s="21">
        <f t="shared" si="139"/>
        <v>0</v>
      </c>
      <c r="J1293" s="21">
        <f>BAJIO16643561!D1295</f>
        <v>0</v>
      </c>
      <c r="K1293" s="21">
        <f t="shared" si="140"/>
        <v>0</v>
      </c>
      <c r="L1293" s="20"/>
      <c r="M1293" s="21">
        <f t="shared" si="141"/>
        <v>0</v>
      </c>
      <c r="N1293" s="21">
        <f>BAJIO16643561!C1295</f>
        <v>0</v>
      </c>
      <c r="O1293" s="128">
        <f t="shared" si="133"/>
        <v>4343.6199999997452</v>
      </c>
      <c r="P1293" s="22"/>
    </row>
  </sheetData>
  <autoFilter ref="A2:P1293">
    <filterColumn colId="0">
      <filters>
        <dateGroupItem year="2021" month="11" dateTimeGrouping="month"/>
        <dateGroupItem year="2021" month="12" dateTimeGrouping="month"/>
      </filters>
    </filterColumn>
  </autoFilter>
  <mergeCells count="2">
    <mergeCell ref="G1:J1"/>
    <mergeCell ref="K1:N1"/>
  </mergeCells>
  <pageMargins left="0.7" right="0.7" top="0.75" bottom="0.75" header="0.3" footer="0.3"/>
  <pageSetup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>
    <tabColor rgb="FF002060"/>
    <pageSetUpPr fitToPage="1"/>
  </sheetPr>
  <dimension ref="A1:K289"/>
  <sheetViews>
    <sheetView showGridLines="0" tabSelected="1" workbookViewId="0">
      <pane ySplit="4" topLeftCell="A5" activePane="bottomLeft" state="frozenSplit"/>
      <selection pane="bottomLeft" activeCell="B278" sqref="B278"/>
    </sheetView>
  </sheetViews>
  <sheetFormatPr baseColWidth="10" defaultColWidth="13.5703125" defaultRowHeight="15" x14ac:dyDescent="0.25"/>
  <cols>
    <col min="1" max="1" width="10.7109375" style="7" bestFit="1" customWidth="1"/>
    <col min="2" max="2" width="70.28515625" style="7" customWidth="1"/>
    <col min="3" max="3" width="11.5703125" style="8" customWidth="1"/>
    <col min="4" max="4" width="11.5703125" style="283" bestFit="1" customWidth="1"/>
    <col min="5" max="5" width="11.5703125" style="9" customWidth="1"/>
    <col min="6" max="6" width="11.42578125" style="9" bestFit="1" customWidth="1"/>
    <col min="7" max="7" width="12.7109375" style="9" customWidth="1"/>
    <col min="8" max="8" width="11.28515625" style="7" bestFit="1" customWidth="1"/>
    <col min="9" max="9" width="16.140625" style="7" customWidth="1"/>
    <col min="10" max="10" width="17.42578125" style="7" bestFit="1" customWidth="1"/>
    <col min="11" max="16384" width="13.5703125" style="7"/>
  </cols>
  <sheetData>
    <row r="1" spans="1:10" s="9" customFormat="1" x14ac:dyDescent="0.25">
      <c r="A1" s="328" t="s">
        <v>1293</v>
      </c>
      <c r="B1" s="329"/>
      <c r="C1" s="329"/>
      <c r="D1" s="329"/>
      <c r="E1" s="329"/>
      <c r="F1" s="329"/>
      <c r="G1" s="329"/>
      <c r="H1" s="329"/>
      <c r="I1" s="329"/>
      <c r="J1" s="329"/>
    </row>
    <row r="2" spans="1:10" s="9" customFormat="1" x14ac:dyDescent="0.25">
      <c r="A2" s="328" t="s">
        <v>21</v>
      </c>
      <c r="B2" s="329"/>
      <c r="C2" s="329"/>
      <c r="D2" s="329"/>
      <c r="E2" s="329"/>
      <c r="F2" s="329"/>
      <c r="G2" s="329"/>
      <c r="H2" s="329"/>
      <c r="I2" s="329"/>
      <c r="J2" s="329"/>
    </row>
    <row r="3" spans="1:10" s="9" customFormat="1" x14ac:dyDescent="0.25">
      <c r="A3" s="330" t="s">
        <v>417</v>
      </c>
      <c r="B3" s="331"/>
      <c r="C3" s="331"/>
      <c r="D3" s="331"/>
      <c r="E3" s="331"/>
      <c r="F3" s="331"/>
      <c r="G3" s="331"/>
      <c r="H3" s="331"/>
      <c r="I3" s="331"/>
      <c r="J3" s="331"/>
    </row>
    <row r="4" spans="1:10" s="9" customFormat="1" ht="31.5" x14ac:dyDescent="0.25">
      <c r="A4" s="78" t="s">
        <v>1</v>
      </c>
      <c r="B4" s="78" t="s">
        <v>0</v>
      </c>
      <c r="C4" s="79" t="s">
        <v>4</v>
      </c>
      <c r="D4" s="79" t="s">
        <v>5</v>
      </c>
      <c r="E4" s="79" t="s">
        <v>50</v>
      </c>
      <c r="F4" s="80" t="s">
        <v>6</v>
      </c>
      <c r="G4" s="81" t="s">
        <v>8</v>
      </c>
      <c r="H4" s="82" t="s">
        <v>9</v>
      </c>
      <c r="I4" s="82" t="s">
        <v>38</v>
      </c>
      <c r="J4" s="82" t="s">
        <v>320</v>
      </c>
    </row>
    <row r="5" spans="1:10" ht="15.75" x14ac:dyDescent="0.25">
      <c r="A5" s="68" t="s">
        <v>100</v>
      </c>
      <c r="B5" s="69" t="s">
        <v>50</v>
      </c>
      <c r="C5" s="75" t="s">
        <v>98</v>
      </c>
      <c r="D5" s="75" t="s">
        <v>98</v>
      </c>
      <c r="E5" s="70">
        <v>5039.09</v>
      </c>
      <c r="F5" s="6"/>
      <c r="G5" s="71"/>
      <c r="H5" s="72"/>
      <c r="I5" s="72"/>
      <c r="J5" s="72"/>
    </row>
    <row r="6" spans="1:10" ht="15.75" hidden="1" x14ac:dyDescent="0.25">
      <c r="A6" s="73">
        <v>44384</v>
      </c>
      <c r="B6" s="74" t="s">
        <v>102</v>
      </c>
      <c r="C6" s="75">
        <v>0</v>
      </c>
      <c r="D6" s="75">
        <v>13645.81</v>
      </c>
      <c r="E6" s="70">
        <f>E5-C6+D6</f>
        <v>18684.900000000001</v>
      </c>
      <c r="F6" s="6">
        <v>134</v>
      </c>
      <c r="G6" s="71">
        <v>44385</v>
      </c>
      <c r="H6" s="72">
        <v>1142</v>
      </c>
      <c r="I6" s="72" t="s">
        <v>63</v>
      </c>
      <c r="J6" s="72"/>
    </row>
    <row r="7" spans="1:10" ht="15.75" hidden="1" x14ac:dyDescent="0.25">
      <c r="A7" s="73">
        <v>44389</v>
      </c>
      <c r="B7" s="74" t="s">
        <v>103</v>
      </c>
      <c r="C7" s="75">
        <v>3248</v>
      </c>
      <c r="D7" s="75">
        <v>0</v>
      </c>
      <c r="E7" s="70">
        <f t="shared" ref="E7:E24" si="0">E6-C7+D7</f>
        <v>15436.900000000001</v>
      </c>
      <c r="F7" s="6"/>
      <c r="G7" s="71"/>
      <c r="H7" s="72"/>
      <c r="I7" s="72" t="s">
        <v>115</v>
      </c>
      <c r="J7" s="72"/>
    </row>
    <row r="8" spans="1:10" ht="15.75" hidden="1" x14ac:dyDescent="0.25">
      <c r="A8" s="73">
        <v>44390</v>
      </c>
      <c r="B8" s="74" t="s">
        <v>101</v>
      </c>
      <c r="C8" s="75">
        <v>7000</v>
      </c>
      <c r="D8" s="75">
        <v>0</v>
      </c>
      <c r="E8" s="70">
        <f t="shared" si="0"/>
        <v>8436.9000000000015</v>
      </c>
      <c r="F8" s="6"/>
      <c r="G8" s="71"/>
      <c r="H8" s="72"/>
      <c r="I8" s="72" t="s">
        <v>115</v>
      </c>
      <c r="J8" s="72"/>
    </row>
    <row r="9" spans="1:10" ht="15.75" hidden="1" x14ac:dyDescent="0.25">
      <c r="A9" s="73">
        <v>44391</v>
      </c>
      <c r="B9" s="74" t="s">
        <v>106</v>
      </c>
      <c r="C9" s="75">
        <v>1249</v>
      </c>
      <c r="D9" s="75">
        <v>0</v>
      </c>
      <c r="E9" s="70">
        <f t="shared" si="0"/>
        <v>7187.9000000000015</v>
      </c>
      <c r="F9" s="6"/>
      <c r="G9" s="71"/>
      <c r="H9" s="72"/>
      <c r="I9" s="72">
        <v>30246</v>
      </c>
      <c r="J9" s="72"/>
    </row>
    <row r="10" spans="1:10" ht="15.75" hidden="1" x14ac:dyDescent="0.25">
      <c r="A10" s="73">
        <v>44392</v>
      </c>
      <c r="B10" s="74" t="s">
        <v>123</v>
      </c>
      <c r="C10" s="75">
        <v>2184.6</v>
      </c>
      <c r="D10" s="75">
        <v>0</v>
      </c>
      <c r="E10" s="70">
        <f t="shared" si="0"/>
        <v>5003.3000000000011</v>
      </c>
      <c r="F10" s="6"/>
      <c r="G10" s="71"/>
      <c r="H10" s="72"/>
      <c r="I10" s="72" t="s">
        <v>116</v>
      </c>
      <c r="J10" s="72"/>
    </row>
    <row r="11" spans="1:10" ht="15.75" hidden="1" x14ac:dyDescent="0.25">
      <c r="A11" s="73">
        <v>44393</v>
      </c>
      <c r="B11" s="74" t="s">
        <v>104</v>
      </c>
      <c r="C11" s="75">
        <v>0</v>
      </c>
      <c r="D11" s="75">
        <v>36424</v>
      </c>
      <c r="E11" s="70">
        <f t="shared" si="0"/>
        <v>41427.300000000003</v>
      </c>
      <c r="F11" s="6">
        <v>200</v>
      </c>
      <c r="G11" s="71">
        <v>44393</v>
      </c>
      <c r="H11" s="72">
        <v>1164</v>
      </c>
      <c r="I11" s="72" t="s">
        <v>39</v>
      </c>
      <c r="J11" s="72"/>
    </row>
    <row r="12" spans="1:10" ht="15.75" hidden="1" x14ac:dyDescent="0.25">
      <c r="A12" s="73">
        <v>44393</v>
      </c>
      <c r="B12" s="74" t="s">
        <v>105</v>
      </c>
      <c r="C12" s="75">
        <v>348</v>
      </c>
      <c r="D12" s="75">
        <v>0</v>
      </c>
      <c r="E12" s="70">
        <f t="shared" si="0"/>
        <v>41079.300000000003</v>
      </c>
      <c r="F12" s="6"/>
      <c r="G12" s="71"/>
      <c r="H12" s="72"/>
      <c r="I12" s="72" t="s">
        <v>38</v>
      </c>
      <c r="J12" s="72"/>
    </row>
    <row r="13" spans="1:10" ht="15.75" hidden="1" x14ac:dyDescent="0.25">
      <c r="A13" s="73">
        <v>44393</v>
      </c>
      <c r="B13" s="74" t="s">
        <v>107</v>
      </c>
      <c r="C13" s="75">
        <v>1630</v>
      </c>
      <c r="D13" s="75">
        <v>0</v>
      </c>
      <c r="E13" s="70">
        <f t="shared" si="0"/>
        <v>39449.300000000003</v>
      </c>
      <c r="F13" s="6"/>
      <c r="G13" s="71"/>
      <c r="H13" s="72"/>
      <c r="I13" s="72" t="s">
        <v>116</v>
      </c>
      <c r="J13" s="72"/>
    </row>
    <row r="14" spans="1:10" ht="15.75" hidden="1" x14ac:dyDescent="0.25">
      <c r="A14" s="73">
        <v>44393</v>
      </c>
      <c r="B14" s="74" t="s">
        <v>108</v>
      </c>
      <c r="C14" s="75">
        <v>1684.97</v>
      </c>
      <c r="D14" s="75">
        <v>0</v>
      </c>
      <c r="E14" s="70">
        <f t="shared" si="0"/>
        <v>37764.33</v>
      </c>
      <c r="F14" s="6"/>
      <c r="G14" s="71"/>
      <c r="H14" s="72"/>
      <c r="I14" s="72" t="s">
        <v>116</v>
      </c>
      <c r="J14" s="72"/>
    </row>
    <row r="15" spans="1:10" ht="15.75" hidden="1" x14ac:dyDescent="0.25">
      <c r="A15" s="73">
        <v>44393</v>
      </c>
      <c r="B15" s="74" t="s">
        <v>114</v>
      </c>
      <c r="C15" s="75">
        <v>4000</v>
      </c>
      <c r="D15" s="75">
        <v>0</v>
      </c>
      <c r="E15" s="70">
        <f t="shared" si="0"/>
        <v>33764.33</v>
      </c>
      <c r="F15" s="6"/>
      <c r="G15" s="71"/>
      <c r="H15" s="72"/>
      <c r="I15" s="72" t="s">
        <v>122</v>
      </c>
      <c r="J15" s="72"/>
    </row>
    <row r="16" spans="1:10" ht="15.75" hidden="1" x14ac:dyDescent="0.25">
      <c r="A16" s="73">
        <v>44396</v>
      </c>
      <c r="B16" s="74" t="s">
        <v>113</v>
      </c>
      <c r="C16" s="75">
        <v>609</v>
      </c>
      <c r="D16" s="75">
        <v>0</v>
      </c>
      <c r="E16" s="70">
        <f t="shared" si="0"/>
        <v>33155.33</v>
      </c>
      <c r="F16" s="6"/>
      <c r="G16" s="71"/>
      <c r="H16" s="72"/>
      <c r="I16" s="72" t="s">
        <v>115</v>
      </c>
      <c r="J16" s="72"/>
    </row>
    <row r="17" spans="1:10" ht="15.75" hidden="1" x14ac:dyDescent="0.25">
      <c r="A17" s="73">
        <v>44396</v>
      </c>
      <c r="B17" s="74" t="s">
        <v>111</v>
      </c>
      <c r="C17" s="75">
        <v>2700</v>
      </c>
      <c r="D17" s="75">
        <v>0</v>
      </c>
      <c r="E17" s="70">
        <f t="shared" si="0"/>
        <v>30455.33</v>
      </c>
      <c r="F17" s="6"/>
      <c r="G17" s="71"/>
      <c r="H17" s="72"/>
      <c r="I17" s="72" t="s">
        <v>118</v>
      </c>
      <c r="J17" s="72"/>
    </row>
    <row r="18" spans="1:10" ht="15.75" hidden="1" x14ac:dyDescent="0.25">
      <c r="A18" s="73">
        <v>44397</v>
      </c>
      <c r="B18" s="74" t="s">
        <v>473</v>
      </c>
      <c r="C18" s="75">
        <v>2695.03</v>
      </c>
      <c r="D18" s="75">
        <v>0</v>
      </c>
      <c r="E18" s="70">
        <f t="shared" si="0"/>
        <v>27760.300000000003</v>
      </c>
      <c r="F18" s="6"/>
      <c r="G18" s="71"/>
      <c r="H18" s="72"/>
      <c r="I18" s="72" t="s">
        <v>119</v>
      </c>
      <c r="J18" s="72"/>
    </row>
    <row r="19" spans="1:10" ht="15.75" hidden="1" x14ac:dyDescent="0.25">
      <c r="A19" s="73">
        <v>44397</v>
      </c>
      <c r="B19" s="74" t="s">
        <v>112</v>
      </c>
      <c r="C19" s="75">
        <v>531.75</v>
      </c>
      <c r="D19" s="75">
        <v>0</v>
      </c>
      <c r="E19" s="70">
        <f t="shared" si="0"/>
        <v>27228.550000000003</v>
      </c>
      <c r="F19" s="6"/>
      <c r="G19" s="71"/>
      <c r="H19" s="72"/>
      <c r="I19" s="72" t="s">
        <v>120</v>
      </c>
      <c r="J19" s="72"/>
    </row>
    <row r="20" spans="1:10" ht="15.75" hidden="1" x14ac:dyDescent="0.25">
      <c r="A20" s="73">
        <v>44397</v>
      </c>
      <c r="B20" s="74" t="s">
        <v>111</v>
      </c>
      <c r="C20" s="75">
        <v>3000</v>
      </c>
      <c r="D20" s="75">
        <v>0</v>
      </c>
      <c r="E20" s="70">
        <f t="shared" si="0"/>
        <v>24228.550000000003</v>
      </c>
      <c r="F20" s="6"/>
      <c r="G20" s="71"/>
      <c r="H20" s="72"/>
      <c r="I20" s="72" t="s">
        <v>118</v>
      </c>
      <c r="J20" s="72"/>
    </row>
    <row r="21" spans="1:10" ht="15.75" hidden="1" x14ac:dyDescent="0.25">
      <c r="A21" s="73">
        <v>44398</v>
      </c>
      <c r="B21" s="74" t="s">
        <v>110</v>
      </c>
      <c r="C21" s="75">
        <v>888.1</v>
      </c>
      <c r="D21" s="75">
        <v>0</v>
      </c>
      <c r="E21" s="70">
        <f t="shared" si="0"/>
        <v>23340.450000000004</v>
      </c>
      <c r="F21" s="6"/>
      <c r="G21" s="71"/>
      <c r="H21" s="72"/>
      <c r="I21" s="72" t="s">
        <v>117</v>
      </c>
      <c r="J21" s="72"/>
    </row>
    <row r="22" spans="1:10" ht="15.75" hidden="1" x14ac:dyDescent="0.25">
      <c r="A22" s="73">
        <v>44398</v>
      </c>
      <c r="B22" s="74" t="s">
        <v>109</v>
      </c>
      <c r="C22" s="75">
        <v>1500</v>
      </c>
      <c r="D22" s="75">
        <v>0</v>
      </c>
      <c r="E22" s="70">
        <f t="shared" si="0"/>
        <v>21840.450000000004</v>
      </c>
      <c r="F22" s="6"/>
      <c r="G22" s="71"/>
      <c r="H22" s="72"/>
      <c r="I22" s="72" t="s">
        <v>118</v>
      </c>
      <c r="J22" s="72"/>
    </row>
    <row r="23" spans="1:10" ht="15.75" hidden="1" x14ac:dyDescent="0.25">
      <c r="A23" s="73">
        <v>44399</v>
      </c>
      <c r="B23" s="74" t="s">
        <v>121</v>
      </c>
      <c r="C23" s="75">
        <v>8199.19</v>
      </c>
      <c r="D23" s="75">
        <v>0</v>
      </c>
      <c r="E23" s="70">
        <f t="shared" si="0"/>
        <v>13641.260000000004</v>
      </c>
      <c r="F23" s="6"/>
      <c r="G23" s="71"/>
      <c r="H23" s="72"/>
      <c r="I23" s="72" t="s">
        <v>118</v>
      </c>
      <c r="J23" s="72"/>
    </row>
    <row r="24" spans="1:10" ht="15.75" hidden="1" x14ac:dyDescent="0.25">
      <c r="A24" s="73">
        <v>44400</v>
      </c>
      <c r="B24" s="74" t="s">
        <v>272</v>
      </c>
      <c r="C24" s="75">
        <v>7000</v>
      </c>
      <c r="D24" s="75">
        <v>0</v>
      </c>
      <c r="E24" s="70">
        <f t="shared" si="0"/>
        <v>6641.2600000000039</v>
      </c>
      <c r="F24" s="6"/>
      <c r="G24" s="71"/>
      <c r="H24" s="72"/>
      <c r="I24" s="72" t="s">
        <v>275</v>
      </c>
      <c r="J24" s="72"/>
    </row>
    <row r="25" spans="1:10" ht="15.75" hidden="1" x14ac:dyDescent="0.25">
      <c r="A25" s="73">
        <v>44400</v>
      </c>
      <c r="B25" s="74" t="s">
        <v>271</v>
      </c>
      <c r="C25" s="75">
        <v>2000</v>
      </c>
      <c r="D25" s="75">
        <v>0</v>
      </c>
      <c r="E25" s="70">
        <v>4641.26</v>
      </c>
      <c r="F25" s="6"/>
      <c r="G25" s="71"/>
      <c r="H25" s="72"/>
      <c r="I25" s="72" t="s">
        <v>118</v>
      </c>
      <c r="J25" s="72"/>
    </row>
    <row r="26" spans="1:10" ht="15.75" hidden="1" x14ac:dyDescent="0.25">
      <c r="A26" s="73">
        <v>44400</v>
      </c>
      <c r="B26" s="74" t="s">
        <v>273</v>
      </c>
      <c r="C26" s="75">
        <v>0</v>
      </c>
      <c r="D26" s="75">
        <v>160776</v>
      </c>
      <c r="E26" s="70">
        <v>165417.26</v>
      </c>
      <c r="F26" s="6">
        <v>91</v>
      </c>
      <c r="G26" s="71">
        <v>44404</v>
      </c>
      <c r="H26" s="72">
        <v>1188</v>
      </c>
      <c r="I26" s="72" t="s">
        <v>289</v>
      </c>
      <c r="J26" s="72"/>
    </row>
    <row r="27" spans="1:10" ht="15.75" hidden="1" x14ac:dyDescent="0.25">
      <c r="A27" s="73">
        <v>44401</v>
      </c>
      <c r="B27" s="74" t="s">
        <v>149</v>
      </c>
      <c r="C27" s="75">
        <v>3500</v>
      </c>
      <c r="D27" s="75">
        <v>0</v>
      </c>
      <c r="E27" s="70">
        <v>161917.26</v>
      </c>
      <c r="F27" s="6"/>
      <c r="G27" s="71"/>
      <c r="H27" s="72"/>
      <c r="I27" s="72" t="s">
        <v>118</v>
      </c>
      <c r="J27" s="72"/>
    </row>
    <row r="28" spans="1:10" ht="15.75" hidden="1" x14ac:dyDescent="0.25">
      <c r="A28" s="73">
        <v>44403</v>
      </c>
      <c r="B28" s="74" t="s">
        <v>274</v>
      </c>
      <c r="C28" s="75">
        <v>35888</v>
      </c>
      <c r="D28" s="75">
        <v>0</v>
      </c>
      <c r="E28" s="70">
        <v>126029.26</v>
      </c>
      <c r="F28" s="6"/>
      <c r="G28" s="71"/>
      <c r="H28" s="72"/>
      <c r="I28" s="72" t="s">
        <v>115</v>
      </c>
      <c r="J28" s="72"/>
    </row>
    <row r="29" spans="1:10" ht="15.75" hidden="1" x14ac:dyDescent="0.25">
      <c r="A29" s="73">
        <v>44404</v>
      </c>
      <c r="B29" s="74" t="s">
        <v>285</v>
      </c>
      <c r="C29" s="75">
        <v>12000</v>
      </c>
      <c r="D29" s="75">
        <v>0</v>
      </c>
      <c r="E29" s="70">
        <v>114029.26</v>
      </c>
      <c r="F29" s="6"/>
      <c r="G29" s="71"/>
      <c r="H29" s="72"/>
      <c r="I29" s="72" t="s">
        <v>117</v>
      </c>
      <c r="J29" s="72"/>
    </row>
    <row r="30" spans="1:10" ht="15.75" hidden="1" x14ac:dyDescent="0.25">
      <c r="A30" s="73">
        <v>44404</v>
      </c>
      <c r="B30" s="74" t="s">
        <v>286</v>
      </c>
      <c r="C30" s="75">
        <v>52000</v>
      </c>
      <c r="D30" s="75">
        <v>0</v>
      </c>
      <c r="E30" s="70">
        <v>62029.26</v>
      </c>
      <c r="F30" s="6"/>
      <c r="G30" s="71"/>
      <c r="H30" s="72"/>
      <c r="I30" s="72" t="s">
        <v>117</v>
      </c>
      <c r="J30" s="72"/>
    </row>
    <row r="31" spans="1:10" ht="15.75" hidden="1" x14ac:dyDescent="0.25">
      <c r="A31" s="73">
        <v>44404</v>
      </c>
      <c r="B31" s="74" t="s">
        <v>287</v>
      </c>
      <c r="C31" s="75">
        <v>7000</v>
      </c>
      <c r="D31" s="75">
        <v>0</v>
      </c>
      <c r="E31" s="70">
        <v>55029.26</v>
      </c>
      <c r="F31" s="6"/>
      <c r="G31" s="71"/>
      <c r="H31" s="72"/>
      <c r="I31" s="72" t="s">
        <v>117</v>
      </c>
      <c r="J31" s="72"/>
    </row>
    <row r="32" spans="1:10" ht="15.75" hidden="1" x14ac:dyDescent="0.25">
      <c r="A32" s="73">
        <v>44404</v>
      </c>
      <c r="B32" s="74" t="s">
        <v>288</v>
      </c>
      <c r="C32" s="75">
        <v>50868.88</v>
      </c>
      <c r="D32" s="75">
        <v>0</v>
      </c>
      <c r="E32" s="70">
        <v>4160.38</v>
      </c>
      <c r="F32" s="6"/>
      <c r="G32" s="71"/>
      <c r="H32" s="72"/>
      <c r="I32" s="72" t="s">
        <v>117</v>
      </c>
      <c r="J32" s="72"/>
    </row>
    <row r="33" spans="1:10" ht="45" hidden="1" x14ac:dyDescent="0.25">
      <c r="A33" s="73">
        <v>44405</v>
      </c>
      <c r="B33" s="74" t="s">
        <v>306</v>
      </c>
      <c r="C33" s="75">
        <v>0</v>
      </c>
      <c r="D33" s="75">
        <v>190796.68</v>
      </c>
      <c r="E33" s="70">
        <f>E32-C33+D33</f>
        <v>194957.06</v>
      </c>
      <c r="F33" s="6">
        <v>213</v>
      </c>
      <c r="G33" s="71">
        <v>44406</v>
      </c>
      <c r="H33" s="72" t="s">
        <v>329</v>
      </c>
      <c r="I33" s="88" t="s">
        <v>326</v>
      </c>
      <c r="J33" s="88" t="s">
        <v>327</v>
      </c>
    </row>
    <row r="34" spans="1:10" ht="15.75" hidden="1" x14ac:dyDescent="0.25">
      <c r="A34" s="73">
        <v>44405</v>
      </c>
      <c r="B34" s="74" t="s">
        <v>307</v>
      </c>
      <c r="C34" s="75">
        <v>443.68</v>
      </c>
      <c r="D34" s="75">
        <v>0</v>
      </c>
      <c r="E34" s="70">
        <f t="shared" ref="E34:E47" si="1">E33-C34+D34</f>
        <v>194513.38</v>
      </c>
      <c r="F34" s="6"/>
      <c r="G34" s="71"/>
      <c r="H34" s="72"/>
      <c r="I34" s="72" t="s">
        <v>115</v>
      </c>
      <c r="J34" s="72"/>
    </row>
    <row r="35" spans="1:10" ht="15.75" hidden="1" x14ac:dyDescent="0.25">
      <c r="A35" s="73">
        <v>44406</v>
      </c>
      <c r="B35" s="74" t="s">
        <v>139</v>
      </c>
      <c r="C35" s="75">
        <v>86500</v>
      </c>
      <c r="D35" s="75">
        <v>0</v>
      </c>
      <c r="E35" s="70">
        <f t="shared" si="1"/>
        <v>108013.38</v>
      </c>
      <c r="F35" s="6"/>
      <c r="G35" s="71"/>
      <c r="H35" s="72"/>
      <c r="I35" s="72" t="s">
        <v>115</v>
      </c>
      <c r="J35" s="72"/>
    </row>
    <row r="36" spans="1:10" ht="15.75" hidden="1" x14ac:dyDescent="0.25">
      <c r="A36" s="73">
        <v>44407</v>
      </c>
      <c r="B36" s="74" t="s">
        <v>353</v>
      </c>
      <c r="C36" s="75">
        <v>20000</v>
      </c>
      <c r="D36" s="75">
        <v>0</v>
      </c>
      <c r="E36" s="70">
        <f t="shared" si="1"/>
        <v>88013.38</v>
      </c>
      <c r="F36" s="6"/>
      <c r="G36" s="71"/>
      <c r="H36" s="72"/>
      <c r="I36" s="72" t="s">
        <v>357</v>
      </c>
      <c r="J36" s="72"/>
    </row>
    <row r="37" spans="1:10" ht="15.75" hidden="1" x14ac:dyDescent="0.25">
      <c r="A37" s="73">
        <v>44407</v>
      </c>
      <c r="B37" s="74" t="s">
        <v>352</v>
      </c>
      <c r="C37" s="75">
        <v>2153.8000000000002</v>
      </c>
      <c r="D37" s="75">
        <v>0</v>
      </c>
      <c r="E37" s="70">
        <f t="shared" si="1"/>
        <v>85859.58</v>
      </c>
      <c r="F37" s="6"/>
      <c r="G37" s="71"/>
      <c r="H37" s="72"/>
      <c r="I37" s="72" t="s">
        <v>116</v>
      </c>
      <c r="J37" s="72"/>
    </row>
    <row r="38" spans="1:10" ht="15.75" hidden="1" x14ac:dyDescent="0.25">
      <c r="A38" s="73">
        <v>44407</v>
      </c>
      <c r="B38" s="74" t="s">
        <v>210</v>
      </c>
      <c r="C38" s="75">
        <v>1326</v>
      </c>
      <c r="D38" s="75">
        <v>0</v>
      </c>
      <c r="E38" s="70">
        <f t="shared" si="1"/>
        <v>84533.58</v>
      </c>
      <c r="F38" s="6"/>
      <c r="G38" s="71"/>
      <c r="H38" s="72"/>
      <c r="I38" s="72" t="s">
        <v>116</v>
      </c>
      <c r="J38" s="72"/>
    </row>
    <row r="39" spans="1:10" ht="15.75" hidden="1" x14ac:dyDescent="0.25">
      <c r="A39" s="73">
        <v>44407</v>
      </c>
      <c r="B39" s="74" t="s">
        <v>354</v>
      </c>
      <c r="C39" s="75">
        <v>2181</v>
      </c>
      <c r="D39" s="75">
        <v>0</v>
      </c>
      <c r="E39" s="70">
        <f t="shared" si="1"/>
        <v>82352.58</v>
      </c>
      <c r="F39" s="6"/>
      <c r="G39" s="71"/>
      <c r="H39" s="72"/>
      <c r="I39" s="72" t="s">
        <v>358</v>
      </c>
      <c r="J39" s="72"/>
    </row>
    <row r="40" spans="1:10" ht="15.75" hidden="1" x14ac:dyDescent="0.25">
      <c r="A40" s="73">
        <v>44407</v>
      </c>
      <c r="B40" s="74" t="s">
        <v>172</v>
      </c>
      <c r="C40" s="75">
        <v>2028.48</v>
      </c>
      <c r="D40" s="75">
        <v>0</v>
      </c>
      <c r="E40" s="70">
        <f t="shared" si="1"/>
        <v>80324.100000000006</v>
      </c>
      <c r="F40" s="6"/>
      <c r="G40" s="71"/>
      <c r="H40" s="72"/>
      <c r="I40" s="72" t="s">
        <v>118</v>
      </c>
      <c r="J40" s="72"/>
    </row>
    <row r="41" spans="1:10" ht="15.75" hidden="1" x14ac:dyDescent="0.25">
      <c r="A41" s="73">
        <v>44407</v>
      </c>
      <c r="B41" s="74" t="s">
        <v>125</v>
      </c>
      <c r="C41" s="75">
        <v>4107</v>
      </c>
      <c r="D41" s="75">
        <v>0</v>
      </c>
      <c r="E41" s="70">
        <f t="shared" si="1"/>
        <v>76217.100000000006</v>
      </c>
      <c r="F41" s="6"/>
      <c r="G41" s="71"/>
      <c r="H41" s="72"/>
      <c r="I41" s="72" t="s">
        <v>118</v>
      </c>
      <c r="J41" s="72"/>
    </row>
    <row r="42" spans="1:10" ht="15.75" hidden="1" x14ac:dyDescent="0.25">
      <c r="A42" s="73">
        <v>44407</v>
      </c>
      <c r="B42" s="74" t="s">
        <v>128</v>
      </c>
      <c r="C42" s="75">
        <v>1925.6</v>
      </c>
      <c r="D42" s="75">
        <v>0</v>
      </c>
      <c r="E42" s="70">
        <f t="shared" si="1"/>
        <v>74291.5</v>
      </c>
      <c r="F42" s="6"/>
      <c r="G42" s="71"/>
      <c r="H42" s="72"/>
      <c r="I42" s="72" t="s">
        <v>116</v>
      </c>
      <c r="J42" s="72"/>
    </row>
    <row r="43" spans="1:10" ht="15.75" hidden="1" x14ac:dyDescent="0.25">
      <c r="A43" s="73">
        <v>44407</v>
      </c>
      <c r="B43" s="74" t="s">
        <v>355</v>
      </c>
      <c r="C43" s="75">
        <v>0</v>
      </c>
      <c r="D43" s="75">
        <v>1925.6</v>
      </c>
      <c r="E43" s="70">
        <f t="shared" si="1"/>
        <v>76217.100000000006</v>
      </c>
      <c r="F43" s="6"/>
      <c r="G43" s="71"/>
      <c r="H43" s="72"/>
      <c r="I43" s="72" t="s">
        <v>359</v>
      </c>
      <c r="J43" s="72"/>
    </row>
    <row r="44" spans="1:10" ht="15.75" hidden="1" x14ac:dyDescent="0.25">
      <c r="A44" s="73">
        <v>44407</v>
      </c>
      <c r="B44" s="74" t="s">
        <v>129</v>
      </c>
      <c r="C44" s="75">
        <v>1322.68</v>
      </c>
      <c r="D44" s="75">
        <v>0</v>
      </c>
      <c r="E44" s="70">
        <f t="shared" si="1"/>
        <v>74894.420000000013</v>
      </c>
      <c r="F44" s="6"/>
      <c r="G44" s="71"/>
      <c r="H44" s="72"/>
      <c r="I44" s="72" t="s">
        <v>116</v>
      </c>
      <c r="J44" s="72"/>
    </row>
    <row r="45" spans="1:10" ht="15.75" hidden="1" x14ac:dyDescent="0.25">
      <c r="A45" s="73">
        <v>44407</v>
      </c>
      <c r="B45" s="74" t="s">
        <v>356</v>
      </c>
      <c r="C45" s="75">
        <v>15000</v>
      </c>
      <c r="D45" s="75">
        <v>0</v>
      </c>
      <c r="E45" s="70">
        <f t="shared" si="1"/>
        <v>59894.420000000013</v>
      </c>
      <c r="F45" s="6"/>
      <c r="G45" s="71"/>
      <c r="H45" s="72"/>
      <c r="I45" s="72" t="s">
        <v>358</v>
      </c>
      <c r="J45" s="72"/>
    </row>
    <row r="46" spans="1:10" ht="15.75" hidden="1" x14ac:dyDescent="0.25">
      <c r="A46" s="73">
        <v>44407</v>
      </c>
      <c r="B46" s="74" t="s">
        <v>139</v>
      </c>
      <c r="C46" s="75">
        <v>31100</v>
      </c>
      <c r="D46" s="75">
        <v>0</v>
      </c>
      <c r="E46" s="70">
        <f t="shared" si="1"/>
        <v>28794.420000000013</v>
      </c>
      <c r="F46" s="6"/>
      <c r="G46" s="71"/>
      <c r="H46" s="72"/>
      <c r="I46" s="72" t="s">
        <v>115</v>
      </c>
      <c r="J46" s="72"/>
    </row>
    <row r="47" spans="1:10" ht="15.75" hidden="1" x14ac:dyDescent="0.25">
      <c r="A47" s="73">
        <v>44407</v>
      </c>
      <c r="B47" s="74" t="s">
        <v>356</v>
      </c>
      <c r="C47" s="75">
        <v>20000</v>
      </c>
      <c r="D47" s="75">
        <v>0</v>
      </c>
      <c r="E47" s="70">
        <f t="shared" si="1"/>
        <v>8794.4200000000128</v>
      </c>
      <c r="F47" s="6"/>
      <c r="G47" s="71"/>
      <c r="H47" s="72"/>
      <c r="I47" s="72" t="s">
        <v>358</v>
      </c>
      <c r="J47" s="72"/>
    </row>
    <row r="48" spans="1:10" ht="15.75" hidden="1" x14ac:dyDescent="0.25">
      <c r="A48" s="197">
        <v>44412</v>
      </c>
      <c r="B48" s="198" t="s">
        <v>389</v>
      </c>
      <c r="C48" s="199">
        <v>0</v>
      </c>
      <c r="D48" s="199">
        <v>21924</v>
      </c>
      <c r="E48" s="200">
        <v>30718.42</v>
      </c>
      <c r="F48" s="201">
        <v>200</v>
      </c>
      <c r="G48" s="202">
        <v>44412</v>
      </c>
      <c r="H48" s="203">
        <v>1213</v>
      </c>
      <c r="I48" s="203" t="s">
        <v>390</v>
      </c>
      <c r="J48" s="202">
        <v>44405</v>
      </c>
    </row>
    <row r="49" spans="1:10" ht="15.75" hidden="1" x14ac:dyDescent="0.25">
      <c r="A49" s="73">
        <v>44412</v>
      </c>
      <c r="B49" s="74" t="s">
        <v>391</v>
      </c>
      <c r="C49" s="75">
        <v>25000</v>
      </c>
      <c r="D49" s="75">
        <v>0</v>
      </c>
      <c r="E49" s="70">
        <v>5718.42</v>
      </c>
      <c r="F49" s="6"/>
      <c r="G49" s="71"/>
      <c r="H49" s="72"/>
      <c r="I49" s="72" t="s">
        <v>7</v>
      </c>
      <c r="J49" s="72"/>
    </row>
    <row r="50" spans="1:10" ht="15.75" hidden="1" x14ac:dyDescent="0.25">
      <c r="A50" s="73">
        <v>44413</v>
      </c>
      <c r="B50" s="74" t="s">
        <v>392</v>
      </c>
      <c r="C50" s="75">
        <v>0</v>
      </c>
      <c r="D50" s="75">
        <v>114824.76</v>
      </c>
      <c r="E50" s="70">
        <v>120543.18</v>
      </c>
      <c r="F50" s="6">
        <v>213</v>
      </c>
      <c r="G50" s="71">
        <v>44421</v>
      </c>
      <c r="H50" s="72">
        <v>1237</v>
      </c>
      <c r="I50" s="72" t="s">
        <v>474</v>
      </c>
      <c r="J50" s="72"/>
    </row>
    <row r="51" spans="1:10" ht="15.75" hidden="1" x14ac:dyDescent="0.25">
      <c r="A51" s="73">
        <v>44414</v>
      </c>
      <c r="B51" s="74" t="s">
        <v>157</v>
      </c>
      <c r="C51" s="75">
        <v>7000</v>
      </c>
      <c r="D51" s="75">
        <v>0</v>
      </c>
      <c r="E51" s="70">
        <v>120543.18</v>
      </c>
      <c r="F51" s="6"/>
      <c r="G51" s="71"/>
      <c r="H51" s="72"/>
      <c r="I51" s="72" t="s">
        <v>446</v>
      </c>
      <c r="J51" s="72"/>
    </row>
    <row r="52" spans="1:10" ht="15.75" hidden="1" x14ac:dyDescent="0.25">
      <c r="A52" s="73">
        <v>44414</v>
      </c>
      <c r="B52" s="74" t="s">
        <v>404</v>
      </c>
      <c r="C52" s="75">
        <v>5500</v>
      </c>
      <c r="D52" s="75">
        <v>0</v>
      </c>
      <c r="E52" s="70">
        <v>120543.18</v>
      </c>
      <c r="F52" s="6"/>
      <c r="G52" s="71"/>
      <c r="H52" s="72"/>
      <c r="I52" s="72" t="s">
        <v>447</v>
      </c>
      <c r="J52" s="72"/>
    </row>
    <row r="53" spans="1:10" ht="15.75" hidden="1" x14ac:dyDescent="0.25">
      <c r="A53" s="73">
        <v>44414</v>
      </c>
      <c r="B53" s="74" t="s">
        <v>405</v>
      </c>
      <c r="C53" s="75">
        <v>8700</v>
      </c>
      <c r="D53" s="75">
        <v>0</v>
      </c>
      <c r="E53" s="70">
        <v>120543.18</v>
      </c>
      <c r="F53" s="6"/>
      <c r="G53" s="71"/>
      <c r="H53" s="72"/>
      <c r="I53" s="72" t="s">
        <v>236</v>
      </c>
      <c r="J53" s="72"/>
    </row>
    <row r="54" spans="1:10" ht="15.75" hidden="1" x14ac:dyDescent="0.25">
      <c r="A54" s="73">
        <v>44414</v>
      </c>
      <c r="B54" s="74" t="s">
        <v>406</v>
      </c>
      <c r="C54" s="75">
        <v>3014.12</v>
      </c>
      <c r="D54" s="75">
        <v>0</v>
      </c>
      <c r="E54" s="70">
        <v>120543.18</v>
      </c>
      <c r="F54" s="6"/>
      <c r="G54" s="71"/>
      <c r="H54" s="72"/>
      <c r="I54" s="72" t="s">
        <v>448</v>
      </c>
      <c r="J54" s="72"/>
    </row>
    <row r="55" spans="1:10" ht="15.75" hidden="1" x14ac:dyDescent="0.25">
      <c r="A55" s="73">
        <v>44414</v>
      </c>
      <c r="B55" s="74" t="s">
        <v>449</v>
      </c>
      <c r="C55" s="75">
        <v>12498.38</v>
      </c>
      <c r="D55" s="75">
        <v>0</v>
      </c>
      <c r="E55" s="70">
        <v>120543.18</v>
      </c>
      <c r="F55" s="6"/>
      <c r="G55" s="71"/>
      <c r="H55" s="72"/>
      <c r="I55" s="72" t="s">
        <v>452</v>
      </c>
      <c r="J55" s="72"/>
    </row>
    <row r="56" spans="1:10" ht="15.75" hidden="1" x14ac:dyDescent="0.25">
      <c r="A56" s="73">
        <v>44414</v>
      </c>
      <c r="B56" s="74" t="s">
        <v>450</v>
      </c>
      <c r="C56" s="75">
        <v>2030</v>
      </c>
      <c r="D56" s="75">
        <v>0</v>
      </c>
      <c r="E56" s="70">
        <v>120543.18</v>
      </c>
      <c r="F56" s="6"/>
      <c r="G56" s="71"/>
      <c r="H56" s="72"/>
      <c r="I56" s="72" t="s">
        <v>236</v>
      </c>
      <c r="J56" s="72"/>
    </row>
    <row r="57" spans="1:10" ht="15.75" hidden="1" x14ac:dyDescent="0.25">
      <c r="A57" s="73">
        <v>44414</v>
      </c>
      <c r="B57" s="74" t="s">
        <v>451</v>
      </c>
      <c r="C57" s="75">
        <v>348</v>
      </c>
      <c r="D57" s="75">
        <v>0</v>
      </c>
      <c r="E57" s="70">
        <v>120543.18</v>
      </c>
      <c r="F57" s="6"/>
      <c r="G57" s="71"/>
      <c r="H57" s="72"/>
      <c r="I57" s="72" t="s">
        <v>236</v>
      </c>
      <c r="J57" s="72"/>
    </row>
    <row r="58" spans="1:10" ht="15.75" hidden="1" x14ac:dyDescent="0.25">
      <c r="A58" s="73">
        <v>44418</v>
      </c>
      <c r="B58" s="74" t="s">
        <v>430</v>
      </c>
      <c r="C58" s="75">
        <v>0</v>
      </c>
      <c r="D58" s="75">
        <v>35049.1</v>
      </c>
      <c r="E58" s="70">
        <v>120543.18</v>
      </c>
      <c r="F58" s="6">
        <v>213</v>
      </c>
      <c r="G58" s="71">
        <v>44421</v>
      </c>
      <c r="H58" s="72">
        <v>1238</v>
      </c>
      <c r="I58" s="72" t="s">
        <v>474</v>
      </c>
      <c r="J58" s="72"/>
    </row>
    <row r="59" spans="1:10" ht="15.75" hidden="1" x14ac:dyDescent="0.25">
      <c r="A59" s="73">
        <v>44419</v>
      </c>
      <c r="B59" s="74" t="s">
        <v>157</v>
      </c>
      <c r="C59" s="75">
        <v>7000</v>
      </c>
      <c r="D59" s="75">
        <v>0</v>
      </c>
      <c r="E59" s="70">
        <v>109501.78</v>
      </c>
      <c r="F59" s="6"/>
      <c r="G59" s="71"/>
      <c r="H59" s="72"/>
      <c r="I59" s="72" t="s">
        <v>446</v>
      </c>
      <c r="J59" s="72"/>
    </row>
    <row r="60" spans="1:10" ht="15.75" hidden="1" x14ac:dyDescent="0.25">
      <c r="A60" s="73">
        <v>44420</v>
      </c>
      <c r="B60" s="74" t="s">
        <v>166</v>
      </c>
      <c r="C60" s="75">
        <v>70000</v>
      </c>
      <c r="D60" s="75">
        <v>0</v>
      </c>
      <c r="E60" s="70">
        <v>39501.78</v>
      </c>
      <c r="F60" s="6"/>
      <c r="G60" s="71"/>
      <c r="H60" s="72"/>
      <c r="I60" s="72" t="s">
        <v>236</v>
      </c>
      <c r="J60" s="72"/>
    </row>
    <row r="61" spans="1:10" ht="15.75" hidden="1" x14ac:dyDescent="0.25">
      <c r="A61" s="73">
        <v>44421</v>
      </c>
      <c r="B61" s="74" t="s">
        <v>470</v>
      </c>
      <c r="C61" s="75">
        <v>2104.1999999999998</v>
      </c>
      <c r="D61" s="75">
        <v>0</v>
      </c>
      <c r="E61" s="70">
        <v>37397.58</v>
      </c>
      <c r="F61" s="6"/>
      <c r="G61" s="71"/>
      <c r="H61" s="72"/>
      <c r="I61" s="72" t="s">
        <v>118</v>
      </c>
      <c r="J61" s="72"/>
    </row>
    <row r="62" spans="1:10" ht="15.75" hidden="1" x14ac:dyDescent="0.25">
      <c r="A62" s="73">
        <v>44421</v>
      </c>
      <c r="B62" s="74" t="s">
        <v>352</v>
      </c>
      <c r="C62" s="75">
        <v>2157.4</v>
      </c>
      <c r="D62" s="75">
        <v>0</v>
      </c>
      <c r="E62" s="70">
        <v>35240.18</v>
      </c>
      <c r="F62" s="6"/>
      <c r="G62" s="71"/>
      <c r="H62" s="72"/>
      <c r="I62" s="72" t="s">
        <v>116</v>
      </c>
      <c r="J62" s="72"/>
    </row>
    <row r="63" spans="1:10" ht="15.75" hidden="1" x14ac:dyDescent="0.25">
      <c r="A63" s="73">
        <v>44421</v>
      </c>
      <c r="B63" s="74" t="s">
        <v>471</v>
      </c>
      <c r="C63" s="75">
        <v>1381.4</v>
      </c>
      <c r="D63" s="75">
        <v>0</v>
      </c>
      <c r="E63" s="70">
        <v>33858.78</v>
      </c>
      <c r="F63" s="6"/>
      <c r="G63" s="71"/>
      <c r="H63" s="72"/>
      <c r="I63" s="72" t="s">
        <v>116</v>
      </c>
      <c r="J63" s="72"/>
    </row>
    <row r="64" spans="1:10" ht="15.75" hidden="1" x14ac:dyDescent="0.25">
      <c r="A64" s="73">
        <v>44421</v>
      </c>
      <c r="B64" s="74" t="s">
        <v>172</v>
      </c>
      <c r="C64" s="75">
        <v>2999.72</v>
      </c>
      <c r="D64" s="75">
        <v>0</v>
      </c>
      <c r="E64" s="70">
        <v>30859.06</v>
      </c>
      <c r="F64" s="6"/>
      <c r="G64" s="71"/>
      <c r="H64" s="72"/>
      <c r="I64" s="72" t="s">
        <v>118</v>
      </c>
      <c r="J64" s="72"/>
    </row>
    <row r="65" spans="1:10" ht="15.75" hidden="1" x14ac:dyDescent="0.25">
      <c r="A65" s="73">
        <v>44421</v>
      </c>
      <c r="B65" s="74" t="s">
        <v>125</v>
      </c>
      <c r="C65" s="75">
        <v>5038.79</v>
      </c>
      <c r="D65" s="75">
        <v>0</v>
      </c>
      <c r="E65" s="70">
        <v>25820.27</v>
      </c>
      <c r="F65" s="6"/>
      <c r="G65" s="71"/>
      <c r="H65" s="72"/>
      <c r="I65" s="72" t="s">
        <v>118</v>
      </c>
      <c r="J65" s="72"/>
    </row>
    <row r="66" spans="1:10" ht="15.75" hidden="1" x14ac:dyDescent="0.25">
      <c r="A66" s="73">
        <v>44421</v>
      </c>
      <c r="B66" s="74" t="s">
        <v>472</v>
      </c>
      <c r="C66" s="75">
        <v>2295.8000000000002</v>
      </c>
      <c r="D66" s="75">
        <v>0</v>
      </c>
      <c r="E66" s="70">
        <v>23524.47</v>
      </c>
      <c r="F66" s="6"/>
      <c r="G66" s="71"/>
      <c r="H66" s="72"/>
      <c r="I66" s="72" t="s">
        <v>116</v>
      </c>
      <c r="J66" s="72"/>
    </row>
    <row r="67" spans="1:10" ht="15.75" hidden="1" x14ac:dyDescent="0.25">
      <c r="A67" s="73">
        <v>44421</v>
      </c>
      <c r="B67" s="74" t="s">
        <v>172</v>
      </c>
      <c r="C67" s="75">
        <v>9712.7199999999993</v>
      </c>
      <c r="D67" s="75">
        <v>0</v>
      </c>
      <c r="E67" s="70">
        <v>13811.75</v>
      </c>
      <c r="F67" s="6"/>
      <c r="G67" s="71"/>
      <c r="H67" s="72"/>
      <c r="I67" s="72" t="s">
        <v>118</v>
      </c>
      <c r="J67" s="72"/>
    </row>
    <row r="68" spans="1:10" ht="15.75" hidden="1" x14ac:dyDescent="0.25">
      <c r="A68" s="73">
        <v>44421</v>
      </c>
      <c r="B68" s="74" t="s">
        <v>430</v>
      </c>
      <c r="C68" s="75">
        <v>0</v>
      </c>
      <c r="D68" s="75">
        <v>86849.08</v>
      </c>
      <c r="E68" s="70">
        <v>100660.83</v>
      </c>
      <c r="F68" s="6">
        <v>213</v>
      </c>
      <c r="G68" s="71">
        <v>44422</v>
      </c>
      <c r="H68" s="72">
        <v>1241</v>
      </c>
      <c r="I68" s="72" t="s">
        <v>474</v>
      </c>
      <c r="J68" s="72"/>
    </row>
    <row r="69" spans="1:10" ht="15.75" hidden="1" x14ac:dyDescent="0.25">
      <c r="A69" s="73">
        <v>44421</v>
      </c>
      <c r="B69" s="74" t="s">
        <v>465</v>
      </c>
      <c r="C69" s="75">
        <v>2494</v>
      </c>
      <c r="D69" s="75">
        <v>0</v>
      </c>
      <c r="E69" s="70">
        <v>98166.83</v>
      </c>
      <c r="F69" s="6"/>
      <c r="G69" s="71"/>
      <c r="H69" s="72"/>
      <c r="I69" s="72" t="s">
        <v>38</v>
      </c>
      <c r="J69" s="72"/>
    </row>
    <row r="70" spans="1:10" ht="15.75" hidden="1" x14ac:dyDescent="0.25">
      <c r="A70" s="73">
        <v>44421</v>
      </c>
      <c r="B70" s="74" t="s">
        <v>466</v>
      </c>
      <c r="C70" s="75">
        <v>2184.4</v>
      </c>
      <c r="D70" s="75">
        <v>0</v>
      </c>
      <c r="E70" s="70">
        <v>95982.43</v>
      </c>
      <c r="F70" s="6"/>
      <c r="G70" s="71"/>
      <c r="H70" s="72"/>
      <c r="I70" s="72" t="s">
        <v>116</v>
      </c>
      <c r="J70" s="72"/>
    </row>
    <row r="71" spans="1:10" ht="15.75" hidden="1" x14ac:dyDescent="0.25">
      <c r="A71" s="73">
        <v>44421</v>
      </c>
      <c r="B71" s="74" t="s">
        <v>467</v>
      </c>
      <c r="C71" s="75">
        <v>36090.61</v>
      </c>
      <c r="D71" s="75">
        <v>0</v>
      </c>
      <c r="E71" s="70">
        <v>59891.82</v>
      </c>
      <c r="F71" s="6"/>
      <c r="G71" s="71"/>
      <c r="H71" s="72"/>
      <c r="I71" s="72" t="s">
        <v>38</v>
      </c>
      <c r="J71" s="72"/>
    </row>
    <row r="72" spans="1:10" ht="15.75" hidden="1" x14ac:dyDescent="0.25">
      <c r="A72" s="73">
        <v>44421</v>
      </c>
      <c r="B72" s="74" t="s">
        <v>467</v>
      </c>
      <c r="C72" s="75">
        <v>48465.4</v>
      </c>
      <c r="D72" s="75">
        <v>0</v>
      </c>
      <c r="E72" s="70">
        <v>11426.42</v>
      </c>
      <c r="F72" s="6"/>
      <c r="G72" s="71"/>
      <c r="H72" s="72"/>
      <c r="I72" s="72" t="s">
        <v>38</v>
      </c>
      <c r="J72" s="72"/>
    </row>
    <row r="73" spans="1:10" ht="15.75" hidden="1" x14ac:dyDescent="0.25">
      <c r="A73" s="73">
        <v>44421</v>
      </c>
      <c r="B73" s="74" t="s">
        <v>341</v>
      </c>
      <c r="C73" s="75">
        <v>0</v>
      </c>
      <c r="D73" s="75">
        <v>80000</v>
      </c>
      <c r="E73" s="70">
        <v>91426.42</v>
      </c>
      <c r="F73" s="6" t="s">
        <v>7</v>
      </c>
      <c r="G73" s="71"/>
      <c r="H73" s="72"/>
      <c r="I73" s="72" t="s">
        <v>7</v>
      </c>
      <c r="J73" s="72"/>
    </row>
    <row r="74" spans="1:10" ht="15.75" hidden="1" x14ac:dyDescent="0.25">
      <c r="A74" s="73">
        <v>44421</v>
      </c>
      <c r="B74" s="74" t="s">
        <v>468</v>
      </c>
      <c r="C74" s="75">
        <v>3465.5</v>
      </c>
      <c r="D74" s="75">
        <v>0</v>
      </c>
      <c r="E74" s="70">
        <v>87960.92</v>
      </c>
      <c r="F74" s="6"/>
      <c r="G74" s="71"/>
      <c r="H74" s="72"/>
      <c r="I74" s="72" t="s">
        <v>116</v>
      </c>
      <c r="J74" s="72"/>
    </row>
    <row r="75" spans="1:10" ht="15.75" hidden="1" x14ac:dyDescent="0.25">
      <c r="A75" s="73">
        <v>44421</v>
      </c>
      <c r="B75" s="74" t="s">
        <v>469</v>
      </c>
      <c r="C75" s="75">
        <v>3480</v>
      </c>
      <c r="D75" s="75">
        <v>0</v>
      </c>
      <c r="E75" s="70">
        <v>84480.92</v>
      </c>
      <c r="F75" s="6"/>
      <c r="G75" s="71"/>
      <c r="H75" s="72"/>
      <c r="I75" s="72" t="s">
        <v>475</v>
      </c>
      <c r="J75" s="72"/>
    </row>
    <row r="76" spans="1:10" ht="15.75" hidden="1" x14ac:dyDescent="0.25">
      <c r="A76" s="73">
        <v>44422</v>
      </c>
      <c r="B76" s="74" t="s">
        <v>353</v>
      </c>
      <c r="C76" s="75">
        <v>20000</v>
      </c>
      <c r="D76" s="75">
        <v>0</v>
      </c>
      <c r="E76" s="70">
        <v>64480.92</v>
      </c>
      <c r="F76" s="6"/>
      <c r="G76" s="71"/>
      <c r="H76" s="72"/>
      <c r="I76" s="72" t="s">
        <v>357</v>
      </c>
      <c r="J76" s="72"/>
    </row>
    <row r="77" spans="1:10" ht="15.75" hidden="1" x14ac:dyDescent="0.25">
      <c r="A77" s="73">
        <v>44422</v>
      </c>
      <c r="B77" s="74" t="s">
        <v>125</v>
      </c>
      <c r="C77" s="75">
        <v>500</v>
      </c>
      <c r="D77" s="75">
        <v>0</v>
      </c>
      <c r="E77" s="70">
        <v>63980.92</v>
      </c>
      <c r="F77" s="6"/>
      <c r="G77" s="71"/>
      <c r="H77" s="72"/>
      <c r="I77" s="72" t="s">
        <v>118</v>
      </c>
      <c r="J77" s="72"/>
    </row>
    <row r="78" spans="1:10" ht="15.75" hidden="1" x14ac:dyDescent="0.25">
      <c r="A78" s="73">
        <v>44423</v>
      </c>
      <c r="B78" s="74" t="s">
        <v>490</v>
      </c>
      <c r="C78" s="75">
        <v>900</v>
      </c>
      <c r="D78" s="75">
        <v>0</v>
      </c>
      <c r="E78" s="70">
        <v>63080.92</v>
      </c>
      <c r="F78" s="6"/>
      <c r="G78" s="71"/>
      <c r="H78" s="72"/>
      <c r="I78" s="72" t="s">
        <v>118</v>
      </c>
      <c r="J78" s="72"/>
    </row>
    <row r="79" spans="1:10" ht="15.75" hidden="1" x14ac:dyDescent="0.25">
      <c r="A79" s="73">
        <v>44425</v>
      </c>
      <c r="B79" s="74" t="s">
        <v>492</v>
      </c>
      <c r="C79" s="75">
        <v>7079.48</v>
      </c>
      <c r="D79" s="75">
        <v>0</v>
      </c>
      <c r="E79" s="70">
        <v>56001.440000000002</v>
      </c>
      <c r="F79" s="6"/>
      <c r="G79" s="71"/>
      <c r="H79" s="72"/>
      <c r="I79" s="72" t="s">
        <v>493</v>
      </c>
      <c r="J79" s="72"/>
    </row>
    <row r="80" spans="1:10" ht="15.75" hidden="1" x14ac:dyDescent="0.25">
      <c r="A80" s="73">
        <v>44426</v>
      </c>
      <c r="B80" s="74" t="s">
        <v>496</v>
      </c>
      <c r="C80" s="75">
        <v>38133.199999999997</v>
      </c>
      <c r="D80" s="75">
        <v>0</v>
      </c>
      <c r="E80" s="70">
        <v>17868.240000000002</v>
      </c>
      <c r="F80" s="6"/>
      <c r="G80" s="71"/>
      <c r="H80" s="72"/>
      <c r="I80" s="72" t="s">
        <v>498</v>
      </c>
      <c r="J80" s="72"/>
    </row>
    <row r="81" spans="1:10" ht="15.75" hidden="1" x14ac:dyDescent="0.25">
      <c r="A81" s="73">
        <v>44426</v>
      </c>
      <c r="B81" s="74" t="s">
        <v>497</v>
      </c>
      <c r="C81" s="75">
        <v>3000</v>
      </c>
      <c r="D81" s="75">
        <v>0</v>
      </c>
      <c r="E81" s="70">
        <v>14868.24</v>
      </c>
      <c r="F81" s="6"/>
      <c r="G81" s="71"/>
      <c r="H81" s="72"/>
      <c r="I81" s="72" t="s">
        <v>118</v>
      </c>
      <c r="J81" s="72"/>
    </row>
    <row r="82" spans="1:10" ht="15.75" hidden="1" x14ac:dyDescent="0.25">
      <c r="A82" s="73">
        <v>44427</v>
      </c>
      <c r="B82" t="s">
        <v>501</v>
      </c>
      <c r="C82" s="75">
        <v>7547.83</v>
      </c>
      <c r="D82" s="75">
        <v>0</v>
      </c>
      <c r="E82" s="70">
        <v>7320.41</v>
      </c>
      <c r="F82" s="6"/>
      <c r="G82" s="71"/>
      <c r="H82" s="72"/>
      <c r="I82" s="72" t="s">
        <v>38</v>
      </c>
      <c r="J82" s="72"/>
    </row>
    <row r="83" spans="1:10" ht="15.75" hidden="1" x14ac:dyDescent="0.25">
      <c r="A83" s="73">
        <v>44427</v>
      </c>
      <c r="B83" s="74" t="s">
        <v>430</v>
      </c>
      <c r="C83" s="75">
        <v>0</v>
      </c>
      <c r="D83" s="75">
        <v>111246.83</v>
      </c>
      <c r="E83" s="70">
        <v>118567.24</v>
      </c>
      <c r="F83" s="6">
        <v>213</v>
      </c>
      <c r="G83" s="71">
        <v>44429</v>
      </c>
      <c r="H83" s="72">
        <v>1245</v>
      </c>
      <c r="I83" s="72" t="s">
        <v>474</v>
      </c>
      <c r="J83" s="72"/>
    </row>
    <row r="84" spans="1:10" ht="15.75" hidden="1" x14ac:dyDescent="0.25">
      <c r="A84" s="73">
        <v>44427</v>
      </c>
      <c r="B84" s="74" t="s">
        <v>502</v>
      </c>
      <c r="C84" s="75">
        <v>7000</v>
      </c>
      <c r="D84" s="75">
        <v>0</v>
      </c>
      <c r="E84" s="70">
        <v>111567.24</v>
      </c>
      <c r="F84" s="6"/>
      <c r="G84" s="71"/>
      <c r="H84" s="72"/>
      <c r="I84" s="72" t="s">
        <v>236</v>
      </c>
      <c r="J84" s="72"/>
    </row>
    <row r="85" spans="1:10" ht="15.75" hidden="1" x14ac:dyDescent="0.25">
      <c r="A85" s="73">
        <v>44427</v>
      </c>
      <c r="B85" s="74" t="s">
        <v>139</v>
      </c>
      <c r="C85" s="75">
        <v>60000</v>
      </c>
      <c r="D85" s="75">
        <v>0</v>
      </c>
      <c r="E85" s="70">
        <v>51567.24</v>
      </c>
      <c r="F85" s="6"/>
      <c r="G85" s="71"/>
      <c r="H85" s="72"/>
      <c r="I85" s="72" t="s">
        <v>236</v>
      </c>
      <c r="J85" s="72"/>
    </row>
    <row r="86" spans="1:10" ht="15.75" hidden="1" x14ac:dyDescent="0.25">
      <c r="A86" s="73">
        <v>44427</v>
      </c>
      <c r="B86" s="74" t="s">
        <v>503</v>
      </c>
      <c r="C86" s="75">
        <v>20880</v>
      </c>
      <c r="D86" s="75">
        <v>0</v>
      </c>
      <c r="E86" s="70">
        <v>30687.24</v>
      </c>
      <c r="F86" s="6"/>
      <c r="G86" s="71"/>
      <c r="H86" s="72"/>
      <c r="I86" s="72" t="s">
        <v>236</v>
      </c>
      <c r="J86" s="72"/>
    </row>
    <row r="87" spans="1:10" ht="15.75" hidden="1" x14ac:dyDescent="0.25">
      <c r="A87" s="73">
        <v>44431</v>
      </c>
      <c r="B87" s="74" t="s">
        <v>393</v>
      </c>
      <c r="C87" s="75">
        <v>4263.93</v>
      </c>
      <c r="D87" s="75">
        <v>0</v>
      </c>
      <c r="E87" s="70">
        <v>26423.31</v>
      </c>
      <c r="F87" s="6"/>
      <c r="G87" s="71"/>
      <c r="H87" s="72"/>
      <c r="I87" s="72" t="s">
        <v>38</v>
      </c>
      <c r="J87" s="72"/>
    </row>
    <row r="88" spans="1:10" ht="15.75" hidden="1" x14ac:dyDescent="0.25">
      <c r="A88" s="73">
        <v>44431</v>
      </c>
      <c r="B88" s="74" t="s">
        <v>528</v>
      </c>
      <c r="C88" s="75">
        <v>8199.19</v>
      </c>
      <c r="D88" s="75">
        <v>0</v>
      </c>
      <c r="E88" s="70">
        <v>18224.12</v>
      </c>
      <c r="F88" s="6"/>
      <c r="G88" s="71"/>
      <c r="H88" s="72"/>
      <c r="I88" s="72" t="s">
        <v>38</v>
      </c>
      <c r="J88" s="72"/>
    </row>
    <row r="89" spans="1:10" ht="15.75" hidden="1" x14ac:dyDescent="0.25">
      <c r="A89" s="73">
        <v>44434</v>
      </c>
      <c r="B89" s="74" t="s">
        <v>393</v>
      </c>
      <c r="C89" s="75">
        <v>3504.89</v>
      </c>
      <c r="D89" s="75">
        <v>0</v>
      </c>
      <c r="E89" s="70">
        <v>14719.23</v>
      </c>
      <c r="F89" s="6"/>
      <c r="G89" s="71"/>
      <c r="H89" s="72"/>
      <c r="I89" s="72" t="s">
        <v>38</v>
      </c>
      <c r="J89" s="72"/>
    </row>
    <row r="90" spans="1:10" ht="15.75" hidden="1" x14ac:dyDescent="0.25">
      <c r="A90" s="73">
        <v>44434</v>
      </c>
      <c r="B90" s="74" t="s">
        <v>157</v>
      </c>
      <c r="C90" s="75">
        <v>7000</v>
      </c>
      <c r="D90" s="75">
        <v>0</v>
      </c>
      <c r="E90" s="70">
        <v>7719.23</v>
      </c>
      <c r="F90" s="6"/>
      <c r="G90" s="71"/>
      <c r="H90" s="72"/>
      <c r="I90" s="72" t="s">
        <v>38</v>
      </c>
      <c r="J90" s="72"/>
    </row>
    <row r="91" spans="1:10" ht="15.75" hidden="1" x14ac:dyDescent="0.25">
      <c r="A91" s="73">
        <v>44435</v>
      </c>
      <c r="B91" s="74" t="s">
        <v>430</v>
      </c>
      <c r="C91" s="75">
        <v>0</v>
      </c>
      <c r="D91" s="75">
        <v>245025.91</v>
      </c>
      <c r="E91" s="70">
        <v>252745.14</v>
      </c>
      <c r="F91" s="6">
        <v>213</v>
      </c>
      <c r="G91" s="71">
        <v>44435</v>
      </c>
      <c r="H91" s="72">
        <v>1269</v>
      </c>
      <c r="I91" s="72" t="s">
        <v>474</v>
      </c>
      <c r="J91" s="72"/>
    </row>
    <row r="92" spans="1:10" ht="15.75" hidden="1" x14ac:dyDescent="0.25">
      <c r="A92" s="73">
        <v>44435</v>
      </c>
      <c r="B92" s="74" t="s">
        <v>564</v>
      </c>
      <c r="C92" s="75">
        <v>1972</v>
      </c>
      <c r="D92" s="75">
        <v>0</v>
      </c>
      <c r="E92" s="70">
        <v>250773.14</v>
      </c>
      <c r="F92" s="6"/>
      <c r="G92" s="71"/>
      <c r="H92" s="72"/>
      <c r="I92" s="72" t="s">
        <v>236</v>
      </c>
      <c r="J92" s="72"/>
    </row>
    <row r="93" spans="1:10" ht="15.75" hidden="1" x14ac:dyDescent="0.25">
      <c r="A93" s="73">
        <v>44438</v>
      </c>
      <c r="B93" s="74" t="s">
        <v>566</v>
      </c>
      <c r="C93" s="75">
        <v>53000</v>
      </c>
      <c r="D93" s="75">
        <v>0</v>
      </c>
      <c r="E93" s="70">
        <v>197773.14</v>
      </c>
      <c r="F93" s="6"/>
      <c r="G93" s="71"/>
      <c r="H93" s="72"/>
      <c r="I93" s="72" t="s">
        <v>236</v>
      </c>
      <c r="J93" s="72"/>
    </row>
    <row r="94" spans="1:10" ht="15.75" hidden="1" x14ac:dyDescent="0.25">
      <c r="A94" s="73">
        <v>44438</v>
      </c>
      <c r="B94" s="74" t="s">
        <v>565</v>
      </c>
      <c r="C94" s="75">
        <v>7560</v>
      </c>
      <c r="D94" s="75">
        <v>0</v>
      </c>
      <c r="E94" s="70">
        <v>190213.14</v>
      </c>
      <c r="F94" s="6"/>
      <c r="G94" s="71"/>
      <c r="H94" s="72"/>
      <c r="I94" s="72" t="s">
        <v>236</v>
      </c>
      <c r="J94" s="72"/>
    </row>
    <row r="95" spans="1:10" ht="15.75" hidden="1" x14ac:dyDescent="0.25">
      <c r="A95" s="73">
        <v>44438</v>
      </c>
      <c r="B95" s="74" t="s">
        <v>139</v>
      </c>
      <c r="C95" s="75">
        <v>68040</v>
      </c>
      <c r="D95" s="75">
        <v>0</v>
      </c>
      <c r="E95" s="70">
        <v>122173.14</v>
      </c>
      <c r="F95" s="6"/>
      <c r="G95" s="71"/>
      <c r="H95" s="72"/>
      <c r="I95" s="72" t="s">
        <v>236</v>
      </c>
      <c r="J95" s="72"/>
    </row>
    <row r="96" spans="1:10" ht="15.75" hidden="1" x14ac:dyDescent="0.25">
      <c r="A96" s="73">
        <v>44438</v>
      </c>
      <c r="B96" s="74" t="s">
        <v>567</v>
      </c>
      <c r="C96" s="75">
        <v>72848</v>
      </c>
      <c r="D96" s="75">
        <v>0</v>
      </c>
      <c r="E96" s="70">
        <v>49325.14</v>
      </c>
      <c r="F96" s="6"/>
      <c r="G96" s="71"/>
      <c r="H96" s="72"/>
      <c r="I96" s="72" t="s">
        <v>236</v>
      </c>
      <c r="J96" s="72"/>
    </row>
    <row r="97" spans="1:10" ht="15.75" hidden="1" x14ac:dyDescent="0.25">
      <c r="A97" s="73">
        <v>44438</v>
      </c>
      <c r="B97" s="74" t="s">
        <v>568</v>
      </c>
      <c r="C97" s="75">
        <v>5336</v>
      </c>
      <c r="D97" s="75">
        <v>0</v>
      </c>
      <c r="E97" s="70">
        <v>43989.14</v>
      </c>
      <c r="F97" s="6"/>
      <c r="G97" s="71"/>
      <c r="H97" s="72"/>
      <c r="I97" s="72" t="s">
        <v>236</v>
      </c>
      <c r="J97" s="72"/>
    </row>
    <row r="98" spans="1:10" ht="15.75" hidden="1" x14ac:dyDescent="0.25">
      <c r="A98" s="73">
        <v>44438</v>
      </c>
      <c r="B98" s="74" t="s">
        <v>139</v>
      </c>
      <c r="C98" s="75">
        <v>10500</v>
      </c>
      <c r="D98" s="75">
        <v>0</v>
      </c>
      <c r="E98" s="70">
        <v>33489.14</v>
      </c>
      <c r="F98" s="6"/>
      <c r="G98" s="71"/>
      <c r="H98" s="72"/>
      <c r="I98" s="72" t="s">
        <v>236</v>
      </c>
      <c r="J98" s="72"/>
    </row>
    <row r="99" spans="1:10" ht="15.75" hidden="1" x14ac:dyDescent="0.25">
      <c r="A99" s="73">
        <v>44439</v>
      </c>
      <c r="B99" s="74" t="s">
        <v>581</v>
      </c>
      <c r="C99" s="75">
        <v>2025</v>
      </c>
      <c r="D99" s="75">
        <v>0</v>
      </c>
      <c r="E99" s="70">
        <v>31464.14</v>
      </c>
      <c r="F99" s="6"/>
      <c r="G99" s="71"/>
      <c r="H99" s="72"/>
      <c r="I99" s="72" t="s">
        <v>585</v>
      </c>
      <c r="J99" s="72"/>
    </row>
    <row r="100" spans="1:10" ht="15.75" hidden="1" x14ac:dyDescent="0.25">
      <c r="A100" s="73">
        <v>44439</v>
      </c>
      <c r="B100" s="74" t="s">
        <v>472</v>
      </c>
      <c r="C100" s="75">
        <v>2292</v>
      </c>
      <c r="D100" s="75">
        <v>0</v>
      </c>
      <c r="E100" s="70">
        <v>29172.14</v>
      </c>
      <c r="F100" s="6"/>
      <c r="G100" s="71"/>
      <c r="H100" s="72"/>
      <c r="I100" s="72" t="s">
        <v>116</v>
      </c>
      <c r="J100" s="72"/>
    </row>
    <row r="101" spans="1:10" ht="15.75" hidden="1" x14ac:dyDescent="0.25">
      <c r="A101" s="73">
        <v>44439</v>
      </c>
      <c r="B101" s="74" t="s">
        <v>470</v>
      </c>
      <c r="C101" s="75">
        <v>2308</v>
      </c>
      <c r="D101" s="75">
        <v>0</v>
      </c>
      <c r="E101" s="70">
        <v>26864.14</v>
      </c>
      <c r="F101" s="6"/>
      <c r="G101" s="71"/>
      <c r="H101" s="72"/>
      <c r="I101" s="72" t="s">
        <v>72</v>
      </c>
      <c r="J101" s="72"/>
    </row>
    <row r="102" spans="1:10" ht="15.75" hidden="1" x14ac:dyDescent="0.25">
      <c r="A102" s="73">
        <v>44439</v>
      </c>
      <c r="B102" s="74" t="s">
        <v>125</v>
      </c>
      <c r="C102" s="75">
        <v>5243</v>
      </c>
      <c r="D102" s="75">
        <v>0</v>
      </c>
      <c r="E102" s="70">
        <v>21621.14</v>
      </c>
      <c r="F102" s="6"/>
      <c r="G102" s="71"/>
      <c r="H102" s="72"/>
      <c r="I102" s="72" t="s">
        <v>72</v>
      </c>
      <c r="J102" s="72"/>
    </row>
    <row r="103" spans="1:10" ht="15.75" hidden="1" x14ac:dyDescent="0.25">
      <c r="A103" s="73">
        <v>44439</v>
      </c>
      <c r="B103" s="74" t="s">
        <v>582</v>
      </c>
      <c r="C103" s="75">
        <v>1962</v>
      </c>
      <c r="D103" s="75">
        <v>0</v>
      </c>
      <c r="E103" s="70">
        <v>19659.14</v>
      </c>
      <c r="F103" s="6"/>
      <c r="G103" s="71"/>
      <c r="H103" s="72"/>
      <c r="I103" s="72" t="s">
        <v>72</v>
      </c>
      <c r="J103" s="72"/>
    </row>
    <row r="104" spans="1:10" ht="15.75" hidden="1" x14ac:dyDescent="0.25">
      <c r="A104" s="73">
        <v>44439</v>
      </c>
      <c r="B104" s="74" t="s">
        <v>352</v>
      </c>
      <c r="C104" s="75">
        <v>2153.8000000000002</v>
      </c>
      <c r="D104" s="75">
        <v>0</v>
      </c>
      <c r="E104" s="70">
        <v>17505.34</v>
      </c>
      <c r="F104" s="6"/>
      <c r="G104" s="71"/>
      <c r="H104" s="72"/>
      <c r="I104" s="72" t="s">
        <v>116</v>
      </c>
      <c r="J104" s="72"/>
    </row>
    <row r="105" spans="1:10" ht="15.75" hidden="1" x14ac:dyDescent="0.25">
      <c r="A105" s="73">
        <v>44439</v>
      </c>
      <c r="B105" s="74" t="s">
        <v>210</v>
      </c>
      <c r="C105" s="75">
        <v>1326</v>
      </c>
      <c r="D105" s="75">
        <v>0</v>
      </c>
      <c r="E105" s="70">
        <v>16179.34</v>
      </c>
      <c r="F105" s="6"/>
      <c r="G105" s="71"/>
      <c r="H105" s="72"/>
      <c r="I105" s="72" t="s">
        <v>116</v>
      </c>
      <c r="J105" s="72"/>
    </row>
    <row r="106" spans="1:10" ht="15.75" hidden="1" x14ac:dyDescent="0.25">
      <c r="A106" s="73">
        <v>44439</v>
      </c>
      <c r="B106" s="74" t="s">
        <v>172</v>
      </c>
      <c r="C106" s="75">
        <v>6200</v>
      </c>
      <c r="D106" s="75">
        <v>0</v>
      </c>
      <c r="E106" s="70">
        <v>9979.34</v>
      </c>
      <c r="F106" s="6"/>
      <c r="G106" s="71"/>
      <c r="H106" s="72"/>
      <c r="I106" s="72" t="s">
        <v>72</v>
      </c>
      <c r="J106" s="72"/>
    </row>
    <row r="107" spans="1:10" ht="15.75" hidden="1" x14ac:dyDescent="0.25">
      <c r="A107" s="73">
        <v>44439</v>
      </c>
      <c r="B107" s="74" t="s">
        <v>583</v>
      </c>
      <c r="C107" s="75">
        <v>271.60000000000002</v>
      </c>
      <c r="D107" s="75">
        <v>0</v>
      </c>
      <c r="E107" s="70">
        <v>9707.74</v>
      </c>
      <c r="F107" s="6"/>
      <c r="G107" s="71"/>
      <c r="H107" s="72"/>
      <c r="I107" s="72" t="s">
        <v>72</v>
      </c>
      <c r="J107" s="72"/>
    </row>
    <row r="108" spans="1:10" ht="15.75" hidden="1" x14ac:dyDescent="0.25">
      <c r="A108" s="73">
        <v>44439</v>
      </c>
      <c r="B108" s="74" t="s">
        <v>7</v>
      </c>
      <c r="C108" s="75">
        <v>9000</v>
      </c>
      <c r="D108" s="75">
        <v>0</v>
      </c>
      <c r="E108" s="70">
        <v>707.74</v>
      </c>
      <c r="F108" s="6"/>
      <c r="G108" s="71"/>
      <c r="H108" s="72"/>
      <c r="I108" s="72" t="s">
        <v>7</v>
      </c>
      <c r="J108" s="72"/>
    </row>
    <row r="109" spans="1:10" ht="15.75" hidden="1" x14ac:dyDescent="0.25">
      <c r="A109" s="73">
        <v>44439</v>
      </c>
      <c r="B109" s="74" t="s">
        <v>7</v>
      </c>
      <c r="C109" s="75">
        <v>0</v>
      </c>
      <c r="D109" s="75">
        <v>5000</v>
      </c>
      <c r="E109" s="70">
        <v>5707.74</v>
      </c>
      <c r="F109" s="6"/>
      <c r="G109" s="71"/>
      <c r="H109" s="72"/>
      <c r="I109" s="72" t="s">
        <v>7</v>
      </c>
      <c r="J109" s="72"/>
    </row>
    <row r="110" spans="1:10" ht="15.75" hidden="1" x14ac:dyDescent="0.25">
      <c r="A110" s="218">
        <v>44440</v>
      </c>
      <c r="B110" s="219" t="s">
        <v>584</v>
      </c>
      <c r="C110" s="220">
        <v>0</v>
      </c>
      <c r="D110" s="220">
        <v>54079.13</v>
      </c>
      <c r="E110" s="221">
        <v>59786.87</v>
      </c>
      <c r="F110" s="222">
        <v>213</v>
      </c>
      <c r="G110" s="223">
        <v>44442</v>
      </c>
      <c r="H110" s="224">
        <v>1282</v>
      </c>
      <c r="I110" s="224" t="s">
        <v>474</v>
      </c>
      <c r="J110" s="224"/>
    </row>
    <row r="111" spans="1:10" ht="15.75" hidden="1" x14ac:dyDescent="0.25">
      <c r="A111" s="73">
        <v>44440</v>
      </c>
      <c r="B111" s="74" t="s">
        <v>599</v>
      </c>
      <c r="C111" s="75">
        <v>442</v>
      </c>
      <c r="D111" s="75">
        <v>0</v>
      </c>
      <c r="E111" s="70">
        <v>59344.87</v>
      </c>
      <c r="F111" s="6"/>
      <c r="G111" s="71"/>
      <c r="H111" s="72"/>
      <c r="I111" s="72" t="s">
        <v>38</v>
      </c>
      <c r="J111" s="72"/>
    </row>
    <row r="112" spans="1:10" ht="15.75" hidden="1" x14ac:dyDescent="0.25">
      <c r="A112" s="73">
        <v>44440</v>
      </c>
      <c r="B112" s="74" t="s">
        <v>125</v>
      </c>
      <c r="C112" s="75">
        <v>4000</v>
      </c>
      <c r="D112" s="75">
        <v>0</v>
      </c>
      <c r="E112" s="70">
        <v>55344.87</v>
      </c>
      <c r="F112" s="6"/>
      <c r="G112" s="71"/>
      <c r="H112" s="72"/>
      <c r="I112" s="72" t="s">
        <v>72</v>
      </c>
      <c r="J112" s="72"/>
    </row>
    <row r="113" spans="1:10" ht="15.75" hidden="1" x14ac:dyDescent="0.25">
      <c r="A113" s="73">
        <v>44440</v>
      </c>
      <c r="B113" s="74" t="s">
        <v>569</v>
      </c>
      <c r="C113" s="75">
        <v>5791.92</v>
      </c>
      <c r="D113" s="75">
        <v>0</v>
      </c>
      <c r="E113" s="70">
        <v>49552.95</v>
      </c>
      <c r="F113" s="6"/>
      <c r="G113" s="71"/>
      <c r="H113" s="72"/>
      <c r="I113" s="72" t="s">
        <v>240</v>
      </c>
      <c r="J113" s="72"/>
    </row>
    <row r="114" spans="1:10" ht="15.75" hidden="1" x14ac:dyDescent="0.25">
      <c r="A114" s="73">
        <v>44440</v>
      </c>
      <c r="B114" s="74" t="s">
        <v>600</v>
      </c>
      <c r="C114" s="75">
        <v>27485.1</v>
      </c>
      <c r="D114" s="75">
        <v>0</v>
      </c>
      <c r="E114" s="70">
        <v>22067.85</v>
      </c>
      <c r="F114" s="6"/>
      <c r="G114" s="71"/>
      <c r="H114" s="72"/>
      <c r="I114" s="72" t="s">
        <v>38</v>
      </c>
      <c r="J114" s="72"/>
    </row>
    <row r="115" spans="1:10" ht="15.75" hidden="1" x14ac:dyDescent="0.25">
      <c r="A115" s="73">
        <v>44440</v>
      </c>
      <c r="B115" s="74" t="s">
        <v>7</v>
      </c>
      <c r="C115" s="75">
        <v>11800</v>
      </c>
      <c r="D115" s="75">
        <v>0</v>
      </c>
      <c r="E115" s="70">
        <v>10267.85</v>
      </c>
      <c r="F115" s="6"/>
      <c r="G115" s="71"/>
      <c r="H115" s="72"/>
      <c r="I115" s="72" t="s">
        <v>7</v>
      </c>
      <c r="J115" s="72"/>
    </row>
    <row r="116" spans="1:10" ht="15.75" hidden="1" x14ac:dyDescent="0.25">
      <c r="A116" s="73">
        <v>44441</v>
      </c>
      <c r="B116" s="74" t="s">
        <v>7</v>
      </c>
      <c r="C116" s="75">
        <v>9800</v>
      </c>
      <c r="D116" s="75">
        <v>0</v>
      </c>
      <c r="E116" s="70">
        <v>467.85</v>
      </c>
      <c r="F116" s="6"/>
      <c r="G116" s="71"/>
      <c r="H116" s="72"/>
      <c r="I116" s="72" t="s">
        <v>7</v>
      </c>
      <c r="J116" s="72"/>
    </row>
    <row r="117" spans="1:10" ht="15.75" hidden="1" x14ac:dyDescent="0.25">
      <c r="A117" s="73">
        <v>44442</v>
      </c>
      <c r="B117" s="74" t="s">
        <v>430</v>
      </c>
      <c r="C117" s="75">
        <v>0</v>
      </c>
      <c r="D117" s="75">
        <v>63615.88</v>
      </c>
      <c r="E117" s="70">
        <v>64083.73</v>
      </c>
      <c r="F117" s="6">
        <v>213</v>
      </c>
      <c r="G117" s="71">
        <v>44442</v>
      </c>
      <c r="H117" s="72">
        <v>1283</v>
      </c>
      <c r="I117" s="72" t="s">
        <v>474</v>
      </c>
      <c r="J117" s="72"/>
    </row>
    <row r="118" spans="1:10" ht="15.75" hidden="1" x14ac:dyDescent="0.25">
      <c r="A118" s="73">
        <v>44442</v>
      </c>
      <c r="B118" s="74" t="s">
        <v>7</v>
      </c>
      <c r="C118" s="75">
        <v>26000</v>
      </c>
      <c r="D118" s="75">
        <v>0</v>
      </c>
      <c r="E118" s="70">
        <v>38083.730000000003</v>
      </c>
      <c r="F118" s="6"/>
      <c r="G118" s="71"/>
      <c r="H118" s="72"/>
      <c r="I118" s="72" t="s">
        <v>7</v>
      </c>
      <c r="J118" s="72"/>
    </row>
    <row r="119" spans="1:10" ht="15.75" hidden="1" x14ac:dyDescent="0.25">
      <c r="A119" s="73">
        <v>44442</v>
      </c>
      <c r="B119" s="74" t="s">
        <v>635</v>
      </c>
      <c r="C119" s="75">
        <v>1624</v>
      </c>
      <c r="D119" s="75">
        <v>0</v>
      </c>
      <c r="E119" s="70">
        <v>36459.730000000003</v>
      </c>
      <c r="F119" s="6"/>
      <c r="G119" s="71"/>
      <c r="H119" s="72"/>
      <c r="I119" s="72" t="s">
        <v>236</v>
      </c>
      <c r="J119" s="72"/>
    </row>
    <row r="120" spans="1:10" ht="15.75" hidden="1" x14ac:dyDescent="0.25">
      <c r="A120" s="73">
        <v>44442</v>
      </c>
      <c r="B120" s="74" t="s">
        <v>636</v>
      </c>
      <c r="C120" s="75">
        <v>1679</v>
      </c>
      <c r="D120" s="75">
        <v>0</v>
      </c>
      <c r="E120" s="70">
        <v>34780.730000000003</v>
      </c>
      <c r="F120" s="6"/>
      <c r="G120" s="71"/>
      <c r="H120" s="72"/>
      <c r="I120" s="72" t="s">
        <v>442</v>
      </c>
      <c r="J120" s="72"/>
    </row>
    <row r="121" spans="1:10" ht="15.75" hidden="1" x14ac:dyDescent="0.25">
      <c r="A121" s="73">
        <v>44442</v>
      </c>
      <c r="B121" s="74" t="s">
        <v>637</v>
      </c>
      <c r="C121" s="75">
        <v>8795.1200000000008</v>
      </c>
      <c r="D121" s="75">
        <v>0</v>
      </c>
      <c r="E121" s="70">
        <v>25985.61</v>
      </c>
      <c r="F121" s="6"/>
      <c r="G121" s="71"/>
      <c r="H121" s="72"/>
      <c r="I121" s="72" t="s">
        <v>236</v>
      </c>
      <c r="J121" s="72"/>
    </row>
    <row r="122" spans="1:10" ht="15.75" hidden="1" x14ac:dyDescent="0.25">
      <c r="A122" s="73">
        <v>44442</v>
      </c>
      <c r="B122" s="74" t="s">
        <v>157</v>
      </c>
      <c r="C122" s="75">
        <v>7000</v>
      </c>
      <c r="D122" s="75">
        <v>0</v>
      </c>
      <c r="E122" s="70">
        <v>18985.61</v>
      </c>
      <c r="F122" s="6"/>
      <c r="G122" s="71"/>
      <c r="H122" s="72"/>
      <c r="I122" s="72" t="s">
        <v>240</v>
      </c>
      <c r="J122" s="72"/>
    </row>
    <row r="123" spans="1:10" ht="15.75" hidden="1" x14ac:dyDescent="0.25">
      <c r="A123" s="73">
        <v>44442</v>
      </c>
      <c r="B123" s="74" t="s">
        <v>638</v>
      </c>
      <c r="C123" s="75">
        <v>0</v>
      </c>
      <c r="D123" s="75">
        <v>199520</v>
      </c>
      <c r="E123" s="70">
        <v>218505.61</v>
      </c>
      <c r="F123" s="6">
        <v>91</v>
      </c>
      <c r="G123" s="71">
        <v>44446</v>
      </c>
      <c r="H123" s="72">
        <v>1289</v>
      </c>
      <c r="I123" s="72" t="s">
        <v>643</v>
      </c>
      <c r="J123" s="71">
        <v>44431</v>
      </c>
    </row>
    <row r="124" spans="1:10" ht="15.75" hidden="1" x14ac:dyDescent="0.25">
      <c r="A124" s="73">
        <v>44443</v>
      </c>
      <c r="B124" s="74" t="s">
        <v>149</v>
      </c>
      <c r="C124" s="75">
        <v>3071</v>
      </c>
      <c r="D124" s="75">
        <v>0</v>
      </c>
      <c r="E124" s="70">
        <v>215434.61</v>
      </c>
      <c r="F124" s="6"/>
      <c r="G124" s="71"/>
      <c r="H124" s="72"/>
      <c r="I124" s="72" t="s">
        <v>72</v>
      </c>
      <c r="J124" s="72"/>
    </row>
    <row r="125" spans="1:10" ht="15.75" hidden="1" x14ac:dyDescent="0.25">
      <c r="A125" s="73">
        <v>44443</v>
      </c>
      <c r="B125" s="74" t="s">
        <v>647</v>
      </c>
      <c r="C125" s="75">
        <v>658</v>
      </c>
      <c r="D125" s="75">
        <v>0</v>
      </c>
      <c r="E125" s="70">
        <v>214776.61</v>
      </c>
      <c r="F125" s="6"/>
      <c r="G125" s="71"/>
      <c r="H125" s="72"/>
      <c r="I125" s="72" t="s">
        <v>72</v>
      </c>
      <c r="J125" s="72"/>
    </row>
    <row r="126" spans="1:10" ht="15.75" hidden="1" x14ac:dyDescent="0.25">
      <c r="A126" s="73">
        <v>44443</v>
      </c>
      <c r="B126" s="74" t="s">
        <v>149</v>
      </c>
      <c r="C126" s="75">
        <v>800</v>
      </c>
      <c r="D126" s="75">
        <v>0</v>
      </c>
      <c r="E126" s="70">
        <v>213976.61</v>
      </c>
      <c r="F126" s="6"/>
      <c r="G126" s="71"/>
      <c r="H126" s="72"/>
      <c r="I126" s="72" t="s">
        <v>72</v>
      </c>
      <c r="J126" s="72"/>
    </row>
    <row r="127" spans="1:10" ht="15.75" hidden="1" x14ac:dyDescent="0.25">
      <c r="A127" s="73">
        <v>44445</v>
      </c>
      <c r="B127" s="74" t="s">
        <v>130</v>
      </c>
      <c r="C127" s="75">
        <v>5500</v>
      </c>
      <c r="D127" s="75">
        <v>0</v>
      </c>
      <c r="E127" s="70">
        <v>208476.61</v>
      </c>
      <c r="F127" s="6"/>
      <c r="G127" s="71"/>
      <c r="H127" s="72"/>
      <c r="I127" s="72" t="s">
        <v>235</v>
      </c>
      <c r="J127" s="72"/>
    </row>
    <row r="128" spans="1:10" ht="15.75" hidden="1" x14ac:dyDescent="0.25">
      <c r="A128" s="73">
        <v>44445</v>
      </c>
      <c r="B128" s="74" t="s">
        <v>405</v>
      </c>
      <c r="C128" s="75">
        <v>8700</v>
      </c>
      <c r="D128" s="75">
        <v>0</v>
      </c>
      <c r="E128" s="70">
        <v>199776.61</v>
      </c>
      <c r="F128" s="6"/>
      <c r="G128" s="71"/>
      <c r="H128" s="72"/>
      <c r="I128" s="72" t="s">
        <v>236</v>
      </c>
      <c r="J128" s="72"/>
    </row>
    <row r="129" spans="1:10" ht="15.75" hidden="1" x14ac:dyDescent="0.25">
      <c r="A129" s="73">
        <v>44445</v>
      </c>
      <c r="B129" s="74" t="s">
        <v>451</v>
      </c>
      <c r="C129" s="75">
        <v>348</v>
      </c>
      <c r="D129" s="75">
        <v>0</v>
      </c>
      <c r="E129" s="70">
        <v>199428.61</v>
      </c>
      <c r="F129" s="6"/>
      <c r="G129" s="71"/>
      <c r="H129" s="72"/>
      <c r="I129" s="72" t="s">
        <v>648</v>
      </c>
      <c r="J129" s="72"/>
    </row>
    <row r="130" spans="1:10" ht="15.75" hidden="1" x14ac:dyDescent="0.25">
      <c r="A130" s="73">
        <v>44445</v>
      </c>
      <c r="B130" s="74" t="s">
        <v>480</v>
      </c>
      <c r="C130" s="75">
        <v>14386.71</v>
      </c>
      <c r="D130" s="75">
        <v>0</v>
      </c>
      <c r="E130" s="70">
        <v>185041.9</v>
      </c>
      <c r="F130" s="6"/>
      <c r="G130" s="71"/>
      <c r="H130" s="72"/>
      <c r="I130" s="72" t="s">
        <v>38</v>
      </c>
      <c r="J130" s="72"/>
    </row>
    <row r="131" spans="1:10" ht="15.75" hidden="1" x14ac:dyDescent="0.25">
      <c r="A131" s="73">
        <v>44445</v>
      </c>
      <c r="B131" s="74" t="s">
        <v>274</v>
      </c>
      <c r="C131" s="75">
        <v>44540</v>
      </c>
      <c r="D131" s="75">
        <v>0</v>
      </c>
      <c r="E131" s="70">
        <v>140501.9</v>
      </c>
      <c r="F131" s="6"/>
      <c r="G131" s="71"/>
      <c r="H131" s="72"/>
      <c r="I131" s="72" t="s">
        <v>236</v>
      </c>
      <c r="J131" s="72"/>
    </row>
    <row r="132" spans="1:10" ht="15.75" hidden="1" x14ac:dyDescent="0.25">
      <c r="A132" s="73">
        <v>44445</v>
      </c>
      <c r="B132" s="74" t="s">
        <v>139</v>
      </c>
      <c r="C132" s="75">
        <v>22000</v>
      </c>
      <c r="D132" s="75">
        <v>0</v>
      </c>
      <c r="E132" s="70">
        <v>118501.9</v>
      </c>
      <c r="F132" s="6"/>
      <c r="G132" s="71"/>
      <c r="H132" s="72"/>
      <c r="I132" s="72" t="s">
        <v>236</v>
      </c>
      <c r="J132" s="72"/>
    </row>
    <row r="133" spans="1:10" ht="15.75" hidden="1" x14ac:dyDescent="0.25">
      <c r="A133" s="73">
        <v>44446</v>
      </c>
      <c r="B133" s="74" t="s">
        <v>654</v>
      </c>
      <c r="C133" s="75">
        <v>0</v>
      </c>
      <c r="D133" s="75">
        <v>27291.62</v>
      </c>
      <c r="E133" s="70">
        <v>145793.51999999999</v>
      </c>
      <c r="F133" s="6">
        <v>134</v>
      </c>
      <c r="G133" s="71">
        <v>44450</v>
      </c>
      <c r="H133" s="72">
        <v>1298</v>
      </c>
      <c r="I133" s="72" t="s">
        <v>656</v>
      </c>
      <c r="J133" s="71">
        <v>44441</v>
      </c>
    </row>
    <row r="134" spans="1:10" ht="15.75" hidden="1" x14ac:dyDescent="0.25">
      <c r="A134" s="73">
        <v>44447</v>
      </c>
      <c r="B134" s="74" t="s">
        <v>667</v>
      </c>
      <c r="C134" s="75">
        <v>8120</v>
      </c>
      <c r="D134" s="75">
        <v>0</v>
      </c>
      <c r="E134" s="70">
        <v>137673.51999999999</v>
      </c>
      <c r="F134" s="6"/>
      <c r="G134" s="71"/>
      <c r="H134" s="72"/>
      <c r="I134" s="72" t="s">
        <v>236</v>
      </c>
      <c r="J134" s="71"/>
    </row>
    <row r="135" spans="1:10" ht="15.75" hidden="1" x14ac:dyDescent="0.25">
      <c r="A135" s="73">
        <v>44447</v>
      </c>
      <c r="B135" s="74" t="s">
        <v>139</v>
      </c>
      <c r="C135" s="75">
        <v>14000</v>
      </c>
      <c r="D135" s="75">
        <v>0</v>
      </c>
      <c r="E135" s="70">
        <v>123673.52</v>
      </c>
      <c r="F135" s="6"/>
      <c r="G135" s="71"/>
      <c r="H135" s="72"/>
      <c r="I135" s="72" t="s">
        <v>236</v>
      </c>
      <c r="J135" s="71"/>
    </row>
    <row r="136" spans="1:10" ht="15.75" hidden="1" x14ac:dyDescent="0.25">
      <c r="A136" s="73">
        <v>44447</v>
      </c>
      <c r="B136" s="74" t="s">
        <v>668</v>
      </c>
      <c r="C136" s="75">
        <v>1740</v>
      </c>
      <c r="D136" s="75">
        <v>0</v>
      </c>
      <c r="E136" s="70">
        <v>121933.52</v>
      </c>
      <c r="F136" s="6"/>
      <c r="G136" s="71"/>
      <c r="H136" s="72"/>
      <c r="I136" s="72" t="s">
        <v>38</v>
      </c>
      <c r="J136" s="71"/>
    </row>
    <row r="137" spans="1:10" ht="15.75" hidden="1" x14ac:dyDescent="0.25">
      <c r="A137" s="73">
        <v>44447</v>
      </c>
      <c r="B137" s="74" t="s">
        <v>467</v>
      </c>
      <c r="C137" s="75">
        <v>65403.91</v>
      </c>
      <c r="D137" s="75">
        <v>0</v>
      </c>
      <c r="E137" s="70">
        <v>56529.61</v>
      </c>
      <c r="F137" s="6"/>
      <c r="G137" s="71"/>
      <c r="H137" s="72"/>
      <c r="I137" s="72" t="s">
        <v>240</v>
      </c>
      <c r="J137" s="71"/>
    </row>
    <row r="138" spans="1:10" ht="15.75" hidden="1" x14ac:dyDescent="0.25">
      <c r="A138" s="73">
        <v>44447</v>
      </c>
      <c r="B138" s="74" t="s">
        <v>655</v>
      </c>
      <c r="C138" s="75">
        <v>5294</v>
      </c>
      <c r="D138" s="75">
        <v>0</v>
      </c>
      <c r="E138" s="70">
        <v>51235.61</v>
      </c>
      <c r="F138" s="6"/>
      <c r="G138" s="71"/>
      <c r="H138" s="72"/>
      <c r="I138" s="72" t="s">
        <v>242</v>
      </c>
      <c r="J138" s="71"/>
    </row>
    <row r="139" spans="1:10" ht="15.75" hidden="1" x14ac:dyDescent="0.25">
      <c r="A139" s="73">
        <v>44447</v>
      </c>
      <c r="B139" s="74" t="s">
        <v>157</v>
      </c>
      <c r="C139" s="75">
        <v>7000</v>
      </c>
      <c r="D139" s="75">
        <v>0</v>
      </c>
      <c r="E139" s="70">
        <v>44235.61</v>
      </c>
      <c r="F139" s="6"/>
      <c r="G139" s="71"/>
      <c r="H139" s="72"/>
      <c r="I139" s="72" t="s">
        <v>240</v>
      </c>
      <c r="J139" s="71"/>
    </row>
    <row r="140" spans="1:10" ht="15.75" hidden="1" x14ac:dyDescent="0.25">
      <c r="A140" s="73">
        <v>44448</v>
      </c>
      <c r="B140" s="74" t="s">
        <v>677</v>
      </c>
      <c r="C140" s="75">
        <v>2536.04</v>
      </c>
      <c r="D140" s="75">
        <v>0</v>
      </c>
      <c r="E140" s="70">
        <v>41699.57</v>
      </c>
      <c r="F140" s="6"/>
      <c r="G140" s="71"/>
      <c r="H140" s="72"/>
      <c r="I140" s="72" t="s">
        <v>117</v>
      </c>
      <c r="J140" s="71"/>
    </row>
    <row r="141" spans="1:10" ht="15.75" hidden="1" x14ac:dyDescent="0.25">
      <c r="A141" s="73">
        <v>44448</v>
      </c>
      <c r="B141" s="74" t="s">
        <v>678</v>
      </c>
      <c r="C141" s="75">
        <v>2187.04</v>
      </c>
      <c r="D141" s="75">
        <v>0</v>
      </c>
      <c r="E141" s="70">
        <v>39512.53</v>
      </c>
      <c r="F141" s="6"/>
      <c r="G141" s="71"/>
      <c r="H141" s="72"/>
      <c r="I141" s="72" t="s">
        <v>117</v>
      </c>
      <c r="J141" s="71"/>
    </row>
    <row r="142" spans="1:10" ht="15.75" hidden="1" x14ac:dyDescent="0.25">
      <c r="A142" s="73">
        <v>44449</v>
      </c>
      <c r="B142" s="74" t="s">
        <v>699</v>
      </c>
      <c r="C142" s="75">
        <v>16490.5</v>
      </c>
      <c r="D142" s="75">
        <v>0</v>
      </c>
      <c r="E142" s="70">
        <v>23022.03</v>
      </c>
      <c r="F142" s="6"/>
      <c r="G142" s="71"/>
      <c r="H142" s="72"/>
      <c r="I142" s="72" t="s">
        <v>236</v>
      </c>
      <c r="J142" s="71"/>
    </row>
    <row r="143" spans="1:10" ht="15.75" hidden="1" x14ac:dyDescent="0.25">
      <c r="A143" s="73">
        <v>44449</v>
      </c>
      <c r="B143" s="74" t="s">
        <v>700</v>
      </c>
      <c r="C143" s="75">
        <v>10000</v>
      </c>
      <c r="D143" s="75">
        <v>0</v>
      </c>
      <c r="E143" s="70">
        <v>13022.03</v>
      </c>
      <c r="F143" s="6"/>
      <c r="G143" s="71"/>
      <c r="H143" s="72"/>
      <c r="I143" s="72" t="s">
        <v>236</v>
      </c>
      <c r="J143" s="71"/>
    </row>
    <row r="144" spans="1:10" ht="15.75" hidden="1" x14ac:dyDescent="0.25">
      <c r="A144" s="73">
        <v>44449</v>
      </c>
      <c r="B144" s="74" t="s">
        <v>701</v>
      </c>
      <c r="C144" s="75">
        <v>5490</v>
      </c>
      <c r="D144" s="75">
        <v>0</v>
      </c>
      <c r="E144" s="70">
        <v>7532.03</v>
      </c>
      <c r="F144" s="6"/>
      <c r="G144" s="71"/>
      <c r="H144" s="72"/>
      <c r="I144" s="72" t="s">
        <v>680</v>
      </c>
      <c r="J144" s="71"/>
    </row>
    <row r="145" spans="1:10" ht="15.75" hidden="1" x14ac:dyDescent="0.25">
      <c r="A145" s="73">
        <v>44449</v>
      </c>
      <c r="B145" s="74" t="s">
        <v>679</v>
      </c>
      <c r="C145" s="75">
        <v>0</v>
      </c>
      <c r="D145" s="75">
        <v>5490</v>
      </c>
      <c r="E145" s="70">
        <v>13022.03</v>
      </c>
      <c r="F145" s="6" t="s">
        <v>244</v>
      </c>
      <c r="G145" s="71"/>
      <c r="H145" s="72"/>
      <c r="I145" s="72" t="s">
        <v>681</v>
      </c>
      <c r="J145" s="71"/>
    </row>
    <row r="146" spans="1:10" ht="15.75" hidden="1" x14ac:dyDescent="0.25">
      <c r="A146" s="73">
        <v>44449</v>
      </c>
      <c r="B146" s="74" t="s">
        <v>149</v>
      </c>
      <c r="C146" s="75">
        <v>3071</v>
      </c>
      <c r="D146" s="75">
        <v>0</v>
      </c>
      <c r="E146" s="70">
        <v>9951.0300000000007</v>
      </c>
      <c r="F146" s="6"/>
      <c r="G146" s="71"/>
      <c r="H146" s="72"/>
      <c r="I146" s="72" t="s">
        <v>72</v>
      </c>
      <c r="J146" s="71"/>
    </row>
    <row r="147" spans="1:10" ht="15.75" hidden="1" x14ac:dyDescent="0.25">
      <c r="A147" s="73">
        <v>44450</v>
      </c>
      <c r="B147" s="74" t="s">
        <v>705</v>
      </c>
      <c r="C147" s="75">
        <v>1020.8</v>
      </c>
      <c r="D147" s="75">
        <v>0</v>
      </c>
      <c r="E147" s="70">
        <v>8930.23</v>
      </c>
      <c r="F147" s="6"/>
      <c r="G147" s="71"/>
      <c r="H147" s="72"/>
      <c r="I147" s="72" t="s">
        <v>117</v>
      </c>
      <c r="J147" s="71"/>
    </row>
    <row r="148" spans="1:10" ht="15.75" hidden="1" x14ac:dyDescent="0.25">
      <c r="A148" s="73">
        <v>44450</v>
      </c>
      <c r="B148" s="74" t="s">
        <v>705</v>
      </c>
      <c r="C148" s="75">
        <v>2041.6</v>
      </c>
      <c r="D148" s="75">
        <v>0</v>
      </c>
      <c r="E148" s="70">
        <v>6888.63</v>
      </c>
      <c r="F148" s="6"/>
      <c r="G148" s="71"/>
      <c r="H148" s="72"/>
      <c r="I148" s="72" t="s">
        <v>117</v>
      </c>
      <c r="J148" s="71"/>
    </row>
    <row r="149" spans="1:10" ht="15.75" hidden="1" x14ac:dyDescent="0.25">
      <c r="A149" s="73">
        <v>44453</v>
      </c>
      <c r="B149" s="74" t="s">
        <v>706</v>
      </c>
      <c r="C149" s="75">
        <v>2184.6</v>
      </c>
      <c r="D149" s="75">
        <v>0</v>
      </c>
      <c r="E149" s="70">
        <v>4704.03</v>
      </c>
      <c r="F149" s="6"/>
      <c r="G149" s="71"/>
      <c r="H149" s="72"/>
      <c r="I149" s="72" t="s">
        <v>38</v>
      </c>
      <c r="J149" s="71"/>
    </row>
    <row r="150" spans="1:10" ht="15.75" hidden="1" x14ac:dyDescent="0.25">
      <c r="A150" s="73">
        <v>44453</v>
      </c>
      <c r="B150" s="74" t="s">
        <v>707</v>
      </c>
      <c r="C150" s="75">
        <v>1972</v>
      </c>
      <c r="D150" s="75">
        <v>0</v>
      </c>
      <c r="E150" s="70">
        <v>2732.03</v>
      </c>
      <c r="F150" s="6"/>
      <c r="G150" s="71"/>
      <c r="H150" s="72"/>
      <c r="I150" s="72" t="s">
        <v>236</v>
      </c>
      <c r="J150" s="71"/>
    </row>
    <row r="151" spans="1:10" ht="15.75" hidden="1" x14ac:dyDescent="0.25">
      <c r="A151" s="73">
        <v>44455</v>
      </c>
      <c r="B151" t="s">
        <v>755</v>
      </c>
      <c r="C151" s="75">
        <v>411</v>
      </c>
      <c r="D151" s="75">
        <v>0</v>
      </c>
      <c r="E151" s="70">
        <v>2321.0300000000002</v>
      </c>
      <c r="F151" s="6"/>
      <c r="G151" s="71"/>
      <c r="H151" s="72"/>
      <c r="I151" s="72" t="s">
        <v>72</v>
      </c>
      <c r="J151" s="71"/>
    </row>
    <row r="152" spans="1:10" ht="15.75" hidden="1" x14ac:dyDescent="0.25">
      <c r="A152" s="73">
        <v>44459</v>
      </c>
      <c r="B152" s="74" t="s">
        <v>7</v>
      </c>
      <c r="C152" s="75">
        <v>0</v>
      </c>
      <c r="D152" s="75">
        <v>10000</v>
      </c>
      <c r="E152" s="70">
        <v>12321.03</v>
      </c>
      <c r="F152" s="6" t="s">
        <v>7</v>
      </c>
      <c r="G152" s="71"/>
      <c r="H152" s="72"/>
      <c r="I152" s="72" t="s">
        <v>7</v>
      </c>
      <c r="J152" s="71"/>
    </row>
    <row r="153" spans="1:10" ht="15.75" hidden="1" x14ac:dyDescent="0.25">
      <c r="A153" s="73">
        <v>44459</v>
      </c>
      <c r="B153" t="s">
        <v>172</v>
      </c>
      <c r="C153" s="75">
        <v>687</v>
      </c>
      <c r="D153" s="75">
        <v>0</v>
      </c>
      <c r="E153" s="70">
        <v>11634.03</v>
      </c>
      <c r="F153" s="6"/>
      <c r="G153" s="71"/>
      <c r="H153" s="72"/>
      <c r="I153" s="72" t="s">
        <v>72</v>
      </c>
      <c r="J153" s="71"/>
    </row>
    <row r="154" spans="1:10" ht="15.75" hidden="1" x14ac:dyDescent="0.25">
      <c r="A154" s="73">
        <v>44459</v>
      </c>
      <c r="B154" s="74" t="s">
        <v>125</v>
      </c>
      <c r="C154" s="75">
        <v>3000</v>
      </c>
      <c r="D154" s="75">
        <v>0</v>
      </c>
      <c r="E154" s="70">
        <v>8634.0300000000007</v>
      </c>
      <c r="F154" s="6"/>
      <c r="G154" s="71"/>
      <c r="H154" s="72"/>
      <c r="I154" s="72" t="s">
        <v>72</v>
      </c>
      <c r="J154" s="71"/>
    </row>
    <row r="155" spans="1:10" ht="15.75" hidden="1" x14ac:dyDescent="0.25">
      <c r="A155" s="73">
        <v>44460</v>
      </c>
      <c r="B155" s="240" t="s">
        <v>756</v>
      </c>
      <c r="C155" s="75">
        <v>970</v>
      </c>
      <c r="D155" s="75">
        <v>0</v>
      </c>
      <c r="E155" s="70">
        <v>7664.03</v>
      </c>
      <c r="F155" s="6"/>
      <c r="G155" s="71"/>
      <c r="H155" s="72"/>
      <c r="I155" s="72" t="s">
        <v>116</v>
      </c>
      <c r="J155" s="71"/>
    </row>
    <row r="156" spans="1:10" ht="15.75" hidden="1" x14ac:dyDescent="0.25">
      <c r="A156" s="73">
        <v>44460</v>
      </c>
      <c r="B156" s="74" t="s">
        <v>757</v>
      </c>
      <c r="C156" s="75">
        <v>0</v>
      </c>
      <c r="D156" s="75">
        <v>3000</v>
      </c>
      <c r="E156" s="70">
        <v>10664.03</v>
      </c>
      <c r="F156" s="6" t="s">
        <v>7</v>
      </c>
      <c r="G156" s="71"/>
      <c r="H156" s="72"/>
      <c r="I156" s="72" t="s">
        <v>7</v>
      </c>
      <c r="J156" s="71"/>
    </row>
    <row r="157" spans="1:10" ht="15.75" hidden="1" x14ac:dyDescent="0.25">
      <c r="A157" s="73">
        <v>44461</v>
      </c>
      <c r="B157" s="74" t="s">
        <v>794</v>
      </c>
      <c r="C157" s="75">
        <v>8199.19</v>
      </c>
      <c r="D157" s="75">
        <v>0</v>
      </c>
      <c r="E157" s="70">
        <v>2464.84</v>
      </c>
      <c r="F157" s="6"/>
      <c r="G157" s="71"/>
      <c r="H157" s="72"/>
      <c r="I157" s="72" t="s">
        <v>38</v>
      </c>
      <c r="J157" s="71"/>
    </row>
    <row r="158" spans="1:10" ht="15.75" hidden="1" x14ac:dyDescent="0.25">
      <c r="A158" s="73">
        <v>44463</v>
      </c>
      <c r="B158" s="74" t="s">
        <v>125</v>
      </c>
      <c r="C158" s="75">
        <v>700</v>
      </c>
      <c r="D158" s="75">
        <v>0</v>
      </c>
      <c r="E158" s="70">
        <v>1764.84</v>
      </c>
      <c r="F158" s="6"/>
      <c r="G158" s="71"/>
      <c r="H158" s="72"/>
      <c r="I158" s="72" t="s">
        <v>72</v>
      </c>
      <c r="J158" s="71"/>
    </row>
    <row r="159" spans="1:10" ht="15.75" hidden="1" x14ac:dyDescent="0.25">
      <c r="A159" s="73">
        <v>44466</v>
      </c>
      <c r="B159" s="74" t="s">
        <v>811</v>
      </c>
      <c r="C159" s="75">
        <v>0</v>
      </c>
      <c r="D159" s="75">
        <v>36256.800000000003</v>
      </c>
      <c r="E159" s="70">
        <v>38021.64</v>
      </c>
      <c r="F159" s="6">
        <v>131</v>
      </c>
      <c r="G159" s="71">
        <v>44466</v>
      </c>
      <c r="H159" s="72">
        <v>1329</v>
      </c>
      <c r="I159" s="72" t="s">
        <v>815</v>
      </c>
      <c r="J159" s="71">
        <v>44428</v>
      </c>
    </row>
    <row r="160" spans="1:10" ht="15.75" hidden="1" x14ac:dyDescent="0.25">
      <c r="A160" s="73">
        <v>44466</v>
      </c>
      <c r="B160" s="74" t="s">
        <v>830</v>
      </c>
      <c r="C160" s="75">
        <v>3223.25</v>
      </c>
      <c r="D160" s="75">
        <v>0</v>
      </c>
      <c r="E160" s="70">
        <v>34798.39</v>
      </c>
      <c r="F160" s="6"/>
      <c r="G160" s="71"/>
      <c r="H160" s="72"/>
      <c r="I160" s="72" t="s">
        <v>779</v>
      </c>
      <c r="J160" s="71"/>
    </row>
    <row r="161" spans="1:10" ht="15.75" hidden="1" x14ac:dyDescent="0.25">
      <c r="A161" s="73">
        <v>44466</v>
      </c>
      <c r="B161" s="74" t="s">
        <v>831</v>
      </c>
      <c r="C161" s="75">
        <v>2000</v>
      </c>
      <c r="D161" s="75">
        <v>0</v>
      </c>
      <c r="E161" s="70">
        <v>32798.39</v>
      </c>
      <c r="F161" s="6"/>
      <c r="G161" s="71"/>
      <c r="H161" s="72"/>
      <c r="I161" s="72" t="s">
        <v>833</v>
      </c>
      <c r="J161" s="71"/>
    </row>
    <row r="162" spans="1:10" ht="15.75" hidden="1" x14ac:dyDescent="0.25">
      <c r="A162" s="73">
        <v>44466</v>
      </c>
      <c r="B162" s="74" t="s">
        <v>167</v>
      </c>
      <c r="C162" s="75">
        <v>4921.72</v>
      </c>
      <c r="D162" s="75">
        <v>0</v>
      </c>
      <c r="E162" s="70">
        <v>27876.67</v>
      </c>
      <c r="F162" s="6"/>
      <c r="G162" s="71"/>
      <c r="H162" s="72"/>
      <c r="I162" s="72" t="s">
        <v>236</v>
      </c>
      <c r="J162" s="71"/>
    </row>
    <row r="163" spans="1:10" ht="15.75" hidden="1" x14ac:dyDescent="0.25">
      <c r="A163" s="73">
        <v>44467</v>
      </c>
      <c r="B163" s="74" t="s">
        <v>832</v>
      </c>
      <c r="C163" s="75">
        <v>22007.52</v>
      </c>
      <c r="D163" s="75">
        <v>0</v>
      </c>
      <c r="E163" s="70">
        <v>5869.15</v>
      </c>
      <c r="F163" s="6"/>
      <c r="G163" s="71"/>
      <c r="H163" s="72"/>
      <c r="I163" s="72" t="s">
        <v>236</v>
      </c>
      <c r="J163" s="71"/>
    </row>
    <row r="164" spans="1:10" ht="15.75" hidden="1" x14ac:dyDescent="0.25">
      <c r="A164" s="73">
        <v>44468</v>
      </c>
      <c r="B164" s="74" t="s">
        <v>172</v>
      </c>
      <c r="C164" s="75">
        <v>1500</v>
      </c>
      <c r="D164" s="75">
        <v>0</v>
      </c>
      <c r="E164" s="70">
        <v>4369.1499999999996</v>
      </c>
      <c r="F164" s="6"/>
      <c r="G164" s="71"/>
      <c r="H164" s="72"/>
      <c r="I164" s="72" t="s">
        <v>72</v>
      </c>
      <c r="J164" s="71"/>
    </row>
    <row r="165" spans="1:10" ht="15.75" hidden="1" x14ac:dyDescent="0.25">
      <c r="A165" s="73">
        <v>44474</v>
      </c>
      <c r="B165" s="74" t="s">
        <v>894</v>
      </c>
      <c r="C165" s="75">
        <v>600</v>
      </c>
      <c r="D165" s="70">
        <v>0</v>
      </c>
      <c r="E165" s="70">
        <v>3769.15</v>
      </c>
      <c r="F165" s="6"/>
      <c r="G165" s="71"/>
      <c r="H165" s="72"/>
      <c r="I165" s="72" t="s">
        <v>585</v>
      </c>
      <c r="J165" s="71"/>
    </row>
    <row r="166" spans="1:10" ht="15.75" hidden="1" x14ac:dyDescent="0.25">
      <c r="A166" s="73">
        <v>44476</v>
      </c>
      <c r="B166" s="74" t="s">
        <v>430</v>
      </c>
      <c r="C166" s="75">
        <v>0</v>
      </c>
      <c r="D166" s="70">
        <v>520153.94</v>
      </c>
      <c r="E166" s="70">
        <v>523923.09</v>
      </c>
      <c r="F166" s="6">
        <v>213</v>
      </c>
      <c r="G166" s="71">
        <v>44476</v>
      </c>
      <c r="H166" s="72" t="s">
        <v>901</v>
      </c>
      <c r="I166" s="72" t="s">
        <v>474</v>
      </c>
      <c r="J166" s="71"/>
    </row>
    <row r="167" spans="1:10" ht="15.75" hidden="1" x14ac:dyDescent="0.25">
      <c r="A167" s="73">
        <v>44476</v>
      </c>
      <c r="B167" s="74" t="s">
        <v>933</v>
      </c>
      <c r="C167" s="75">
        <v>500</v>
      </c>
      <c r="D167" s="70">
        <v>0</v>
      </c>
      <c r="E167" s="70">
        <v>523423.09</v>
      </c>
      <c r="F167" s="6"/>
      <c r="G167" s="71"/>
      <c r="H167" s="72"/>
      <c r="I167" s="72" t="s">
        <v>72</v>
      </c>
      <c r="J167" s="71"/>
    </row>
    <row r="168" spans="1:10" ht="15.75" hidden="1" x14ac:dyDescent="0.25">
      <c r="A168" s="73">
        <v>44477</v>
      </c>
      <c r="B168" s="74" t="s">
        <v>934</v>
      </c>
      <c r="C168" s="75">
        <v>496469.91</v>
      </c>
      <c r="D168" s="70">
        <v>0</v>
      </c>
      <c r="E168" s="70">
        <v>26953.18</v>
      </c>
      <c r="F168" s="6"/>
      <c r="G168" s="71"/>
      <c r="H168" s="72"/>
      <c r="I168" s="72" t="s">
        <v>236</v>
      </c>
      <c r="J168" s="71"/>
    </row>
    <row r="169" spans="1:10" ht="15.75" hidden="1" x14ac:dyDescent="0.25">
      <c r="A169" s="73">
        <v>44477</v>
      </c>
      <c r="B169" s="74" t="s">
        <v>934</v>
      </c>
      <c r="C169" s="75">
        <v>3480</v>
      </c>
      <c r="D169" s="70">
        <v>0</v>
      </c>
      <c r="E169" s="70">
        <v>23473.18</v>
      </c>
      <c r="F169" s="6"/>
      <c r="G169" s="71"/>
      <c r="H169" s="72"/>
      <c r="I169" s="72" t="s">
        <v>236</v>
      </c>
      <c r="J169" s="71"/>
    </row>
    <row r="170" spans="1:10" ht="15.75" hidden="1" x14ac:dyDescent="0.25">
      <c r="A170" s="73">
        <v>44477</v>
      </c>
      <c r="B170" s="74" t="s">
        <v>919</v>
      </c>
      <c r="C170" s="75">
        <v>3480</v>
      </c>
      <c r="D170" s="70">
        <v>0</v>
      </c>
      <c r="E170" s="70">
        <v>19993.18</v>
      </c>
      <c r="F170" s="6"/>
      <c r="G170" s="71"/>
      <c r="H170" s="72"/>
      <c r="I170" s="72" t="s">
        <v>236</v>
      </c>
      <c r="J170" s="71"/>
    </row>
    <row r="171" spans="1:10" ht="15.75" hidden="1" x14ac:dyDescent="0.25">
      <c r="A171" s="73">
        <v>44477</v>
      </c>
      <c r="B171" s="74" t="s">
        <v>920</v>
      </c>
      <c r="C171" s="75">
        <v>14380.81</v>
      </c>
      <c r="D171" s="70">
        <v>0</v>
      </c>
      <c r="E171" s="70">
        <v>5612.37</v>
      </c>
      <c r="F171" s="6"/>
      <c r="G171" s="71"/>
      <c r="H171" s="72"/>
      <c r="I171" s="72" t="s">
        <v>236</v>
      </c>
      <c r="J171" s="71"/>
    </row>
    <row r="172" spans="1:10" ht="15.75" hidden="1" x14ac:dyDescent="0.25">
      <c r="A172" s="73">
        <v>44477</v>
      </c>
      <c r="B172" s="74" t="s">
        <v>125</v>
      </c>
      <c r="C172" s="75">
        <v>718</v>
      </c>
      <c r="D172" s="70">
        <v>0</v>
      </c>
      <c r="E172" s="70">
        <v>4894.37</v>
      </c>
      <c r="F172" s="6"/>
      <c r="G172" s="71"/>
      <c r="H172" s="72"/>
      <c r="I172" s="72" t="s">
        <v>72</v>
      </c>
      <c r="J172" s="71"/>
    </row>
    <row r="173" spans="1:10" ht="15.75" hidden="1" x14ac:dyDescent="0.25">
      <c r="A173" s="73">
        <v>44480</v>
      </c>
      <c r="B173" s="74" t="s">
        <v>925</v>
      </c>
      <c r="C173" s="75">
        <v>100</v>
      </c>
      <c r="D173" s="70">
        <v>0</v>
      </c>
      <c r="E173" s="70">
        <v>4794.37</v>
      </c>
      <c r="F173" s="6"/>
      <c r="G173" s="71"/>
      <c r="H173" s="72"/>
      <c r="I173" s="72" t="s">
        <v>72</v>
      </c>
      <c r="J173" s="71"/>
    </row>
    <row r="174" spans="1:10" ht="15.75" hidden="1" x14ac:dyDescent="0.25">
      <c r="A174" s="73">
        <v>44481</v>
      </c>
      <c r="B174" s="74" t="s">
        <v>149</v>
      </c>
      <c r="C174" s="75">
        <v>1000</v>
      </c>
      <c r="D174" s="70">
        <v>0</v>
      </c>
      <c r="E174" s="70">
        <v>3794.37</v>
      </c>
      <c r="F174" s="6"/>
      <c r="G174" s="71"/>
      <c r="H174" s="72"/>
      <c r="I174" s="72" t="s">
        <v>72</v>
      </c>
      <c r="J174" s="71"/>
    </row>
    <row r="175" spans="1:10" ht="15.75" hidden="1" x14ac:dyDescent="0.25">
      <c r="A175" s="73">
        <v>44482</v>
      </c>
      <c r="B175" s="74" t="s">
        <v>1004</v>
      </c>
      <c r="C175" s="75">
        <v>808.01</v>
      </c>
      <c r="D175" s="70">
        <v>0</v>
      </c>
      <c r="E175" s="70">
        <v>2986.36</v>
      </c>
      <c r="F175" s="6"/>
      <c r="G175" s="71"/>
      <c r="H175" s="72"/>
      <c r="I175" s="72" t="s">
        <v>72</v>
      </c>
      <c r="J175" s="71"/>
    </row>
    <row r="176" spans="1:10" ht="15.75" hidden="1" x14ac:dyDescent="0.25">
      <c r="A176" s="73">
        <v>44482</v>
      </c>
      <c r="B176" s="74" t="s">
        <v>430</v>
      </c>
      <c r="C176" s="75">
        <v>0</v>
      </c>
      <c r="D176" s="70">
        <v>118098.78</v>
      </c>
      <c r="E176" s="70">
        <v>121085.14</v>
      </c>
      <c r="F176" s="6">
        <v>213</v>
      </c>
      <c r="G176" s="71">
        <v>44485</v>
      </c>
      <c r="H176" s="72">
        <v>1366</v>
      </c>
      <c r="I176" s="72" t="s">
        <v>474</v>
      </c>
      <c r="J176" s="71"/>
    </row>
    <row r="177" spans="1:10" ht="15.75" hidden="1" x14ac:dyDescent="0.25">
      <c r="A177" s="73">
        <v>44482</v>
      </c>
      <c r="B177" s="74" t="s">
        <v>786</v>
      </c>
      <c r="C177" s="75">
        <v>68000</v>
      </c>
      <c r="D177" s="70">
        <v>0</v>
      </c>
      <c r="E177" s="70">
        <v>53085.14</v>
      </c>
      <c r="F177" s="6"/>
      <c r="G177" s="71"/>
      <c r="H177" s="72"/>
      <c r="I177" s="72" t="s">
        <v>236</v>
      </c>
      <c r="J177" s="71"/>
    </row>
    <row r="178" spans="1:10" ht="15.75" hidden="1" x14ac:dyDescent="0.25">
      <c r="A178" s="73">
        <v>44482</v>
      </c>
      <c r="B178" s="74" t="s">
        <v>1005</v>
      </c>
      <c r="C178" s="75">
        <v>10000</v>
      </c>
      <c r="D178" s="70">
        <v>0</v>
      </c>
      <c r="E178" s="70">
        <v>43085.14</v>
      </c>
      <c r="F178" s="6"/>
      <c r="G178" s="71"/>
      <c r="H178" s="72"/>
      <c r="I178" s="72" t="s">
        <v>357</v>
      </c>
      <c r="J178" s="71"/>
    </row>
    <row r="179" spans="1:10" ht="15.75" hidden="1" x14ac:dyDescent="0.25">
      <c r="A179" s="73">
        <v>44482</v>
      </c>
      <c r="B179" s="74" t="s">
        <v>7</v>
      </c>
      <c r="C179" s="75">
        <v>35000</v>
      </c>
      <c r="D179" s="70">
        <v>0</v>
      </c>
      <c r="E179" s="70">
        <v>8085.14</v>
      </c>
      <c r="F179" s="6"/>
      <c r="G179" s="71"/>
      <c r="H179" s="72"/>
      <c r="I179" s="72" t="s">
        <v>7</v>
      </c>
      <c r="J179" s="71"/>
    </row>
    <row r="180" spans="1:10" ht="15.75" hidden="1" x14ac:dyDescent="0.25">
      <c r="A180" s="73">
        <v>44482</v>
      </c>
      <c r="B180" s="74" t="s">
        <v>1006</v>
      </c>
      <c r="C180" s="75">
        <v>899.93</v>
      </c>
      <c r="D180" s="70">
        <v>0</v>
      </c>
      <c r="E180" s="70">
        <v>7185.21</v>
      </c>
      <c r="F180" s="6"/>
      <c r="G180" s="71"/>
      <c r="H180" s="72"/>
      <c r="I180" s="72" t="s">
        <v>235</v>
      </c>
      <c r="J180" s="71"/>
    </row>
    <row r="181" spans="1:10" ht="15.75" hidden="1" x14ac:dyDescent="0.25">
      <c r="A181" s="73">
        <v>44484</v>
      </c>
      <c r="B181" s="74" t="s">
        <v>1007</v>
      </c>
      <c r="C181" s="75">
        <v>348</v>
      </c>
      <c r="D181" s="70">
        <v>0</v>
      </c>
      <c r="E181" s="70">
        <v>6837.21</v>
      </c>
      <c r="F181" s="6"/>
      <c r="G181" s="71"/>
      <c r="H181" s="72"/>
      <c r="I181" s="72" t="s">
        <v>236</v>
      </c>
      <c r="J181" s="71"/>
    </row>
    <row r="182" spans="1:10" ht="15.75" hidden="1" x14ac:dyDescent="0.25">
      <c r="A182" s="73">
        <v>44484</v>
      </c>
      <c r="B182" s="74" t="s">
        <v>1008</v>
      </c>
      <c r="C182" s="75">
        <v>2494</v>
      </c>
      <c r="D182" s="70">
        <v>0</v>
      </c>
      <c r="E182" s="70">
        <v>4343.21</v>
      </c>
      <c r="F182" s="6"/>
      <c r="G182" s="71"/>
      <c r="H182" s="72"/>
      <c r="I182" s="72" t="s">
        <v>236</v>
      </c>
      <c r="J182" s="71"/>
    </row>
    <row r="183" spans="1:10" ht="15.75" hidden="1" x14ac:dyDescent="0.25">
      <c r="A183" s="73">
        <v>44491</v>
      </c>
      <c r="B183" s="74" t="s">
        <v>1024</v>
      </c>
      <c r="C183" s="75">
        <v>0</v>
      </c>
      <c r="D183" s="70">
        <v>8000</v>
      </c>
      <c r="E183" s="70">
        <v>12343.21</v>
      </c>
      <c r="F183" s="6" t="s">
        <v>7</v>
      </c>
      <c r="G183" s="71"/>
      <c r="H183" s="72"/>
      <c r="I183" s="72" t="s">
        <v>7</v>
      </c>
      <c r="J183" s="71"/>
    </row>
    <row r="184" spans="1:10" ht="15.75" hidden="1" x14ac:dyDescent="0.25">
      <c r="A184" s="73">
        <v>44491</v>
      </c>
      <c r="B184" s="74" t="s">
        <v>1040</v>
      </c>
      <c r="C184" s="75">
        <v>8199.2000000000007</v>
      </c>
      <c r="D184" s="70">
        <v>0</v>
      </c>
      <c r="E184" s="70">
        <v>4144.01</v>
      </c>
      <c r="F184" s="6"/>
      <c r="G184" s="71"/>
      <c r="H184" s="72"/>
      <c r="I184" s="72" t="s">
        <v>38</v>
      </c>
      <c r="J184" s="71"/>
    </row>
    <row r="185" spans="1:10" ht="15.75" hidden="1" x14ac:dyDescent="0.25">
      <c r="A185" s="73">
        <v>44492</v>
      </c>
      <c r="B185" s="74" t="s">
        <v>1049</v>
      </c>
      <c r="C185" s="75">
        <v>0</v>
      </c>
      <c r="D185" s="70">
        <v>27947.759999999998</v>
      </c>
      <c r="E185" s="70">
        <v>32091.77</v>
      </c>
      <c r="F185" s="6">
        <v>134</v>
      </c>
      <c r="G185" s="71">
        <v>44494</v>
      </c>
      <c r="H185" s="72">
        <v>1396</v>
      </c>
      <c r="I185" s="72" t="s">
        <v>1050</v>
      </c>
      <c r="J185" s="71"/>
    </row>
    <row r="186" spans="1:10" ht="15.75" hidden="1" x14ac:dyDescent="0.25">
      <c r="A186" s="73">
        <v>44494</v>
      </c>
      <c r="B186" s="74" t="s">
        <v>157</v>
      </c>
      <c r="C186" s="75">
        <v>7000</v>
      </c>
      <c r="D186" s="70">
        <v>0</v>
      </c>
      <c r="E186" s="70">
        <v>25091.77</v>
      </c>
      <c r="F186" s="6"/>
      <c r="G186" s="71"/>
      <c r="H186" s="72"/>
      <c r="I186" s="72" t="s">
        <v>240</v>
      </c>
      <c r="J186" s="71"/>
    </row>
    <row r="187" spans="1:10" ht="15.75" hidden="1" x14ac:dyDescent="0.25">
      <c r="A187" s="73">
        <v>44495</v>
      </c>
      <c r="B187" s="74" t="s">
        <v>1070</v>
      </c>
      <c r="C187" s="75">
        <v>10000</v>
      </c>
      <c r="D187" s="70">
        <v>0</v>
      </c>
      <c r="E187" s="70">
        <v>15091.77</v>
      </c>
      <c r="F187" s="6"/>
      <c r="G187" s="71"/>
      <c r="H187" s="72"/>
      <c r="I187" s="72"/>
      <c r="J187" s="71"/>
    </row>
    <row r="188" spans="1:10" ht="15.75" hidden="1" x14ac:dyDescent="0.25">
      <c r="A188" s="73">
        <v>44496</v>
      </c>
      <c r="B188" s="74" t="s">
        <v>1083</v>
      </c>
      <c r="C188" s="75">
        <v>978</v>
      </c>
      <c r="D188" s="70">
        <v>0</v>
      </c>
      <c r="E188" s="70">
        <v>14113.77</v>
      </c>
      <c r="F188" s="6"/>
      <c r="G188" s="71"/>
      <c r="H188" s="72"/>
      <c r="I188" s="72"/>
      <c r="J188" s="71"/>
    </row>
    <row r="189" spans="1:10" ht="15.75" hidden="1" x14ac:dyDescent="0.25">
      <c r="A189" s="73">
        <v>44496</v>
      </c>
      <c r="B189" s="74" t="s">
        <v>1084</v>
      </c>
      <c r="C189" s="75">
        <v>1624</v>
      </c>
      <c r="D189" s="70">
        <v>0</v>
      </c>
      <c r="E189" s="70">
        <v>12489.77</v>
      </c>
      <c r="F189" s="6"/>
      <c r="G189" s="71"/>
      <c r="H189" s="72"/>
      <c r="I189" s="72"/>
      <c r="J189" s="71"/>
    </row>
    <row r="190" spans="1:10" ht="15.75" hidden="1" x14ac:dyDescent="0.25">
      <c r="A190" s="73">
        <v>44497</v>
      </c>
      <c r="B190" t="s">
        <v>933</v>
      </c>
      <c r="C190" s="75">
        <v>5000</v>
      </c>
      <c r="D190" s="70">
        <v>0</v>
      </c>
      <c r="E190" s="70">
        <v>7489.77</v>
      </c>
      <c r="F190" s="6"/>
      <c r="G190" s="71"/>
      <c r="H190" s="72"/>
      <c r="I190" s="72"/>
      <c r="J190" s="71"/>
    </row>
    <row r="191" spans="1:10" ht="15.75" hidden="1" x14ac:dyDescent="0.25">
      <c r="A191" s="73">
        <v>44497</v>
      </c>
      <c r="B191" s="74" t="s">
        <v>125</v>
      </c>
      <c r="C191" s="75">
        <v>2000</v>
      </c>
      <c r="D191" s="70">
        <v>0</v>
      </c>
      <c r="E191" s="70">
        <v>5489.77</v>
      </c>
      <c r="F191" s="6"/>
      <c r="G191" s="71"/>
      <c r="H191" s="72"/>
      <c r="I191" s="72"/>
      <c r="J191" s="71"/>
    </row>
    <row r="192" spans="1:10" ht="15.75" hidden="1" x14ac:dyDescent="0.25">
      <c r="A192" s="73">
        <v>44504</v>
      </c>
      <c r="B192" s="74" t="s">
        <v>430</v>
      </c>
      <c r="C192" s="75">
        <v>0</v>
      </c>
      <c r="D192" s="70">
        <v>62358.57</v>
      </c>
      <c r="E192" s="70">
        <v>67848.34</v>
      </c>
      <c r="F192" s="6">
        <v>213</v>
      </c>
      <c r="G192" s="71">
        <v>44504</v>
      </c>
      <c r="H192" s="72">
        <v>1424</v>
      </c>
      <c r="I192" s="72" t="s">
        <v>474</v>
      </c>
      <c r="J192" s="71"/>
    </row>
    <row r="193" spans="1:10" ht="15.75" hidden="1" x14ac:dyDescent="0.25">
      <c r="A193" s="73">
        <v>44504</v>
      </c>
      <c r="B193" s="74" t="s">
        <v>391</v>
      </c>
      <c r="C193" s="75">
        <v>0</v>
      </c>
      <c r="D193" s="70">
        <v>18000</v>
      </c>
      <c r="E193" s="70">
        <v>85848.34</v>
      </c>
      <c r="F193" s="6" t="s">
        <v>7</v>
      </c>
      <c r="G193" s="71"/>
      <c r="H193" s="72"/>
      <c r="I193" s="72"/>
      <c r="J193" s="71"/>
    </row>
    <row r="194" spans="1:10" ht="15.75" hidden="1" x14ac:dyDescent="0.25">
      <c r="A194" s="73">
        <v>44504</v>
      </c>
      <c r="B194" s="74" t="s">
        <v>467</v>
      </c>
      <c r="C194" s="75">
        <v>74614.990000000005</v>
      </c>
      <c r="D194" s="70">
        <v>0</v>
      </c>
      <c r="E194" s="70">
        <v>11233.35</v>
      </c>
      <c r="F194" s="6"/>
      <c r="G194" s="71"/>
      <c r="H194" s="72"/>
      <c r="I194" s="72"/>
      <c r="J194" s="71"/>
    </row>
    <row r="195" spans="1:10" ht="15.75" hidden="1" x14ac:dyDescent="0.25">
      <c r="A195" s="73">
        <v>44505</v>
      </c>
      <c r="B195" s="74" t="s">
        <v>1172</v>
      </c>
      <c r="C195" s="75">
        <v>2250</v>
      </c>
      <c r="D195" s="70">
        <v>0</v>
      </c>
      <c r="E195" s="70">
        <v>8983.35</v>
      </c>
      <c r="F195" s="6"/>
      <c r="G195" s="71"/>
      <c r="H195" s="72"/>
      <c r="I195" s="72"/>
      <c r="J195" s="71"/>
    </row>
    <row r="196" spans="1:10" ht="15.75" hidden="1" x14ac:dyDescent="0.25">
      <c r="A196" s="73">
        <v>44505</v>
      </c>
      <c r="B196" s="74" t="s">
        <v>1159</v>
      </c>
      <c r="C196" s="75">
        <v>0</v>
      </c>
      <c r="D196" s="70">
        <v>1000</v>
      </c>
      <c r="E196" s="70">
        <v>9983.35</v>
      </c>
      <c r="F196" s="6"/>
      <c r="G196" s="71"/>
      <c r="H196" s="72"/>
      <c r="I196" s="72"/>
      <c r="J196" s="71"/>
    </row>
    <row r="197" spans="1:10" ht="15.75" hidden="1" x14ac:dyDescent="0.25">
      <c r="A197" s="73">
        <v>44505</v>
      </c>
      <c r="B197" s="74" t="s">
        <v>132</v>
      </c>
      <c r="C197" s="75">
        <v>3000</v>
      </c>
      <c r="D197" s="70">
        <v>0</v>
      </c>
      <c r="E197" s="70">
        <v>6983.35</v>
      </c>
      <c r="F197" s="6"/>
      <c r="G197" s="71"/>
      <c r="H197" s="72"/>
      <c r="I197" s="72"/>
      <c r="J197" s="71"/>
    </row>
    <row r="198" spans="1:10" ht="15.75" hidden="1" x14ac:dyDescent="0.25">
      <c r="A198" s="73">
        <v>44505</v>
      </c>
      <c r="B198" s="74" t="s">
        <v>1171</v>
      </c>
      <c r="C198" s="75">
        <v>0</v>
      </c>
      <c r="D198" s="70">
        <v>13645.81</v>
      </c>
      <c r="E198" s="70">
        <v>20629.16</v>
      </c>
      <c r="F198" s="6">
        <v>134</v>
      </c>
      <c r="G198" s="71">
        <v>44506</v>
      </c>
      <c r="H198" s="72">
        <v>1429</v>
      </c>
      <c r="I198" s="72" t="s">
        <v>1173</v>
      </c>
      <c r="J198" s="71">
        <v>44506</v>
      </c>
    </row>
    <row r="199" spans="1:10" ht="15.75" hidden="1" x14ac:dyDescent="0.25">
      <c r="A199" s="73">
        <v>44505</v>
      </c>
      <c r="B199" s="74" t="s">
        <v>895</v>
      </c>
      <c r="C199" s="75">
        <v>2820.7</v>
      </c>
      <c r="D199" s="70">
        <v>0</v>
      </c>
      <c r="E199" s="70">
        <v>17808.46</v>
      </c>
      <c r="F199" s="6"/>
      <c r="G199" s="71"/>
      <c r="H199" s="72"/>
      <c r="I199" s="72"/>
      <c r="J199" s="71"/>
    </row>
    <row r="200" spans="1:10" ht="15.75" hidden="1" x14ac:dyDescent="0.25">
      <c r="A200" s="73">
        <v>44508</v>
      </c>
      <c r="B200" s="74" t="s">
        <v>1185</v>
      </c>
      <c r="C200" s="75">
        <v>6960</v>
      </c>
      <c r="D200" s="70">
        <v>0</v>
      </c>
      <c r="E200" s="70">
        <v>10848.46</v>
      </c>
      <c r="F200" s="6"/>
      <c r="G200" s="71"/>
      <c r="H200" s="72"/>
      <c r="I200" s="72"/>
      <c r="J200" s="71"/>
    </row>
    <row r="201" spans="1:10" ht="15.75" hidden="1" x14ac:dyDescent="0.25">
      <c r="A201" s="73">
        <v>44508</v>
      </c>
      <c r="B201" s="74" t="s">
        <v>468</v>
      </c>
      <c r="C201" s="75">
        <v>3035.55</v>
      </c>
      <c r="D201" s="70">
        <v>0</v>
      </c>
      <c r="E201" s="70">
        <v>7812.91</v>
      </c>
      <c r="F201" s="6"/>
      <c r="G201" s="71"/>
      <c r="H201" s="72"/>
      <c r="I201" s="72"/>
      <c r="J201" s="71"/>
    </row>
    <row r="202" spans="1:10" ht="15.75" hidden="1" x14ac:dyDescent="0.25">
      <c r="A202" s="73">
        <v>44509</v>
      </c>
      <c r="B202" t="s">
        <v>1187</v>
      </c>
      <c r="C202" s="75">
        <v>600</v>
      </c>
      <c r="D202" s="70">
        <v>0</v>
      </c>
      <c r="E202" s="70">
        <v>7212.91</v>
      </c>
      <c r="F202" s="6"/>
      <c r="G202" s="71"/>
      <c r="H202" s="72"/>
      <c r="I202" s="72"/>
      <c r="J202" s="71"/>
    </row>
    <row r="203" spans="1:10" ht="15.75" hidden="1" x14ac:dyDescent="0.25">
      <c r="A203" s="73">
        <v>44509</v>
      </c>
      <c r="B203" s="74" t="s">
        <v>1186</v>
      </c>
      <c r="C203" s="75">
        <v>2900</v>
      </c>
      <c r="D203" s="70">
        <v>0</v>
      </c>
      <c r="E203" s="70">
        <v>4312.91</v>
      </c>
      <c r="F203" s="6"/>
      <c r="G203" s="71"/>
      <c r="H203" s="72"/>
      <c r="I203" s="72"/>
      <c r="J203" s="71"/>
    </row>
    <row r="204" spans="1:10" ht="15.75" hidden="1" x14ac:dyDescent="0.25">
      <c r="A204" s="73">
        <v>44511</v>
      </c>
      <c r="B204" s="74" t="s">
        <v>430</v>
      </c>
      <c r="C204" s="75">
        <v>0</v>
      </c>
      <c r="D204" s="70">
        <v>99139.04</v>
      </c>
      <c r="E204" s="70">
        <f>E203+D204</f>
        <v>103451.95</v>
      </c>
      <c r="F204" s="6">
        <v>213</v>
      </c>
      <c r="G204" s="71">
        <v>44512</v>
      </c>
      <c r="H204" s="72">
        <v>1438</v>
      </c>
      <c r="I204" s="72" t="s">
        <v>474</v>
      </c>
      <c r="J204" s="71">
        <v>44506</v>
      </c>
    </row>
    <row r="205" spans="1:10" ht="15.75" hidden="1" x14ac:dyDescent="0.25">
      <c r="A205" s="73">
        <v>44511</v>
      </c>
      <c r="B205" s="74" t="s">
        <v>1189</v>
      </c>
      <c r="C205" s="75">
        <v>36148.639999999999</v>
      </c>
      <c r="D205" s="70">
        <v>0</v>
      </c>
      <c r="E205" s="70">
        <f>E204-C205</f>
        <v>67303.31</v>
      </c>
      <c r="F205" s="6"/>
      <c r="G205" s="71"/>
      <c r="H205" s="72"/>
      <c r="I205" s="72"/>
      <c r="J205" s="71"/>
    </row>
    <row r="206" spans="1:10" ht="15.75" hidden="1" x14ac:dyDescent="0.25">
      <c r="A206" s="73">
        <v>44511</v>
      </c>
      <c r="B206" s="74" t="s">
        <v>1190</v>
      </c>
      <c r="C206" s="75">
        <v>67000</v>
      </c>
      <c r="D206" s="70">
        <v>0</v>
      </c>
      <c r="E206" s="70">
        <f>E205-C206</f>
        <v>303.30999999999767</v>
      </c>
      <c r="F206" s="6"/>
      <c r="G206" s="71"/>
      <c r="H206" s="72"/>
      <c r="I206" s="72"/>
      <c r="J206" s="71"/>
    </row>
    <row r="207" spans="1:10" ht="15.75" hidden="1" x14ac:dyDescent="0.25">
      <c r="A207" s="73">
        <v>44516</v>
      </c>
      <c r="B207" s="74" t="s">
        <v>430</v>
      </c>
      <c r="C207" s="75">
        <v>0</v>
      </c>
      <c r="D207" s="157">
        <v>96081.88</v>
      </c>
      <c r="E207" s="70">
        <f>E206+D207</f>
        <v>96385.19</v>
      </c>
      <c r="F207" s="6">
        <v>213</v>
      </c>
      <c r="G207" s="71">
        <v>44523</v>
      </c>
      <c r="H207" s="72"/>
      <c r="I207" s="72" t="s">
        <v>474</v>
      </c>
      <c r="J207" s="71"/>
    </row>
    <row r="208" spans="1:10" ht="15.75" hidden="1" x14ac:dyDescent="0.25">
      <c r="A208" s="73">
        <v>44516</v>
      </c>
      <c r="B208" s="74" t="s">
        <v>1191</v>
      </c>
      <c r="C208" s="75">
        <v>0</v>
      </c>
      <c r="D208" s="70">
        <v>12180</v>
      </c>
      <c r="E208" s="70">
        <f>E207+D208</f>
        <v>108565.19</v>
      </c>
      <c r="F208" s="6">
        <v>261</v>
      </c>
      <c r="G208" s="71">
        <v>44518</v>
      </c>
      <c r="H208" s="72">
        <v>1444</v>
      </c>
      <c r="I208" s="72" t="s">
        <v>1241</v>
      </c>
      <c r="J208" s="71">
        <v>44520</v>
      </c>
    </row>
    <row r="209" spans="1:10" ht="15.75" hidden="1" x14ac:dyDescent="0.25">
      <c r="A209" s="73">
        <v>44516</v>
      </c>
      <c r="B209" s="74" t="s">
        <v>1192</v>
      </c>
      <c r="C209" s="75">
        <v>30000</v>
      </c>
      <c r="D209" s="70">
        <v>0</v>
      </c>
      <c r="E209" s="70">
        <f t="shared" ref="E209:E216" si="2">E208-C209</f>
        <v>78565.19</v>
      </c>
      <c r="F209" s="6" t="s">
        <v>7</v>
      </c>
      <c r="G209" s="71"/>
      <c r="H209" s="72"/>
      <c r="I209" s="72"/>
      <c r="J209" s="71"/>
    </row>
    <row r="210" spans="1:10" ht="15.75" hidden="1" x14ac:dyDescent="0.25">
      <c r="A210" s="73">
        <v>44516</v>
      </c>
      <c r="B210" s="74" t="s">
        <v>701</v>
      </c>
      <c r="C210" s="75">
        <v>5725</v>
      </c>
      <c r="D210" s="70">
        <v>0</v>
      </c>
      <c r="E210" s="70">
        <f t="shared" si="2"/>
        <v>72840.19</v>
      </c>
      <c r="F210" s="6"/>
      <c r="G210" s="71"/>
      <c r="H210" s="72"/>
      <c r="I210" s="72"/>
      <c r="J210" s="71"/>
    </row>
    <row r="211" spans="1:10" ht="15.75" hidden="1" x14ac:dyDescent="0.25">
      <c r="A211" s="73">
        <v>44516</v>
      </c>
      <c r="B211" s="74" t="s">
        <v>1193</v>
      </c>
      <c r="C211" s="75">
        <v>300</v>
      </c>
      <c r="D211" s="70">
        <v>0</v>
      </c>
      <c r="E211" s="70">
        <f t="shared" si="2"/>
        <v>72540.19</v>
      </c>
      <c r="F211" s="6"/>
      <c r="G211" s="71"/>
      <c r="H211" s="72"/>
      <c r="I211" s="72"/>
      <c r="J211" s="71"/>
    </row>
    <row r="212" spans="1:10" ht="15.75" hidden="1" x14ac:dyDescent="0.25">
      <c r="A212" s="73">
        <v>44516</v>
      </c>
      <c r="B212" s="74" t="s">
        <v>1235</v>
      </c>
      <c r="C212" s="75">
        <v>5622.74</v>
      </c>
      <c r="D212" s="70">
        <v>0</v>
      </c>
      <c r="E212" s="70">
        <f t="shared" si="2"/>
        <v>66917.45</v>
      </c>
      <c r="F212" s="6"/>
      <c r="G212" s="71"/>
      <c r="H212" s="72"/>
      <c r="I212" s="72"/>
      <c r="J212" s="71"/>
    </row>
    <row r="213" spans="1:10" ht="15.75" hidden="1" x14ac:dyDescent="0.25">
      <c r="A213" s="73">
        <v>44516</v>
      </c>
      <c r="B213" s="74" t="s">
        <v>1208</v>
      </c>
      <c r="C213" s="75">
        <v>1800</v>
      </c>
      <c r="D213" s="70">
        <v>0</v>
      </c>
      <c r="E213" s="70">
        <f t="shared" si="2"/>
        <v>65117.45</v>
      </c>
      <c r="F213" s="6"/>
      <c r="G213" s="71"/>
      <c r="H213" s="72"/>
      <c r="I213" s="72"/>
      <c r="J213" s="71"/>
    </row>
    <row r="214" spans="1:10" ht="15.75" hidden="1" x14ac:dyDescent="0.25">
      <c r="A214" s="73">
        <v>44517</v>
      </c>
      <c r="B214" s="74" t="s">
        <v>1193</v>
      </c>
      <c r="C214" s="75">
        <v>2000</v>
      </c>
      <c r="D214" s="70">
        <v>0</v>
      </c>
      <c r="E214" s="70">
        <f t="shared" si="2"/>
        <v>63117.45</v>
      </c>
      <c r="F214" s="6"/>
      <c r="G214" s="71"/>
      <c r="H214" s="72"/>
      <c r="I214" s="72"/>
      <c r="J214" s="71"/>
    </row>
    <row r="215" spans="1:10" ht="15.75" hidden="1" x14ac:dyDescent="0.25">
      <c r="A215" s="73">
        <v>44517</v>
      </c>
      <c r="B215" s="74" t="s">
        <v>1236</v>
      </c>
      <c r="C215" s="75">
        <v>10358</v>
      </c>
      <c r="D215" s="70">
        <v>0</v>
      </c>
      <c r="E215" s="70">
        <f t="shared" si="2"/>
        <v>52759.45</v>
      </c>
      <c r="F215" s="6"/>
      <c r="G215" s="71"/>
      <c r="H215" s="72"/>
      <c r="I215" s="72"/>
      <c r="J215" s="71"/>
    </row>
    <row r="216" spans="1:10" ht="15.75" hidden="1" x14ac:dyDescent="0.25">
      <c r="A216" s="73">
        <v>44517</v>
      </c>
      <c r="B216" s="74" t="s">
        <v>1197</v>
      </c>
      <c r="C216" s="75">
        <v>8542.4500000000007</v>
      </c>
      <c r="D216" s="70">
        <v>0</v>
      </c>
      <c r="E216" s="70">
        <f t="shared" si="2"/>
        <v>44217</v>
      </c>
      <c r="F216" s="6"/>
      <c r="G216" s="71"/>
      <c r="H216" s="72"/>
      <c r="I216" s="72"/>
      <c r="J216" s="71"/>
    </row>
    <row r="217" spans="1:10" s="108" customFormat="1" ht="15.75" hidden="1" x14ac:dyDescent="0.25">
      <c r="A217" s="286">
        <v>44518</v>
      </c>
      <c r="B217" s="287" t="s">
        <v>1242</v>
      </c>
      <c r="C217" s="288"/>
      <c r="D217" s="157">
        <v>127646.37</v>
      </c>
      <c r="E217" s="289">
        <f>E216+D217</f>
        <v>171863.37</v>
      </c>
      <c r="F217" s="290">
        <v>213</v>
      </c>
      <c r="G217" s="291">
        <v>44524</v>
      </c>
      <c r="H217" s="292">
        <v>1457</v>
      </c>
      <c r="I217" s="292" t="s">
        <v>474</v>
      </c>
      <c r="J217" s="291">
        <v>44562</v>
      </c>
    </row>
    <row r="218" spans="1:10" ht="15.75" hidden="1" x14ac:dyDescent="0.25">
      <c r="A218" s="73">
        <v>44518</v>
      </c>
      <c r="B218" s="74" t="s">
        <v>989</v>
      </c>
      <c r="C218" s="75">
        <v>82616</v>
      </c>
      <c r="D218" s="70"/>
      <c r="E218" s="70">
        <f>E217-C218</f>
        <v>89247.37</v>
      </c>
      <c r="F218" s="6"/>
      <c r="G218" s="71"/>
      <c r="H218" s="72"/>
      <c r="I218" s="72"/>
      <c r="J218" s="71"/>
    </row>
    <row r="219" spans="1:10" ht="15.75" hidden="1" x14ac:dyDescent="0.25">
      <c r="A219" s="286">
        <v>44518</v>
      </c>
      <c r="B219" s="287" t="s">
        <v>1242</v>
      </c>
      <c r="C219" s="288"/>
      <c r="D219" s="157">
        <v>118244.56</v>
      </c>
      <c r="E219" s="289">
        <f>E218+D219</f>
        <v>207491.93</v>
      </c>
      <c r="F219" s="290">
        <v>213</v>
      </c>
      <c r="G219" s="291">
        <v>44524</v>
      </c>
      <c r="H219" s="292">
        <v>1458</v>
      </c>
      <c r="I219" s="292" t="s">
        <v>474</v>
      </c>
      <c r="J219" s="291">
        <v>44562</v>
      </c>
    </row>
    <row r="220" spans="1:10" ht="15.75" hidden="1" x14ac:dyDescent="0.25">
      <c r="A220" s="73">
        <v>44518</v>
      </c>
      <c r="B220" s="74" t="s">
        <v>1243</v>
      </c>
      <c r="C220" s="75">
        <v>12000</v>
      </c>
      <c r="D220" s="70"/>
      <c r="E220" s="70">
        <f t="shared" ref="E220:E226" si="3">E219-C220</f>
        <v>195491.93</v>
      </c>
      <c r="F220" s="6"/>
      <c r="G220" s="71"/>
      <c r="H220" s="72"/>
      <c r="I220" s="72"/>
      <c r="J220" s="71"/>
    </row>
    <row r="221" spans="1:10" ht="15.75" hidden="1" x14ac:dyDescent="0.25">
      <c r="A221" s="73">
        <v>44518</v>
      </c>
      <c r="B221" s="74" t="s">
        <v>1190</v>
      </c>
      <c r="C221" s="75">
        <v>54000</v>
      </c>
      <c r="D221" s="70"/>
      <c r="E221" s="70">
        <f t="shared" si="3"/>
        <v>141491.93</v>
      </c>
      <c r="F221" s="6"/>
      <c r="G221" s="71"/>
      <c r="H221" s="72"/>
      <c r="I221" s="72"/>
      <c r="J221" s="71"/>
    </row>
    <row r="222" spans="1:10" ht="15.75" hidden="1" x14ac:dyDescent="0.25">
      <c r="A222" s="73">
        <v>44518</v>
      </c>
      <c r="B222" s="74" t="s">
        <v>1109</v>
      </c>
      <c r="C222" s="75">
        <v>71287.490000000005</v>
      </c>
      <c r="D222" s="70"/>
      <c r="E222" s="70">
        <f t="shared" si="3"/>
        <v>70204.439999999988</v>
      </c>
      <c r="F222" s="6"/>
      <c r="G222" s="71"/>
      <c r="H222" s="72"/>
      <c r="I222" s="72"/>
      <c r="J222" s="71"/>
    </row>
    <row r="223" spans="1:10" ht="15.75" hidden="1" x14ac:dyDescent="0.25">
      <c r="A223" s="73">
        <v>44518</v>
      </c>
      <c r="B223" s="74" t="s">
        <v>1244</v>
      </c>
      <c r="C223" s="75">
        <v>38133.199999999997</v>
      </c>
      <c r="D223" s="70"/>
      <c r="E223" s="70">
        <f t="shared" si="3"/>
        <v>32071.239999999991</v>
      </c>
      <c r="F223" s="6"/>
      <c r="G223" s="71"/>
      <c r="H223" s="72"/>
      <c r="I223" s="72"/>
      <c r="J223" s="71"/>
    </row>
    <row r="224" spans="1:10" ht="15.75" hidden="1" x14ac:dyDescent="0.25">
      <c r="A224" s="73">
        <v>44518</v>
      </c>
      <c r="B224" s="74" t="s">
        <v>1245</v>
      </c>
      <c r="C224" s="75">
        <v>3897.6</v>
      </c>
      <c r="D224" s="70"/>
      <c r="E224" s="70">
        <f t="shared" si="3"/>
        <v>28173.639999999992</v>
      </c>
      <c r="F224" s="6"/>
      <c r="G224" s="71"/>
      <c r="H224" s="72"/>
      <c r="I224" s="72"/>
      <c r="J224" s="71"/>
    </row>
    <row r="225" spans="1:10" ht="15.75" hidden="1" x14ac:dyDescent="0.25">
      <c r="A225" s="73">
        <v>44518</v>
      </c>
      <c r="B225" s="74" t="s">
        <v>1245</v>
      </c>
      <c r="C225" s="75">
        <v>1972</v>
      </c>
      <c r="D225" s="70"/>
      <c r="E225" s="70">
        <f t="shared" si="3"/>
        <v>26201.639999999992</v>
      </c>
      <c r="F225" s="6"/>
      <c r="G225" s="71"/>
      <c r="H225" s="72"/>
      <c r="I225" s="72"/>
      <c r="J225" s="71"/>
    </row>
    <row r="226" spans="1:10" ht="15.75" hidden="1" x14ac:dyDescent="0.25">
      <c r="A226" s="73">
        <v>44518</v>
      </c>
      <c r="B226" s="74" t="s">
        <v>1246</v>
      </c>
      <c r="C226" s="75">
        <v>8929.3799999999992</v>
      </c>
      <c r="D226" s="70"/>
      <c r="E226" s="70">
        <f t="shared" si="3"/>
        <v>17272.259999999995</v>
      </c>
      <c r="F226" s="6"/>
      <c r="G226" s="71"/>
      <c r="H226" s="72"/>
      <c r="I226" s="72"/>
      <c r="J226" s="71"/>
    </row>
    <row r="227" spans="1:10" ht="15.75" hidden="1" x14ac:dyDescent="0.25">
      <c r="A227" s="73">
        <v>44520</v>
      </c>
      <c r="B227" s="74" t="s">
        <v>1269</v>
      </c>
      <c r="C227" s="75">
        <v>3000</v>
      </c>
      <c r="D227" s="70"/>
      <c r="E227" s="70">
        <f>E226-C227</f>
        <v>14272.259999999995</v>
      </c>
      <c r="F227" s="6"/>
      <c r="G227" s="71"/>
      <c r="H227" s="72"/>
      <c r="I227" s="72"/>
      <c r="J227" s="71"/>
    </row>
    <row r="228" spans="1:10" ht="15.75" hidden="1" x14ac:dyDescent="0.25">
      <c r="A228" s="155">
        <v>44522</v>
      </c>
      <c r="B228" s="141" t="s">
        <v>1294</v>
      </c>
      <c r="C228" s="156">
        <v>8199.19</v>
      </c>
      <c r="D228" s="70"/>
      <c r="E228" s="70">
        <f>E227-C228</f>
        <v>6073.0699999999943</v>
      </c>
      <c r="F228" s="6"/>
      <c r="G228" s="71"/>
      <c r="H228" s="72"/>
      <c r="I228" s="72"/>
      <c r="J228" s="71"/>
    </row>
    <row r="229" spans="1:10" ht="15.75" x14ac:dyDescent="0.25">
      <c r="A229" s="73">
        <v>44528</v>
      </c>
      <c r="B229" s="74" t="s">
        <v>1287</v>
      </c>
      <c r="C229" s="75">
        <v>2300</v>
      </c>
      <c r="D229" s="70"/>
      <c r="E229" s="70">
        <f>E228-C229</f>
        <v>3773.0699999999943</v>
      </c>
      <c r="F229" s="6"/>
      <c r="G229" s="71"/>
      <c r="H229" s="72"/>
      <c r="I229" s="72"/>
      <c r="J229" s="71"/>
    </row>
    <row r="230" spans="1:10" ht="15.75" x14ac:dyDescent="0.25">
      <c r="A230" s="73">
        <v>44533</v>
      </c>
      <c r="B230" s="74" t="s">
        <v>1373</v>
      </c>
      <c r="C230" s="75"/>
      <c r="D230" s="70">
        <v>7000</v>
      </c>
      <c r="E230" s="70">
        <f>E229+D230</f>
        <v>10773.069999999994</v>
      </c>
      <c r="F230" s="6" t="s">
        <v>7</v>
      </c>
      <c r="G230" s="71"/>
      <c r="H230" s="72"/>
      <c r="I230" s="72"/>
      <c r="J230" s="71"/>
    </row>
    <row r="231" spans="1:10" ht="15.75" x14ac:dyDescent="0.25">
      <c r="A231" s="73">
        <v>44533</v>
      </c>
      <c r="B231" s="74" t="s">
        <v>1243</v>
      </c>
      <c r="C231" s="75">
        <v>7140</v>
      </c>
      <c r="D231" s="70"/>
      <c r="E231" s="70">
        <f>E230-C231</f>
        <v>3633.0699999999943</v>
      </c>
      <c r="F231" s="6"/>
      <c r="G231" s="71"/>
      <c r="H231" s="72"/>
      <c r="I231" s="72"/>
      <c r="J231" s="71"/>
    </row>
    <row r="232" spans="1:10" ht="15.75" x14ac:dyDescent="0.25">
      <c r="A232" s="73">
        <v>44533</v>
      </c>
      <c r="B232" s="74" t="s">
        <v>1374</v>
      </c>
      <c r="C232" s="75"/>
      <c r="D232" s="289">
        <v>33408</v>
      </c>
      <c r="E232" s="70">
        <f>E231+D232</f>
        <v>37041.069999999992</v>
      </c>
      <c r="F232" s="6">
        <v>91</v>
      </c>
      <c r="G232" s="71">
        <v>44544</v>
      </c>
      <c r="H232" s="72">
        <v>1496</v>
      </c>
      <c r="I232" s="72" t="s">
        <v>1466</v>
      </c>
      <c r="J232" s="71">
        <v>44515</v>
      </c>
    </row>
    <row r="233" spans="1:10" ht="15.75" x14ac:dyDescent="0.25">
      <c r="A233" s="73">
        <v>44536</v>
      </c>
      <c r="B233" s="74" t="s">
        <v>1378</v>
      </c>
      <c r="C233" s="75">
        <v>24824</v>
      </c>
      <c r="D233" s="70"/>
      <c r="E233" s="70">
        <f>E232-C233</f>
        <v>12217.069999999992</v>
      </c>
      <c r="F233" s="6"/>
      <c r="G233" s="71"/>
      <c r="H233" s="72"/>
      <c r="I233" s="72"/>
      <c r="J233" s="71"/>
    </row>
    <row r="234" spans="1:10" ht="15.75" x14ac:dyDescent="0.25">
      <c r="A234" s="73">
        <v>44536</v>
      </c>
      <c r="B234" s="74" t="s">
        <v>1154</v>
      </c>
      <c r="C234" s="75">
        <v>5200</v>
      </c>
      <c r="D234" s="70"/>
      <c r="E234" s="70">
        <f>E233-C234</f>
        <v>7017.0699999999924</v>
      </c>
      <c r="F234" s="6"/>
      <c r="G234" s="71"/>
      <c r="H234" s="72"/>
      <c r="I234" s="72"/>
      <c r="J234" s="71"/>
    </row>
    <row r="235" spans="1:10" ht="15.75" x14ac:dyDescent="0.25">
      <c r="A235" s="73">
        <v>44536</v>
      </c>
      <c r="B235" s="74" t="s">
        <v>1154</v>
      </c>
      <c r="C235" s="75">
        <v>300</v>
      </c>
      <c r="D235" s="70"/>
      <c r="E235" s="70">
        <f>E234-C235</f>
        <v>6717.0699999999924</v>
      </c>
      <c r="F235" s="6"/>
      <c r="G235" s="71"/>
      <c r="H235" s="72"/>
      <c r="I235" s="72"/>
      <c r="J235" s="71"/>
    </row>
    <row r="236" spans="1:10" ht="15.75" x14ac:dyDescent="0.25">
      <c r="A236" s="73">
        <v>44536</v>
      </c>
      <c r="B236" s="74" t="s">
        <v>1379</v>
      </c>
      <c r="C236" s="75">
        <v>348</v>
      </c>
      <c r="D236" s="70"/>
      <c r="E236" s="70">
        <f>E235-C236</f>
        <v>6369.0699999999924</v>
      </c>
      <c r="F236" s="6"/>
      <c r="G236" s="71"/>
      <c r="H236" s="72"/>
      <c r="I236" s="72"/>
      <c r="J236" s="71"/>
    </row>
    <row r="237" spans="1:10" ht="15.75" x14ac:dyDescent="0.25">
      <c r="A237" s="73">
        <v>44537</v>
      </c>
      <c r="B237" s="74" t="s">
        <v>1391</v>
      </c>
      <c r="C237" s="75">
        <v>1500</v>
      </c>
      <c r="D237" s="70"/>
      <c r="E237" s="70">
        <f>E236-C237</f>
        <v>4869.0699999999924</v>
      </c>
      <c r="F237" s="6"/>
      <c r="G237" s="71"/>
      <c r="H237" s="72"/>
      <c r="I237" s="72"/>
      <c r="J237" s="71"/>
    </row>
    <row r="238" spans="1:10" ht="15.75" x14ac:dyDescent="0.25">
      <c r="A238" s="73">
        <v>44538</v>
      </c>
      <c r="B238" s="74" t="s">
        <v>1242</v>
      </c>
      <c r="C238" s="75"/>
      <c r="D238" s="340">
        <v>79517.83</v>
      </c>
      <c r="E238" s="70">
        <f>E237+D238</f>
        <v>84386.9</v>
      </c>
      <c r="F238" s="6">
        <v>213</v>
      </c>
      <c r="G238" s="71">
        <v>44538</v>
      </c>
      <c r="H238" s="339">
        <v>1628</v>
      </c>
      <c r="I238" s="72" t="s">
        <v>474</v>
      </c>
      <c r="J238" s="71">
        <v>44209</v>
      </c>
    </row>
    <row r="239" spans="1:10" ht="15.75" x14ac:dyDescent="0.25">
      <c r="A239" s="73">
        <v>44538</v>
      </c>
      <c r="B239" s="74" t="s">
        <v>1242</v>
      </c>
      <c r="C239" s="75"/>
      <c r="D239" s="340">
        <v>22626.19</v>
      </c>
      <c r="E239" s="70">
        <f>E238+D239</f>
        <v>107013.09</v>
      </c>
      <c r="F239" s="6">
        <v>213</v>
      </c>
      <c r="G239" s="71">
        <v>44538</v>
      </c>
      <c r="H239" s="339">
        <v>1629</v>
      </c>
      <c r="I239" s="72" t="s">
        <v>474</v>
      </c>
      <c r="J239" s="71">
        <v>44209</v>
      </c>
    </row>
    <row r="240" spans="1:10" ht="15.75" x14ac:dyDescent="0.25">
      <c r="A240" s="73">
        <v>44538</v>
      </c>
      <c r="B240" s="74" t="s">
        <v>1394</v>
      </c>
      <c r="C240" s="75">
        <v>55000</v>
      </c>
      <c r="D240" s="70"/>
      <c r="E240" s="70">
        <f>E239-C240</f>
        <v>52013.09</v>
      </c>
      <c r="F240" s="6"/>
      <c r="G240" s="71"/>
      <c r="H240" s="72"/>
      <c r="I240" s="72"/>
      <c r="J240" s="71"/>
    </row>
    <row r="241" spans="1:10" ht="15.75" x14ac:dyDescent="0.25">
      <c r="A241" s="73">
        <v>44538</v>
      </c>
      <c r="B241" s="74" t="s">
        <v>1395</v>
      </c>
      <c r="C241" s="75">
        <v>1486.8</v>
      </c>
      <c r="D241" s="70"/>
      <c r="E241" s="70">
        <f>E240-C241</f>
        <v>50526.289999999994</v>
      </c>
      <c r="F241" s="6"/>
      <c r="G241" s="71"/>
      <c r="H241" s="72"/>
      <c r="I241" s="72"/>
      <c r="J241" s="71"/>
    </row>
    <row r="242" spans="1:10" ht="15.75" x14ac:dyDescent="0.25">
      <c r="A242" s="73">
        <v>44538</v>
      </c>
      <c r="B242" s="74" t="s">
        <v>1378</v>
      </c>
      <c r="C242" s="75">
        <v>7290.6</v>
      </c>
      <c r="D242" s="70"/>
      <c r="E242" s="70">
        <f>E241-C242</f>
        <v>43235.689999999995</v>
      </c>
      <c r="F242" s="6"/>
      <c r="G242" s="71"/>
      <c r="H242" s="72"/>
      <c r="I242" s="72"/>
      <c r="J242" s="71"/>
    </row>
    <row r="243" spans="1:10" ht="15.75" x14ac:dyDescent="0.25">
      <c r="A243" s="73">
        <v>44538</v>
      </c>
      <c r="B243" s="74" t="s">
        <v>1286</v>
      </c>
      <c r="C243" s="75">
        <v>38103.97</v>
      </c>
      <c r="D243" s="70"/>
      <c r="E243" s="70">
        <f>E242-C243</f>
        <v>5131.7199999999939</v>
      </c>
      <c r="F243" s="6"/>
      <c r="G243" s="71"/>
      <c r="H243" s="72"/>
      <c r="I243" s="72"/>
      <c r="J243" s="71"/>
    </row>
    <row r="244" spans="1:10" ht="15.75" x14ac:dyDescent="0.25">
      <c r="A244" s="73">
        <v>44538</v>
      </c>
      <c r="B244" s="74" t="s">
        <v>1396</v>
      </c>
      <c r="C244" s="75">
        <v>3000</v>
      </c>
      <c r="D244" s="70"/>
      <c r="E244" s="70">
        <f>E243-C244</f>
        <v>2131.7199999999939</v>
      </c>
      <c r="F244" s="6"/>
      <c r="G244" s="71"/>
      <c r="H244" s="72"/>
      <c r="I244" s="72"/>
      <c r="J244" s="71"/>
    </row>
    <row r="245" spans="1:10" ht="15.75" x14ac:dyDescent="0.25">
      <c r="A245" s="73">
        <v>44539</v>
      </c>
      <c r="B245" s="74" t="s">
        <v>1397</v>
      </c>
      <c r="C245" s="75"/>
      <c r="D245" s="340">
        <v>146934.03</v>
      </c>
      <c r="E245" s="70">
        <f>E244+D245</f>
        <v>149065.75</v>
      </c>
      <c r="F245" s="6">
        <v>213</v>
      </c>
      <c r="G245" s="71">
        <v>44539</v>
      </c>
      <c r="H245" s="339">
        <v>1630</v>
      </c>
      <c r="I245" s="72" t="s">
        <v>474</v>
      </c>
      <c r="J245" s="71">
        <v>44209</v>
      </c>
    </row>
    <row r="246" spans="1:10" ht="15.75" x14ac:dyDescent="0.25">
      <c r="A246" s="73">
        <v>44539</v>
      </c>
      <c r="B246" s="74" t="s">
        <v>467</v>
      </c>
      <c r="C246" s="75">
        <v>75455.62</v>
      </c>
      <c r="D246" s="70"/>
      <c r="E246" s="70">
        <f>E245-C246</f>
        <v>73610.13</v>
      </c>
      <c r="F246" s="6"/>
      <c r="G246" s="71"/>
      <c r="H246" s="72"/>
      <c r="I246" s="72"/>
      <c r="J246" s="71"/>
    </row>
    <row r="247" spans="1:10" ht="15.75" x14ac:dyDescent="0.25">
      <c r="A247" s="73">
        <v>44539</v>
      </c>
      <c r="B247" s="74" t="s">
        <v>1398</v>
      </c>
      <c r="C247" s="75">
        <v>42000</v>
      </c>
      <c r="D247" s="70"/>
      <c r="E247" s="70">
        <f>E246-C247</f>
        <v>31610.130000000005</v>
      </c>
      <c r="F247" s="6"/>
      <c r="G247" s="71"/>
      <c r="H247" s="72"/>
      <c r="I247" s="72"/>
      <c r="J247" s="71"/>
    </row>
    <row r="248" spans="1:10" ht="15.75" x14ac:dyDescent="0.25">
      <c r="A248" s="73">
        <v>44540</v>
      </c>
      <c r="B248" s="74" t="s">
        <v>1413</v>
      </c>
      <c r="C248" s="75">
        <v>14103.02</v>
      </c>
      <c r="D248" s="70"/>
      <c r="E248" s="70">
        <f>E247-C248</f>
        <v>17507.110000000004</v>
      </c>
      <c r="F248" s="6"/>
      <c r="G248" s="71"/>
      <c r="H248" s="72"/>
      <c r="I248" s="72"/>
      <c r="J248" s="71"/>
    </row>
    <row r="249" spans="1:10" ht="15.75" x14ac:dyDescent="0.25">
      <c r="A249" s="73">
        <v>44540</v>
      </c>
      <c r="B249" s="74" t="s">
        <v>1248</v>
      </c>
      <c r="C249" s="75">
        <v>7000</v>
      </c>
      <c r="D249" s="70"/>
      <c r="E249" s="70">
        <f>E248-C249</f>
        <v>10507.110000000004</v>
      </c>
      <c r="F249" s="6"/>
      <c r="G249" s="71"/>
      <c r="H249" s="72"/>
      <c r="I249" s="72"/>
      <c r="J249" s="71"/>
    </row>
    <row r="250" spans="1:10" ht="15.75" x14ac:dyDescent="0.25">
      <c r="A250" s="73">
        <v>44540</v>
      </c>
      <c r="B250" s="74" t="s">
        <v>1414</v>
      </c>
      <c r="C250" s="75">
        <v>6727</v>
      </c>
      <c r="D250" s="70"/>
      <c r="E250" s="70">
        <f>E249-C250</f>
        <v>3780.1100000000042</v>
      </c>
      <c r="F250" s="6"/>
      <c r="G250" s="71"/>
      <c r="H250" s="72"/>
      <c r="I250" s="72"/>
      <c r="J250" s="71"/>
    </row>
    <row r="251" spans="1:10" ht="15.75" x14ac:dyDescent="0.25">
      <c r="A251" s="73">
        <v>44547</v>
      </c>
      <c r="B251" s="74" t="s">
        <v>1397</v>
      </c>
      <c r="C251" s="75"/>
      <c r="D251" s="340">
        <v>120108.25</v>
      </c>
      <c r="E251" s="70">
        <f>E250+D251</f>
        <v>123888.36</v>
      </c>
      <c r="F251" s="6">
        <v>213</v>
      </c>
      <c r="G251" s="71">
        <v>44547</v>
      </c>
      <c r="H251" s="339" t="s">
        <v>244</v>
      </c>
      <c r="I251" s="72" t="s">
        <v>474</v>
      </c>
      <c r="J251" s="71"/>
    </row>
    <row r="252" spans="1:10" ht="15.75" x14ac:dyDescent="0.25">
      <c r="A252" s="73">
        <v>44547</v>
      </c>
      <c r="B252" s="74" t="s">
        <v>1475</v>
      </c>
      <c r="C252" s="75">
        <v>120000</v>
      </c>
      <c r="D252" s="70"/>
      <c r="E252" s="70">
        <f>E251-C252</f>
        <v>3888.3600000000006</v>
      </c>
      <c r="F252" s="6"/>
      <c r="G252" s="71"/>
      <c r="H252" s="72"/>
      <c r="I252" s="72"/>
      <c r="J252" s="71"/>
    </row>
    <row r="253" spans="1:10" ht="15.75" x14ac:dyDescent="0.25">
      <c r="A253" s="73">
        <v>44550</v>
      </c>
      <c r="B253" s="74" t="s">
        <v>1476</v>
      </c>
      <c r="C253" s="75"/>
      <c r="D253" s="70">
        <v>9000</v>
      </c>
      <c r="E253" s="70">
        <f>E252+D253</f>
        <v>12888.36</v>
      </c>
      <c r="F253" s="6" t="s">
        <v>7</v>
      </c>
      <c r="G253" s="71"/>
      <c r="H253" s="72"/>
      <c r="I253" s="72"/>
      <c r="J253" s="71"/>
    </row>
    <row r="254" spans="1:10" ht="15.75" x14ac:dyDescent="0.25">
      <c r="A254" s="73">
        <v>44550</v>
      </c>
      <c r="B254" s="74" t="s">
        <v>1477</v>
      </c>
      <c r="C254" s="75">
        <v>4000</v>
      </c>
      <c r="D254" s="70"/>
      <c r="E254" s="70">
        <f>E253-C254</f>
        <v>8888.36</v>
      </c>
      <c r="F254" s="6"/>
      <c r="G254" s="71"/>
      <c r="H254" s="72"/>
      <c r="I254" s="72"/>
      <c r="J254" s="71"/>
    </row>
    <row r="255" spans="1:10" ht="15.75" x14ac:dyDescent="0.25">
      <c r="A255" s="73">
        <v>44550</v>
      </c>
      <c r="B255" s="74" t="s">
        <v>1283</v>
      </c>
      <c r="C255" s="75">
        <v>1950</v>
      </c>
      <c r="D255" s="70"/>
      <c r="E255" s="70">
        <f>E254-C255</f>
        <v>6938.3600000000006</v>
      </c>
      <c r="F255" s="6"/>
      <c r="G255" s="71"/>
      <c r="H255" s="72"/>
      <c r="I255" s="72"/>
      <c r="J255" s="71"/>
    </row>
    <row r="256" spans="1:10" ht="15.75" x14ac:dyDescent="0.25">
      <c r="A256" s="73">
        <v>44551</v>
      </c>
      <c r="B256" s="74" t="s">
        <v>1186</v>
      </c>
      <c r="C256" s="75">
        <v>5000</v>
      </c>
      <c r="D256" s="70"/>
      <c r="E256" s="70">
        <f>E255-C256</f>
        <v>1938.3600000000006</v>
      </c>
      <c r="F256" s="6"/>
      <c r="G256" s="71"/>
      <c r="H256" s="72"/>
      <c r="I256" s="72"/>
      <c r="J256" s="71"/>
    </row>
    <row r="257" spans="1:11" ht="15.75" x14ac:dyDescent="0.25">
      <c r="A257" s="73">
        <v>44552</v>
      </c>
      <c r="B257" s="74" t="s">
        <v>1509</v>
      </c>
      <c r="C257" s="75"/>
      <c r="D257" s="289">
        <v>8120</v>
      </c>
      <c r="E257" s="70">
        <f>E256+D257</f>
        <v>10058.36</v>
      </c>
      <c r="F257" s="6">
        <v>248</v>
      </c>
      <c r="G257" s="71">
        <v>44557</v>
      </c>
      <c r="H257" s="72">
        <v>1533</v>
      </c>
      <c r="I257" s="72">
        <v>2805</v>
      </c>
      <c r="J257" s="71">
        <v>44536</v>
      </c>
    </row>
    <row r="258" spans="1:11" ht="15.75" x14ac:dyDescent="0.25">
      <c r="A258" s="73">
        <v>44552</v>
      </c>
      <c r="B258" s="74" t="s">
        <v>393</v>
      </c>
      <c r="C258" s="75">
        <v>2118.79</v>
      </c>
      <c r="D258" s="70"/>
      <c r="E258" s="70">
        <f>E257-C258</f>
        <v>7939.5700000000006</v>
      </c>
      <c r="F258" s="6"/>
      <c r="G258" s="71"/>
      <c r="H258" s="72"/>
      <c r="I258" s="72"/>
      <c r="J258" s="71"/>
    </row>
    <row r="259" spans="1:11" ht="15.75" x14ac:dyDescent="0.25">
      <c r="A259" s="73">
        <v>44552</v>
      </c>
      <c r="B259" s="74" t="s">
        <v>393</v>
      </c>
      <c r="C259" s="75">
        <v>2855.18</v>
      </c>
      <c r="D259" s="70"/>
      <c r="E259" s="70">
        <f>E258-C259</f>
        <v>5084.3900000000012</v>
      </c>
      <c r="F259" s="6"/>
      <c r="G259" s="71"/>
      <c r="H259" s="72"/>
      <c r="I259" s="72"/>
      <c r="J259" s="71"/>
    </row>
    <row r="260" spans="1:11" ht="15.75" x14ac:dyDescent="0.25">
      <c r="A260" s="73">
        <v>44552</v>
      </c>
      <c r="B260" s="74" t="s">
        <v>1510</v>
      </c>
      <c r="C260" s="75"/>
      <c r="D260" s="70">
        <v>5000</v>
      </c>
      <c r="E260" s="70">
        <f>E259+D260</f>
        <v>10084.390000000001</v>
      </c>
      <c r="F260" s="6" t="s">
        <v>7</v>
      </c>
      <c r="G260" s="71"/>
      <c r="H260" s="72"/>
      <c r="I260" s="72"/>
      <c r="J260" s="71"/>
    </row>
    <row r="261" spans="1:11" ht="15.75" x14ac:dyDescent="0.25">
      <c r="A261" s="73">
        <v>44552</v>
      </c>
      <c r="B261" s="74" t="s">
        <v>1511</v>
      </c>
      <c r="C261" s="75">
        <v>8199.2000000000007</v>
      </c>
      <c r="D261" s="70"/>
      <c r="E261" s="70">
        <f>E260-C261</f>
        <v>1885.1900000000005</v>
      </c>
      <c r="F261" s="6"/>
      <c r="G261" s="71"/>
      <c r="H261" s="72"/>
      <c r="I261" s="72"/>
      <c r="J261" s="71"/>
    </row>
    <row r="262" spans="1:11" ht="15.75" x14ac:dyDescent="0.25">
      <c r="A262" s="73">
        <v>44560</v>
      </c>
      <c r="B262" s="74" t="s">
        <v>1595</v>
      </c>
      <c r="C262" s="75">
        <v>0</v>
      </c>
      <c r="D262" s="340">
        <v>94633.7</v>
      </c>
      <c r="E262" s="70">
        <v>96518.19</v>
      </c>
      <c r="F262" s="6">
        <v>226</v>
      </c>
      <c r="G262" s="71">
        <v>44578</v>
      </c>
      <c r="H262" s="339">
        <v>1587</v>
      </c>
      <c r="I262" s="72" t="s">
        <v>1596</v>
      </c>
      <c r="J262" s="71"/>
      <c r="K262" s="7" t="s">
        <v>1552</v>
      </c>
    </row>
    <row r="263" spans="1:11" ht="30" x14ac:dyDescent="0.25">
      <c r="A263" s="73">
        <v>44560</v>
      </c>
      <c r="B263" s="74" t="s">
        <v>1597</v>
      </c>
      <c r="C263" s="75">
        <v>96000</v>
      </c>
      <c r="D263" s="70">
        <v>0</v>
      </c>
      <c r="E263" s="70">
        <v>518.19000000000233</v>
      </c>
      <c r="F263" s="6"/>
      <c r="G263" s="71"/>
      <c r="H263" s="72"/>
      <c r="I263" s="72"/>
      <c r="J263" s="71"/>
    </row>
    <row r="264" spans="1:11" ht="15.75" x14ac:dyDescent="0.25">
      <c r="A264" s="73">
        <v>44560</v>
      </c>
      <c r="B264" s="74" t="s">
        <v>1598</v>
      </c>
      <c r="C264" s="75">
        <v>0</v>
      </c>
      <c r="D264" s="70">
        <v>5000</v>
      </c>
      <c r="E264" s="70">
        <v>5518.1900000000023</v>
      </c>
      <c r="F264" s="6"/>
      <c r="G264" s="71"/>
      <c r="H264" s="72"/>
      <c r="I264" s="72"/>
      <c r="J264" s="71"/>
    </row>
    <row r="265" spans="1:11" ht="15.75" x14ac:dyDescent="0.25">
      <c r="A265" s="73"/>
      <c r="B265" s="74"/>
      <c r="C265" s="75"/>
      <c r="D265" s="70"/>
      <c r="E265" s="70"/>
      <c r="F265" s="6"/>
      <c r="G265" s="71"/>
      <c r="H265" s="72"/>
      <c r="I265" s="72"/>
      <c r="J265" s="71"/>
    </row>
    <row r="266" spans="1:11" ht="15.75" x14ac:dyDescent="0.25">
      <c r="A266" s="73"/>
      <c r="B266" s="74"/>
      <c r="C266" s="75"/>
      <c r="D266" s="70"/>
      <c r="E266" s="70"/>
      <c r="F266" s="6"/>
      <c r="G266" s="71"/>
      <c r="H266" s="72"/>
      <c r="I266" s="72"/>
      <c r="J266" s="71"/>
    </row>
    <row r="267" spans="1:11" ht="15.75" x14ac:dyDescent="0.25">
      <c r="A267" s="73"/>
      <c r="B267" s="74"/>
      <c r="C267" s="75"/>
      <c r="D267" s="70"/>
      <c r="E267" s="70"/>
      <c r="F267" s="6"/>
      <c r="G267" s="71"/>
      <c r="H267" s="72"/>
      <c r="I267" s="72"/>
      <c r="J267" s="71"/>
    </row>
    <row r="268" spans="1:11" ht="15.75" x14ac:dyDescent="0.25">
      <c r="A268" s="73"/>
      <c r="B268" s="74"/>
      <c r="C268" s="75"/>
      <c r="D268" s="70"/>
      <c r="E268" s="70"/>
      <c r="F268" s="6"/>
      <c r="G268" s="71"/>
      <c r="H268" s="72"/>
      <c r="I268" s="72"/>
      <c r="J268" s="71"/>
    </row>
    <row r="269" spans="1:11" ht="15.75" x14ac:dyDescent="0.25">
      <c r="A269" s="73"/>
      <c r="B269" s="74"/>
      <c r="C269" s="75"/>
      <c r="D269" s="70"/>
      <c r="E269" s="70"/>
      <c r="F269" s="6"/>
      <c r="G269" s="71"/>
      <c r="H269" s="72"/>
      <c r="I269" s="72"/>
      <c r="J269" s="71"/>
    </row>
    <row r="270" spans="1:11" ht="15.75" x14ac:dyDescent="0.25">
      <c r="A270" s="73"/>
      <c r="B270" s="74"/>
      <c r="C270" s="75"/>
      <c r="D270" s="70"/>
      <c r="E270" s="70"/>
      <c r="F270" s="6"/>
      <c r="G270" s="71"/>
      <c r="H270" s="72"/>
      <c r="I270" s="72"/>
      <c r="J270" s="71"/>
    </row>
    <row r="271" spans="1:11" ht="15.75" x14ac:dyDescent="0.25">
      <c r="A271" s="73"/>
      <c r="B271" s="74"/>
      <c r="C271" s="75"/>
      <c r="D271" s="70"/>
      <c r="E271" s="70"/>
      <c r="F271" s="6"/>
      <c r="G271" s="71"/>
      <c r="H271" s="72"/>
      <c r="I271" s="72"/>
      <c r="J271" s="71"/>
    </row>
    <row r="272" spans="1:11" ht="15.75" x14ac:dyDescent="0.25">
      <c r="A272" s="73"/>
      <c r="B272" s="74"/>
      <c r="C272" s="75"/>
      <c r="D272" s="70"/>
      <c r="E272" s="70"/>
      <c r="F272" s="6"/>
      <c r="G272" s="71"/>
      <c r="H272" s="72"/>
      <c r="I272" s="72"/>
      <c r="J272" s="71"/>
    </row>
    <row r="273" spans="1:10" ht="15.75" x14ac:dyDescent="0.25">
      <c r="A273" s="73"/>
      <c r="B273" s="74"/>
      <c r="C273" s="75"/>
      <c r="D273" s="70"/>
      <c r="E273" s="70"/>
      <c r="F273" s="6"/>
      <c r="G273" s="71"/>
      <c r="H273" s="72"/>
      <c r="I273" s="72"/>
      <c r="J273" s="71"/>
    </row>
    <row r="274" spans="1:10" ht="15.75" x14ac:dyDescent="0.25">
      <c r="A274" s="73"/>
      <c r="B274" s="74"/>
      <c r="C274" s="75"/>
      <c r="D274" s="70"/>
      <c r="E274" s="70"/>
      <c r="F274" s="6"/>
      <c r="G274" s="71"/>
      <c r="H274" s="72"/>
      <c r="I274" s="72"/>
      <c r="J274" s="71"/>
    </row>
    <row r="275" spans="1:10" ht="15.75" x14ac:dyDescent="0.25">
      <c r="A275" s="73"/>
      <c r="B275" s="74"/>
      <c r="C275" s="75"/>
      <c r="D275" s="70"/>
      <c r="E275" s="70"/>
      <c r="F275" s="6"/>
      <c r="G275" s="71"/>
      <c r="H275" s="72"/>
      <c r="I275" s="72"/>
      <c r="J275" s="71"/>
    </row>
    <row r="276" spans="1:10" ht="15.75" x14ac:dyDescent="0.25">
      <c r="A276" s="73"/>
      <c r="B276" s="74"/>
      <c r="C276" s="75"/>
      <c r="D276" s="70"/>
      <c r="E276" s="70"/>
      <c r="F276" s="6"/>
      <c r="G276" s="71"/>
      <c r="H276" s="72"/>
      <c r="I276" s="72"/>
      <c r="J276" s="71"/>
    </row>
    <row r="277" spans="1:10" ht="15.75" x14ac:dyDescent="0.25">
      <c r="A277" s="73"/>
      <c r="B277" s="74"/>
      <c r="C277" s="75"/>
      <c r="D277" s="70"/>
      <c r="E277" s="70"/>
      <c r="F277" s="6"/>
      <c r="G277" s="71"/>
      <c r="H277" s="72"/>
      <c r="I277" s="72"/>
      <c r="J277" s="71"/>
    </row>
    <row r="278" spans="1:10" ht="15.75" x14ac:dyDescent="0.25">
      <c r="A278" s="73"/>
      <c r="B278" s="74"/>
      <c r="C278" s="75"/>
      <c r="D278" s="70"/>
      <c r="E278" s="70"/>
      <c r="F278" s="6"/>
      <c r="G278" s="71"/>
      <c r="H278" s="72"/>
      <c r="I278" s="72"/>
      <c r="J278" s="71"/>
    </row>
    <row r="279" spans="1:10" ht="15.75" x14ac:dyDescent="0.25">
      <c r="A279" s="73"/>
      <c r="B279" s="74"/>
      <c r="C279" s="75"/>
      <c r="D279" s="70"/>
      <c r="E279" s="70"/>
      <c r="F279" s="6"/>
      <c r="G279" s="71"/>
      <c r="H279" s="72"/>
      <c r="I279" s="72"/>
      <c r="J279" s="71"/>
    </row>
    <row r="280" spans="1:10" ht="15.75" x14ac:dyDescent="0.25">
      <c r="A280" s="73"/>
      <c r="B280" s="74"/>
      <c r="C280" s="75"/>
      <c r="D280" s="70"/>
      <c r="E280" s="70"/>
      <c r="F280" s="6"/>
      <c r="G280" s="71"/>
      <c r="H280" s="72"/>
      <c r="I280" s="72"/>
      <c r="J280" s="71"/>
    </row>
    <row r="281" spans="1:10" ht="15.75" x14ac:dyDescent="0.25">
      <c r="A281" s="73"/>
      <c r="B281" s="74"/>
      <c r="C281" s="75"/>
      <c r="D281" s="70"/>
      <c r="E281" s="70"/>
      <c r="F281" s="6"/>
      <c r="G281" s="71"/>
      <c r="H281" s="72"/>
      <c r="I281" s="72"/>
      <c r="J281" s="71"/>
    </row>
    <row r="282" spans="1:10" ht="15.75" x14ac:dyDescent="0.25">
      <c r="A282" s="73"/>
      <c r="B282" s="74"/>
      <c r="C282" s="75"/>
      <c r="D282" s="70"/>
      <c r="E282" s="70"/>
      <c r="F282" s="6"/>
      <c r="G282" s="71"/>
      <c r="H282" s="72"/>
      <c r="I282" s="72"/>
      <c r="J282" s="71"/>
    </row>
    <row r="283" spans="1:10" ht="15.75" x14ac:dyDescent="0.25">
      <c r="A283" s="73"/>
      <c r="B283" s="74"/>
      <c r="C283" s="75"/>
      <c r="D283" s="70"/>
      <c r="E283" s="70"/>
      <c r="F283" s="6"/>
      <c r="G283" s="71"/>
      <c r="H283" s="72"/>
      <c r="I283" s="72"/>
      <c r="J283" s="71"/>
    </row>
    <row r="284" spans="1:10" ht="15.75" x14ac:dyDescent="0.25">
      <c r="A284" s="73"/>
      <c r="B284" s="74"/>
      <c r="C284" s="75"/>
      <c r="D284" s="70"/>
      <c r="E284" s="70"/>
      <c r="F284" s="6"/>
      <c r="G284" s="71"/>
      <c r="H284" s="72"/>
      <c r="I284" s="72"/>
      <c r="J284" s="71"/>
    </row>
    <row r="285" spans="1:10" ht="15.75" x14ac:dyDescent="0.25">
      <c r="A285" s="73"/>
      <c r="B285" s="74"/>
      <c r="C285" s="75"/>
      <c r="D285" s="70"/>
      <c r="E285" s="70"/>
      <c r="F285" s="6"/>
      <c r="G285" s="71"/>
      <c r="H285" s="72"/>
      <c r="I285" s="72"/>
      <c r="J285" s="71"/>
    </row>
    <row r="286" spans="1:10" ht="15.75" x14ac:dyDescent="0.25">
      <c r="A286" s="73"/>
      <c r="B286" s="74"/>
      <c r="C286" s="75"/>
      <c r="D286" s="70"/>
      <c r="E286" s="70"/>
      <c r="F286" s="6"/>
      <c r="G286" s="71"/>
      <c r="H286" s="72"/>
      <c r="I286" s="72"/>
      <c r="J286" s="71"/>
    </row>
    <row r="287" spans="1:10" ht="15.75" x14ac:dyDescent="0.25">
      <c r="A287" s="73"/>
      <c r="B287" s="74"/>
      <c r="C287" s="75"/>
      <c r="D287" s="70"/>
      <c r="E287" s="70"/>
      <c r="F287" s="6"/>
      <c r="G287" s="71"/>
      <c r="H287" s="72"/>
      <c r="I287" s="72"/>
      <c r="J287" s="71"/>
    </row>
    <row r="288" spans="1:10" ht="15.75" x14ac:dyDescent="0.25">
      <c r="A288" s="73"/>
      <c r="B288" s="74"/>
      <c r="C288" s="75"/>
      <c r="D288" s="70"/>
      <c r="E288" s="70"/>
      <c r="F288" s="6"/>
      <c r="G288" s="71"/>
      <c r="H288" s="72"/>
      <c r="I288" s="72"/>
      <c r="J288" s="71"/>
    </row>
    <row r="289" spans="1:10" ht="15.75" x14ac:dyDescent="0.25">
      <c r="A289" s="73"/>
      <c r="B289" s="74"/>
      <c r="C289" s="75"/>
      <c r="D289" s="70"/>
      <c r="E289" s="70"/>
      <c r="F289" s="6"/>
      <c r="G289" s="71"/>
      <c r="H289" s="72"/>
      <c r="I289" s="72"/>
      <c r="J289" s="71"/>
    </row>
  </sheetData>
  <autoFilter ref="A4:J264">
    <filterColumn colId="0">
      <filters blank="1">
        <dateGroupItem year="2021" month="11" day="28" dateTimeGrouping="day"/>
        <dateGroupItem year="2021" month="12" dateTimeGrouping="month"/>
      </filters>
    </filterColumn>
  </autoFilter>
  <mergeCells count="3">
    <mergeCell ref="A1:J1"/>
    <mergeCell ref="A2:J2"/>
    <mergeCell ref="A3:J3"/>
  </mergeCells>
  <pageMargins left="0.7" right="0.7" top="0.75" bottom="0.75" header="0.3" footer="0.3"/>
  <pageSetup scale="48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>
    <tabColor rgb="FF00B050"/>
  </sheetPr>
  <dimension ref="A1:Q525"/>
  <sheetViews>
    <sheetView showGridLines="0" workbookViewId="0">
      <pane ySplit="2" topLeftCell="A3" activePane="bottomLeft" state="frozen"/>
      <selection pane="bottomLeft" activeCell="F260" sqref="F260"/>
    </sheetView>
  </sheetViews>
  <sheetFormatPr baseColWidth="10" defaultColWidth="73.42578125" defaultRowHeight="12.75" x14ac:dyDescent="0.25"/>
  <cols>
    <col min="1" max="1" width="11.7109375" style="40" bestFit="1" customWidth="1"/>
    <col min="2" max="2" width="9.140625" style="40" customWidth="1"/>
    <col min="3" max="3" width="66.28515625" style="40" bestFit="1" customWidth="1"/>
    <col min="4" max="4" width="3.28515625" style="40" customWidth="1"/>
    <col min="5" max="5" width="17.7109375" style="40" customWidth="1"/>
    <col min="6" max="6" width="11.140625" style="40" bestFit="1" customWidth="1"/>
    <col min="7" max="7" width="14.7109375" style="40" bestFit="1" customWidth="1"/>
    <col min="8" max="8" width="12.85546875" style="40" hidden="1" customWidth="1"/>
    <col min="9" max="9" width="10.5703125" style="40" bestFit="1" customWidth="1"/>
    <col min="10" max="10" width="13" style="61" bestFit="1" customWidth="1"/>
    <col min="11" max="11" width="14.7109375" style="40" bestFit="1" customWidth="1"/>
    <col min="12" max="12" width="12.85546875" style="40" hidden="1" customWidth="1"/>
    <col min="13" max="13" width="10.5703125" style="40" bestFit="1" customWidth="1"/>
    <col min="14" max="14" width="11.5703125" style="40" bestFit="1" customWidth="1"/>
    <col min="15" max="15" width="13" style="61" bestFit="1" customWidth="1"/>
    <col min="16" max="16" width="11.28515625" style="40" bestFit="1" customWidth="1"/>
    <col min="17" max="16384" width="73.42578125" style="40"/>
  </cols>
  <sheetData>
    <row r="1" spans="1:17" s="61" customFormat="1" x14ac:dyDescent="0.25">
      <c r="G1" s="332" t="s">
        <v>59</v>
      </c>
      <c r="H1" s="332"/>
      <c r="I1" s="332"/>
      <c r="J1" s="332"/>
      <c r="K1" s="333" t="s">
        <v>58</v>
      </c>
      <c r="L1" s="333"/>
      <c r="M1" s="333"/>
      <c r="N1" s="333"/>
    </row>
    <row r="2" spans="1:17" s="66" customFormat="1" ht="38.25" x14ac:dyDescent="0.25">
      <c r="A2" s="62" t="s">
        <v>57</v>
      </c>
      <c r="B2" s="62" t="s">
        <v>56</v>
      </c>
      <c r="C2" s="62" t="s">
        <v>60</v>
      </c>
      <c r="D2" s="62" t="s">
        <v>54</v>
      </c>
      <c r="E2" s="62" t="s">
        <v>0</v>
      </c>
      <c r="F2" s="62" t="s">
        <v>64</v>
      </c>
      <c r="G2" s="63" t="s">
        <v>53</v>
      </c>
      <c r="H2" s="63" t="s">
        <v>61</v>
      </c>
      <c r="I2" s="63" t="s">
        <v>52</v>
      </c>
      <c r="J2" s="63" t="s">
        <v>51</v>
      </c>
      <c r="K2" s="64" t="s">
        <v>53</v>
      </c>
      <c r="L2" s="64" t="s">
        <v>61</v>
      </c>
      <c r="M2" s="64" t="s">
        <v>52</v>
      </c>
      <c r="N2" s="64" t="s">
        <v>51</v>
      </c>
      <c r="O2" s="62" t="s">
        <v>62</v>
      </c>
      <c r="P2" s="62" t="s">
        <v>49</v>
      </c>
      <c r="Q2" s="65"/>
    </row>
    <row r="3" spans="1:17" x14ac:dyDescent="0.25">
      <c r="A3" s="41"/>
      <c r="B3" s="42"/>
      <c r="C3" s="42"/>
      <c r="D3" s="42"/>
      <c r="E3" s="42"/>
      <c r="F3" s="42"/>
      <c r="G3" s="43"/>
      <c r="H3" s="43"/>
      <c r="I3" s="43"/>
      <c r="J3" s="284"/>
      <c r="K3" s="44"/>
      <c r="L3" s="44"/>
      <c r="M3" s="44"/>
      <c r="N3" s="44"/>
      <c r="O3" s="76">
        <f>BAJIO14350722!E5</f>
        <v>5039.09</v>
      </c>
      <c r="P3" s="45"/>
      <c r="Q3" s="46"/>
    </row>
    <row r="4" spans="1:17" hidden="1" x14ac:dyDescent="0.25">
      <c r="A4" s="47">
        <f>BAJIO14350722!A6</f>
        <v>44384</v>
      </c>
      <c r="B4" s="48"/>
      <c r="C4" s="49" t="str">
        <f>BAJIO14350722!B6</f>
        <v xml:space="preserve">VOPAK MEXICO SA DE CV </v>
      </c>
      <c r="D4" s="48"/>
      <c r="E4" s="48" t="str">
        <f>BAJIO14350722!I6</f>
        <v>F2155</v>
      </c>
      <c r="F4" s="48">
        <f>BAJIO14350722!H6</f>
        <v>1142</v>
      </c>
      <c r="G4" s="50">
        <f>J4/1.16</f>
        <v>11763.629310344828</v>
      </c>
      <c r="H4" s="48"/>
      <c r="I4" s="50">
        <f>G4*0.16</f>
        <v>1882.1806896551725</v>
      </c>
      <c r="J4" s="51">
        <f>BAJIO14350722!D6</f>
        <v>13645.81</v>
      </c>
      <c r="K4" s="50">
        <f>N4/1.16</f>
        <v>0</v>
      </c>
      <c r="L4" s="48"/>
      <c r="M4" s="50">
        <f>K4*0.16</f>
        <v>0</v>
      </c>
      <c r="N4" s="50">
        <f>BAJIO14350722!C6</f>
        <v>0</v>
      </c>
      <c r="O4" s="77">
        <f>O3+J4-N4</f>
        <v>18684.900000000001</v>
      </c>
      <c r="P4" s="52"/>
      <c r="Q4" s="46"/>
    </row>
    <row r="5" spans="1:17" hidden="1" x14ac:dyDescent="0.25">
      <c r="A5" s="47">
        <f>BAJIO14350722!A7</f>
        <v>44389</v>
      </c>
      <c r="B5" s="48"/>
      <c r="C5" s="49" t="str">
        <f>BAJIO14350722!B7</f>
        <v xml:space="preserve">CENTRO LLANTERO RAGA SA DE CV  LIQUIDACI </v>
      </c>
      <c r="D5" s="48"/>
      <c r="E5" s="48" t="str">
        <f>BAJIO14350722!I7</f>
        <v>LIQ. FAC</v>
      </c>
      <c r="F5" s="48">
        <f>BAJIO14350722!H7</f>
        <v>0</v>
      </c>
      <c r="G5" s="50">
        <f t="shared" ref="G5:G22" si="0">J5/1.16</f>
        <v>0</v>
      </c>
      <c r="H5" s="48"/>
      <c r="I5" s="50">
        <f t="shared" ref="I5:I22" si="1">G5*0.16</f>
        <v>0</v>
      </c>
      <c r="J5" s="51">
        <f>BAJIO14350722!D7</f>
        <v>0</v>
      </c>
      <c r="K5" s="50">
        <f t="shared" ref="K5:K22" si="2">N5/1.16</f>
        <v>2800</v>
      </c>
      <c r="L5" s="48"/>
      <c r="M5" s="50">
        <f t="shared" ref="M5:M22" si="3">K5*0.16</f>
        <v>448</v>
      </c>
      <c r="N5" s="50">
        <f>BAJIO14350722!C7</f>
        <v>3248</v>
      </c>
      <c r="O5" s="77">
        <f t="shared" ref="O5:O68" si="4">O4+J5-N5</f>
        <v>15436.900000000001</v>
      </c>
      <c r="P5" s="52"/>
      <c r="Q5" s="46"/>
    </row>
    <row r="6" spans="1:17" hidden="1" x14ac:dyDescent="0.25">
      <c r="A6" s="47">
        <f>BAJIO14350722!A8</f>
        <v>44390</v>
      </c>
      <c r="B6" s="48"/>
      <c r="C6" s="49" t="str">
        <f>BAJIO14350722!B8</f>
        <v xml:space="preserve">GASOLINERA LAS PALMAS SA DE CV LIQUIDACION DE FACTURA </v>
      </c>
      <c r="D6" s="48"/>
      <c r="E6" s="48" t="str">
        <f>BAJIO14350722!I8</f>
        <v>LIQ. FAC</v>
      </c>
      <c r="F6" s="48">
        <f>BAJIO14350722!H8</f>
        <v>0</v>
      </c>
      <c r="G6" s="50">
        <f t="shared" si="0"/>
        <v>0</v>
      </c>
      <c r="H6" s="48"/>
      <c r="I6" s="50">
        <f t="shared" si="1"/>
        <v>0</v>
      </c>
      <c r="J6" s="51">
        <f>BAJIO14350722!D8</f>
        <v>0</v>
      </c>
      <c r="K6" s="50">
        <f t="shared" si="2"/>
        <v>6034.4827586206902</v>
      </c>
      <c r="L6" s="48"/>
      <c r="M6" s="50">
        <f t="shared" si="3"/>
        <v>965.51724137931046</v>
      </c>
      <c r="N6" s="50">
        <f>BAJIO14350722!C8</f>
        <v>7000</v>
      </c>
      <c r="O6" s="77">
        <f t="shared" si="4"/>
        <v>8436.9000000000015</v>
      </c>
      <c r="P6" s="52"/>
      <c r="Q6" s="46"/>
    </row>
    <row r="7" spans="1:17" hidden="1" x14ac:dyDescent="0.25">
      <c r="A7" s="47">
        <f>BAJIO14350722!A9</f>
        <v>44391</v>
      </c>
      <c r="B7" s="48"/>
      <c r="C7" s="49" t="str">
        <f>BAJIO14350722!B9</f>
        <v xml:space="preserve">ROSA ELVA MONTEMAYOR QUIROGA  30246 Rec </v>
      </c>
      <c r="D7" s="48"/>
      <c r="E7" s="48">
        <f>BAJIO14350722!I9</f>
        <v>30246</v>
      </c>
      <c r="F7" s="48">
        <f>BAJIO14350722!H9</f>
        <v>0</v>
      </c>
      <c r="G7" s="50">
        <f t="shared" si="0"/>
        <v>0</v>
      </c>
      <c r="H7" s="48"/>
      <c r="I7" s="50">
        <f t="shared" si="1"/>
        <v>0</v>
      </c>
      <c r="J7" s="51">
        <f>BAJIO14350722!D9</f>
        <v>0</v>
      </c>
      <c r="K7" s="50">
        <f t="shared" si="2"/>
        <v>1076.7241379310346</v>
      </c>
      <c r="L7" s="48"/>
      <c r="M7" s="50">
        <f t="shared" si="3"/>
        <v>172.27586206896555</v>
      </c>
      <c r="N7" s="50">
        <f>BAJIO14350722!C9</f>
        <v>1249</v>
      </c>
      <c r="O7" s="77">
        <f t="shared" si="4"/>
        <v>7187.9000000000015</v>
      </c>
      <c r="P7" s="52"/>
      <c r="Q7" s="46"/>
    </row>
    <row r="8" spans="1:17" hidden="1" x14ac:dyDescent="0.25">
      <c r="A8" s="47">
        <f>BAJIO14350722!A10</f>
        <v>44392</v>
      </c>
      <c r="B8" s="48"/>
      <c r="C8" s="49" t="str">
        <f>BAJIO14350722!B10</f>
        <v xml:space="preserve">Nomina GPO LOURDES ANABEL  REF. Y Beneficiario JULIAN GARCIA GONZALEZ                                                                                </v>
      </c>
      <c r="D8" s="48"/>
      <c r="E8" s="48" t="str">
        <f>BAJIO14350722!I10</f>
        <v>NOMINA</v>
      </c>
      <c r="F8" s="48">
        <f>BAJIO14350722!H10</f>
        <v>0</v>
      </c>
      <c r="G8" s="50">
        <f t="shared" si="0"/>
        <v>0</v>
      </c>
      <c r="H8" s="48"/>
      <c r="I8" s="50">
        <f t="shared" si="1"/>
        <v>0</v>
      </c>
      <c r="J8" s="51">
        <f>BAJIO14350722!D10</f>
        <v>0</v>
      </c>
      <c r="K8" s="50">
        <f t="shared" si="2"/>
        <v>1883.2758620689656</v>
      </c>
      <c r="L8" s="48"/>
      <c r="M8" s="50">
        <f t="shared" si="3"/>
        <v>301.3241379310345</v>
      </c>
      <c r="N8" s="50">
        <f>BAJIO14350722!C10</f>
        <v>2184.6</v>
      </c>
      <c r="O8" s="77">
        <f t="shared" si="4"/>
        <v>5003.3000000000011</v>
      </c>
      <c r="P8" s="52"/>
      <c r="Q8" s="46"/>
    </row>
    <row r="9" spans="1:17" hidden="1" x14ac:dyDescent="0.25">
      <c r="A9" s="47">
        <f>BAJIO14350722!A11</f>
        <v>44393</v>
      </c>
      <c r="B9" s="48"/>
      <c r="C9" s="49" t="str">
        <f>BAJIO14350722!B11</f>
        <v xml:space="preserve">EMPACADORA SUPREMO DE MTY SIGMA                     </v>
      </c>
      <c r="D9" s="48"/>
      <c r="E9" s="48" t="str">
        <f>BAJIO14350722!I11</f>
        <v>F2147</v>
      </c>
      <c r="F9" s="48">
        <f>BAJIO14350722!H11</f>
        <v>1164</v>
      </c>
      <c r="G9" s="50">
        <f t="shared" si="0"/>
        <v>31400.000000000004</v>
      </c>
      <c r="H9" s="48"/>
      <c r="I9" s="50">
        <f t="shared" si="1"/>
        <v>5024.0000000000009</v>
      </c>
      <c r="J9" s="51">
        <f>BAJIO14350722!D11</f>
        <v>36424</v>
      </c>
      <c r="K9" s="50">
        <f t="shared" si="2"/>
        <v>0</v>
      </c>
      <c r="L9" s="48"/>
      <c r="M9" s="50">
        <f t="shared" si="3"/>
        <v>0</v>
      </c>
      <c r="N9" s="50">
        <f>BAJIO14350722!C11</f>
        <v>0</v>
      </c>
      <c r="O9" s="77">
        <f t="shared" si="4"/>
        <v>41427.300000000003</v>
      </c>
      <c r="P9" s="52"/>
      <c r="Q9" s="46"/>
    </row>
    <row r="10" spans="1:17" hidden="1" x14ac:dyDescent="0.25">
      <c r="A10" s="47">
        <f>BAJIO14350722!A12</f>
        <v>44393</v>
      </c>
      <c r="B10" s="48"/>
      <c r="C10" s="49" t="str">
        <f>BAJIO14350722!B12</f>
        <v xml:space="preserve">RADIO FRECUENCIAS CONCESIONADA FACTURA 0 </v>
      </c>
      <c r="D10" s="48"/>
      <c r="E10" s="48" t="str">
        <f>BAJIO14350722!I12</f>
        <v>FACTURA</v>
      </c>
      <c r="F10" s="48">
        <f>BAJIO14350722!H12</f>
        <v>0</v>
      </c>
      <c r="G10" s="50">
        <f t="shared" si="0"/>
        <v>0</v>
      </c>
      <c r="H10" s="48"/>
      <c r="I10" s="50">
        <f t="shared" si="1"/>
        <v>0</v>
      </c>
      <c r="J10" s="51">
        <f>BAJIO14350722!D12</f>
        <v>0</v>
      </c>
      <c r="K10" s="50">
        <f t="shared" si="2"/>
        <v>300</v>
      </c>
      <c r="L10" s="48"/>
      <c r="M10" s="50">
        <f t="shared" si="3"/>
        <v>48</v>
      </c>
      <c r="N10" s="50">
        <f>BAJIO14350722!C12</f>
        <v>348</v>
      </c>
      <c r="O10" s="77">
        <f t="shared" si="4"/>
        <v>41079.300000000003</v>
      </c>
      <c r="P10" s="52"/>
      <c r="Q10" s="46"/>
    </row>
    <row r="11" spans="1:17" hidden="1" x14ac:dyDescent="0.25">
      <c r="A11" s="47">
        <f>BAJIO14350722!A13</f>
        <v>44393</v>
      </c>
      <c r="B11" s="48"/>
      <c r="C11" s="49" t="str">
        <f>BAJIO14350722!B13</f>
        <v xml:space="preserve">CIZENA GUERRERO EDSON Nomina JULIO          </v>
      </c>
      <c r="D11" s="48"/>
      <c r="E11" s="48" t="str">
        <f>BAJIO14350722!I13</f>
        <v>NOMINA</v>
      </c>
      <c r="F11" s="48">
        <f>BAJIO14350722!H13</f>
        <v>0</v>
      </c>
      <c r="G11" s="50">
        <f t="shared" si="0"/>
        <v>0</v>
      </c>
      <c r="H11" s="48"/>
      <c r="I11" s="50">
        <f t="shared" si="1"/>
        <v>0</v>
      </c>
      <c r="J11" s="51">
        <f>BAJIO14350722!D13</f>
        <v>0</v>
      </c>
      <c r="K11" s="50">
        <f t="shared" si="2"/>
        <v>1405.1724137931035</v>
      </c>
      <c r="L11" s="48"/>
      <c r="M11" s="50">
        <f t="shared" si="3"/>
        <v>224.82758620689657</v>
      </c>
      <c r="N11" s="50">
        <f>BAJIO14350722!C13</f>
        <v>1630</v>
      </c>
      <c r="O11" s="77">
        <f t="shared" si="4"/>
        <v>39449.300000000003</v>
      </c>
      <c r="P11" s="52"/>
      <c r="Q11" s="46"/>
    </row>
    <row r="12" spans="1:17" hidden="1" x14ac:dyDescent="0.25">
      <c r="A12" s="47">
        <f>BAJIO14350722!A14</f>
        <v>44393</v>
      </c>
      <c r="B12" s="48"/>
      <c r="C12" s="49" t="str">
        <f>BAJIO14350722!B14</f>
        <v xml:space="preserve">GUTIERREZ GARCIA GUILLERMO A Nomina JULIO     </v>
      </c>
      <c r="D12" s="48"/>
      <c r="E12" s="48" t="str">
        <f>BAJIO14350722!I14</f>
        <v>NOMINA</v>
      </c>
      <c r="F12" s="48">
        <f>BAJIO14350722!H14</f>
        <v>0</v>
      </c>
      <c r="G12" s="50">
        <f t="shared" si="0"/>
        <v>0</v>
      </c>
      <c r="H12" s="48"/>
      <c r="I12" s="50">
        <f t="shared" si="1"/>
        <v>0</v>
      </c>
      <c r="J12" s="51">
        <f>BAJIO14350722!D14</f>
        <v>0</v>
      </c>
      <c r="K12" s="50">
        <f t="shared" si="2"/>
        <v>1452.5603448275863</v>
      </c>
      <c r="L12" s="48"/>
      <c r="M12" s="50">
        <f t="shared" si="3"/>
        <v>232.40965517241381</v>
      </c>
      <c r="N12" s="50">
        <f>BAJIO14350722!C14</f>
        <v>1684.97</v>
      </c>
      <c r="O12" s="77">
        <f t="shared" si="4"/>
        <v>37764.33</v>
      </c>
      <c r="P12" s="52"/>
      <c r="Q12" s="46"/>
    </row>
    <row r="13" spans="1:17" hidden="1" x14ac:dyDescent="0.25">
      <c r="A13" s="47">
        <f>BAJIO14350722!A15</f>
        <v>44393</v>
      </c>
      <c r="B13" s="48"/>
      <c r="C13" s="49" t="str">
        <f>BAJIO14350722!B15</f>
        <v>ERIK MICHAEL MUNGUIA MARTINEZ GASTOS POR COMPROBAR</v>
      </c>
      <c r="D13" s="48"/>
      <c r="E13" s="48" t="str">
        <f>BAJIO14350722!I15</f>
        <v>GTOS X COMP</v>
      </c>
      <c r="F13" s="48">
        <f>BAJIO14350722!H15</f>
        <v>0</v>
      </c>
      <c r="G13" s="50">
        <f t="shared" si="0"/>
        <v>0</v>
      </c>
      <c r="H13" s="48"/>
      <c r="I13" s="50">
        <f t="shared" si="1"/>
        <v>0</v>
      </c>
      <c r="J13" s="51">
        <f>BAJIO14350722!D15</f>
        <v>0</v>
      </c>
      <c r="K13" s="50">
        <f t="shared" si="2"/>
        <v>3448.2758620689656</v>
      </c>
      <c r="L13" s="48"/>
      <c r="M13" s="50">
        <f t="shared" si="3"/>
        <v>551.72413793103453</v>
      </c>
      <c r="N13" s="50">
        <f>BAJIO14350722!C15</f>
        <v>4000</v>
      </c>
      <c r="O13" s="77">
        <f t="shared" si="4"/>
        <v>33764.33</v>
      </c>
      <c r="P13" s="52"/>
      <c r="Q13" s="46"/>
    </row>
    <row r="14" spans="1:17" hidden="1" x14ac:dyDescent="0.25">
      <c r="A14" s="47">
        <f>BAJIO14350722!A16</f>
        <v>44396</v>
      </c>
      <c r="B14" s="48"/>
      <c r="C14" s="49" t="str">
        <f>BAJIO14350722!B16</f>
        <v xml:space="preserve">ESPACIOS LEDMEX S.A.P.I LIQUIDACION DE FACTURA logotipos calcas Recib </v>
      </c>
      <c r="D14" s="48"/>
      <c r="E14" s="48" t="str">
        <f>BAJIO14350722!I16</f>
        <v>LIQ. FAC</v>
      </c>
      <c r="F14" s="48">
        <f>BAJIO14350722!H16</f>
        <v>0</v>
      </c>
      <c r="G14" s="50">
        <f t="shared" si="0"/>
        <v>0</v>
      </c>
      <c r="H14" s="48"/>
      <c r="I14" s="50">
        <f t="shared" si="1"/>
        <v>0</v>
      </c>
      <c r="J14" s="51">
        <f>BAJIO14350722!D16</f>
        <v>0</v>
      </c>
      <c r="K14" s="50">
        <f t="shared" si="2"/>
        <v>525</v>
      </c>
      <c r="L14" s="48"/>
      <c r="M14" s="50">
        <f t="shared" si="3"/>
        <v>84</v>
      </c>
      <c r="N14" s="50">
        <f>BAJIO14350722!C16</f>
        <v>609</v>
      </c>
      <c r="O14" s="77">
        <f t="shared" si="4"/>
        <v>33155.33</v>
      </c>
      <c r="P14" s="52"/>
      <c r="Q14" s="46"/>
    </row>
    <row r="15" spans="1:17" hidden="1" x14ac:dyDescent="0.25">
      <c r="A15" s="47">
        <f>BAJIO14350722!A17</f>
        <v>44396</v>
      </c>
      <c r="B15" s="48"/>
      <c r="C15" s="49" t="str">
        <f>BAJIO14350722!B17</f>
        <v xml:space="preserve">ZAMUDIO CELIS ALBERTO PRESTAMO GENERAL </v>
      </c>
      <c r="D15" s="48"/>
      <c r="E15" s="48" t="str">
        <f>BAJIO14350722!I17</f>
        <v>PRESTAMO PER</v>
      </c>
      <c r="F15" s="48">
        <f>BAJIO14350722!H17</f>
        <v>0</v>
      </c>
      <c r="G15" s="50">
        <f t="shared" si="0"/>
        <v>0</v>
      </c>
      <c r="H15" s="48"/>
      <c r="I15" s="50">
        <f t="shared" si="1"/>
        <v>0</v>
      </c>
      <c r="J15" s="51">
        <f>BAJIO14350722!D17</f>
        <v>0</v>
      </c>
      <c r="K15" s="50">
        <f t="shared" si="2"/>
        <v>2327.5862068965521</v>
      </c>
      <c r="L15" s="48"/>
      <c r="M15" s="50">
        <f t="shared" si="3"/>
        <v>372.41379310344831</v>
      </c>
      <c r="N15" s="50">
        <f>BAJIO14350722!C17</f>
        <v>2700</v>
      </c>
      <c r="O15" s="77">
        <f t="shared" si="4"/>
        <v>30455.33</v>
      </c>
      <c r="P15" s="52"/>
      <c r="Q15" s="46"/>
    </row>
    <row r="16" spans="1:17" hidden="1" x14ac:dyDescent="0.25">
      <c r="A16" s="47">
        <f>BAJIO14350722!A18</f>
        <v>44397</v>
      </c>
      <c r="B16" s="48"/>
      <c r="C16" s="49" t="str">
        <f>BAJIO14350722!B18</f>
        <v xml:space="preserve">UNIFORMES DE TAMPICO SA DE CV CV000000000016524 </v>
      </c>
      <c r="D16" s="48"/>
      <c r="E16" s="48" t="str">
        <f>BAJIO14350722!I18</f>
        <v>CV-16524</v>
      </c>
      <c r="F16" s="48">
        <f>BAJIO14350722!H18</f>
        <v>0</v>
      </c>
      <c r="G16" s="50">
        <f t="shared" si="0"/>
        <v>0</v>
      </c>
      <c r="H16" s="48"/>
      <c r="I16" s="50">
        <f t="shared" si="1"/>
        <v>0</v>
      </c>
      <c r="J16" s="51">
        <f>BAJIO14350722!D18</f>
        <v>0</v>
      </c>
      <c r="K16" s="50">
        <f t="shared" si="2"/>
        <v>2323.3017241379312</v>
      </c>
      <c r="L16" s="48"/>
      <c r="M16" s="50">
        <f t="shared" si="3"/>
        <v>371.72827586206898</v>
      </c>
      <c r="N16" s="50">
        <f>BAJIO14350722!C18</f>
        <v>2695.03</v>
      </c>
      <c r="O16" s="77">
        <f t="shared" si="4"/>
        <v>27760.300000000003</v>
      </c>
      <c r="P16" s="52"/>
      <c r="Q16" s="46"/>
    </row>
    <row r="17" spans="1:17" hidden="1" x14ac:dyDescent="0.25">
      <c r="A17" s="47">
        <f>BAJIO14350722!A19</f>
        <v>44397</v>
      </c>
      <c r="B17" s="48"/>
      <c r="C17" s="49" t="str">
        <f>BAJIO14350722!B19</f>
        <v xml:space="preserve">CREATIFY comunicacion Visual S QTN04975          </v>
      </c>
      <c r="D17" s="48"/>
      <c r="E17" s="48" t="str">
        <f>BAJIO14350722!I19</f>
        <v>QTN04975</v>
      </c>
      <c r="F17" s="48">
        <f>BAJIO14350722!H19</f>
        <v>0</v>
      </c>
      <c r="G17" s="50">
        <f t="shared" si="0"/>
        <v>0</v>
      </c>
      <c r="H17" s="48"/>
      <c r="I17" s="50">
        <f t="shared" si="1"/>
        <v>0</v>
      </c>
      <c r="J17" s="51">
        <f>BAJIO14350722!D19</f>
        <v>0</v>
      </c>
      <c r="K17" s="50">
        <f t="shared" si="2"/>
        <v>458.40517241379314</v>
      </c>
      <c r="L17" s="48"/>
      <c r="M17" s="50">
        <f t="shared" si="3"/>
        <v>73.344827586206904</v>
      </c>
      <c r="N17" s="50">
        <f>BAJIO14350722!C19</f>
        <v>531.75</v>
      </c>
      <c r="O17" s="77">
        <f t="shared" si="4"/>
        <v>27228.550000000003</v>
      </c>
      <c r="P17" s="52"/>
      <c r="Q17" s="46"/>
    </row>
    <row r="18" spans="1:17" hidden="1" x14ac:dyDescent="0.25">
      <c r="A18" s="47">
        <f>BAJIO14350722!A20</f>
        <v>44397</v>
      </c>
      <c r="B18" s="48"/>
      <c r="C18" s="49" t="str">
        <f>BAJIO14350722!B20</f>
        <v xml:space="preserve">ZAMUDIO CELIS ALBERTO PRESTAMO GENERAL </v>
      </c>
      <c r="D18" s="48"/>
      <c r="E18" s="48" t="str">
        <f>BAJIO14350722!I20</f>
        <v>PRESTAMO PER</v>
      </c>
      <c r="F18" s="48">
        <f>BAJIO14350722!H20</f>
        <v>0</v>
      </c>
      <c r="G18" s="50">
        <f t="shared" si="0"/>
        <v>0</v>
      </c>
      <c r="H18" s="48"/>
      <c r="I18" s="50">
        <f t="shared" si="1"/>
        <v>0</v>
      </c>
      <c r="J18" s="51">
        <f>BAJIO14350722!D20</f>
        <v>0</v>
      </c>
      <c r="K18" s="50">
        <f t="shared" si="2"/>
        <v>2586.2068965517242</v>
      </c>
      <c r="L18" s="48"/>
      <c r="M18" s="50">
        <f t="shared" si="3"/>
        <v>413.79310344827587</v>
      </c>
      <c r="N18" s="50">
        <f>BAJIO14350722!C20</f>
        <v>3000</v>
      </c>
      <c r="O18" s="77">
        <f t="shared" si="4"/>
        <v>24228.550000000003</v>
      </c>
      <c r="P18" s="52"/>
      <c r="Q18" s="46"/>
    </row>
    <row r="19" spans="1:17" hidden="1" x14ac:dyDescent="0.25">
      <c r="A19" s="47">
        <f>BAJIO14350722!A21</f>
        <v>44398</v>
      </c>
      <c r="B19" s="48"/>
      <c r="C19" s="49" t="str">
        <f>BAJIO14350722!B21</f>
        <v xml:space="preserve">SERVICIOS DE AGUA Y DRENAJE DE 90002740 Recibo  </v>
      </c>
      <c r="D19" s="48"/>
      <c r="E19" s="48" t="str">
        <f>BAJIO14350722!I21</f>
        <v>RECIBO</v>
      </c>
      <c r="F19" s="48">
        <f>BAJIO14350722!H21</f>
        <v>0</v>
      </c>
      <c r="G19" s="50">
        <f t="shared" si="0"/>
        <v>0</v>
      </c>
      <c r="H19" s="48"/>
      <c r="I19" s="50">
        <f t="shared" si="1"/>
        <v>0</v>
      </c>
      <c r="J19" s="51">
        <f>BAJIO14350722!D21</f>
        <v>0</v>
      </c>
      <c r="K19" s="50">
        <f t="shared" si="2"/>
        <v>765.60344827586209</v>
      </c>
      <c r="L19" s="48"/>
      <c r="M19" s="50">
        <f t="shared" si="3"/>
        <v>122.49655172413793</v>
      </c>
      <c r="N19" s="50">
        <f>BAJIO14350722!C21</f>
        <v>888.1</v>
      </c>
      <c r="O19" s="77">
        <f t="shared" si="4"/>
        <v>23340.450000000004</v>
      </c>
      <c r="P19" s="52"/>
      <c r="Q19" s="46"/>
    </row>
    <row r="20" spans="1:17" hidden="1" x14ac:dyDescent="0.25">
      <c r="A20" s="47">
        <f>BAJIO14350722!A22</f>
        <v>44398</v>
      </c>
      <c r="B20" s="48"/>
      <c r="C20" s="49" t="str">
        <f>BAJIO14350722!B22</f>
        <v xml:space="preserve">ERIK MICHAEL MUNGUIA MARTINEZ PRESTAMO GENERAL </v>
      </c>
      <c r="D20" s="48"/>
      <c r="E20" s="48" t="str">
        <f>BAJIO14350722!I22</f>
        <v>PRESTAMO PER</v>
      </c>
      <c r="F20" s="48">
        <f>BAJIO14350722!H22</f>
        <v>0</v>
      </c>
      <c r="G20" s="50">
        <f t="shared" si="0"/>
        <v>0</v>
      </c>
      <c r="H20" s="48"/>
      <c r="I20" s="50">
        <f t="shared" si="1"/>
        <v>0</v>
      </c>
      <c r="J20" s="51">
        <f>BAJIO14350722!D22</f>
        <v>0</v>
      </c>
      <c r="K20" s="50">
        <f t="shared" si="2"/>
        <v>1293.1034482758621</v>
      </c>
      <c r="L20" s="48"/>
      <c r="M20" s="50">
        <f t="shared" si="3"/>
        <v>206.89655172413794</v>
      </c>
      <c r="N20" s="50">
        <f>BAJIO14350722!C22</f>
        <v>1500</v>
      </c>
      <c r="O20" s="77">
        <f t="shared" si="4"/>
        <v>21840.450000000004</v>
      </c>
      <c r="P20" s="52"/>
      <c r="Q20" s="46"/>
    </row>
    <row r="21" spans="1:17" hidden="1" x14ac:dyDescent="0.25">
      <c r="A21" s="47">
        <f>BAJIO14350722!A23</f>
        <v>44399</v>
      </c>
      <c r="B21" s="48"/>
      <c r="C21" s="49" t="str">
        <f>BAJIO14350722!B23</f>
        <v xml:space="preserve">Retiro por domiciliacion VW Leasing  RefB[5173297]                                                                                                                                                                                                                       </v>
      </c>
      <c r="D21" s="48"/>
      <c r="E21" s="48" t="str">
        <f>BAJIO14350722!I23</f>
        <v>PRESTAMO PER</v>
      </c>
      <c r="F21" s="48">
        <f>BAJIO14350722!H23</f>
        <v>0</v>
      </c>
      <c r="G21" s="50">
        <f t="shared" si="0"/>
        <v>0</v>
      </c>
      <c r="H21" s="48"/>
      <c r="I21" s="50">
        <f t="shared" si="1"/>
        <v>0</v>
      </c>
      <c r="J21" s="51">
        <f>BAJIO14350722!D23</f>
        <v>0</v>
      </c>
      <c r="K21" s="50">
        <f t="shared" si="2"/>
        <v>7068.2672413793116</v>
      </c>
      <c r="L21" s="48"/>
      <c r="M21" s="50">
        <f t="shared" si="3"/>
        <v>1130.9227586206898</v>
      </c>
      <c r="N21" s="50">
        <f>BAJIO14350722!C23</f>
        <v>8199.19</v>
      </c>
      <c r="O21" s="77">
        <f t="shared" si="4"/>
        <v>13641.260000000004</v>
      </c>
      <c r="P21" s="52"/>
      <c r="Q21" s="46"/>
    </row>
    <row r="22" spans="1:17" hidden="1" x14ac:dyDescent="0.25">
      <c r="A22" s="47">
        <f>BAJIO14350722!A24</f>
        <v>44400</v>
      </c>
      <c r="B22" s="48"/>
      <c r="C22" s="49" t="str">
        <f>BAJIO14350722!B24</f>
        <v xml:space="preserve">Recibo # 159234008337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v>
      </c>
      <c r="D22" s="48"/>
      <c r="E22" s="48" t="str">
        <f>BAJIO14350722!I24</f>
        <v>VW</v>
      </c>
      <c r="F22" s="48">
        <f>BAJIO14350722!H24</f>
        <v>0</v>
      </c>
      <c r="G22" s="50">
        <f t="shared" si="0"/>
        <v>0</v>
      </c>
      <c r="H22" s="48"/>
      <c r="I22" s="50">
        <f t="shared" si="1"/>
        <v>0</v>
      </c>
      <c r="J22" s="51">
        <f>BAJIO14350722!D24</f>
        <v>0</v>
      </c>
      <c r="K22" s="50">
        <f t="shared" si="2"/>
        <v>6034.4827586206902</v>
      </c>
      <c r="L22" s="48"/>
      <c r="M22" s="50">
        <f t="shared" si="3"/>
        <v>965.51724137931046</v>
      </c>
      <c r="N22" s="50">
        <f>BAJIO14350722!C24</f>
        <v>7000</v>
      </c>
      <c r="O22" s="77">
        <f t="shared" si="4"/>
        <v>6641.2600000000039</v>
      </c>
      <c r="P22" s="52"/>
      <c r="Q22" s="46"/>
    </row>
    <row r="23" spans="1:17" hidden="1" x14ac:dyDescent="0.25">
      <c r="A23" s="47">
        <f>BAJIO14350722!A25</f>
        <v>44400</v>
      </c>
      <c r="B23" s="48"/>
      <c r="C23" s="49" t="str">
        <f>BAJIO14350722!B25</f>
        <v>CASTILLO ZAPATA LUIS ALBERTO PRESTAMO</v>
      </c>
      <c r="D23" s="48"/>
      <c r="E23" s="48" t="str">
        <f>BAJIO14350722!I25</f>
        <v>PRESTAMO PER</v>
      </c>
      <c r="F23" s="48">
        <f>BAJIO14350722!H25</f>
        <v>0</v>
      </c>
      <c r="G23" s="50">
        <f t="shared" ref="G23:G26" si="5">J23/1.16</f>
        <v>0</v>
      </c>
      <c r="H23" s="48"/>
      <c r="I23" s="50">
        <f t="shared" ref="I23:I26" si="6">G23*0.16</f>
        <v>0</v>
      </c>
      <c r="J23" s="51">
        <f>BAJIO14350722!D25</f>
        <v>0</v>
      </c>
      <c r="K23" s="50">
        <f t="shared" ref="K23:K26" si="7">N23/1.16</f>
        <v>1724.1379310344828</v>
      </c>
      <c r="L23" s="48"/>
      <c r="M23" s="50">
        <f t="shared" ref="M23:M26" si="8">K23*0.16</f>
        <v>275.86206896551727</v>
      </c>
      <c r="N23" s="50">
        <f>BAJIO14350722!C25</f>
        <v>2000</v>
      </c>
      <c r="O23" s="77">
        <f t="shared" si="4"/>
        <v>4641.2600000000039</v>
      </c>
      <c r="P23" s="52"/>
      <c r="Q23" s="46"/>
    </row>
    <row r="24" spans="1:17" hidden="1" x14ac:dyDescent="0.25">
      <c r="A24" s="47">
        <f>BAJIO14350722!A26</f>
        <v>44400</v>
      </c>
      <c r="B24" s="48"/>
      <c r="C24" s="49" t="str">
        <f>BAJIO14350722!B26</f>
        <v>SERVICIOS DE AGUA Y DRENAJE DE MONTERREY PAGO SADM FACT 1929</v>
      </c>
      <c r="D24" s="48"/>
      <c r="E24" s="48" t="str">
        <f>BAJIO14350722!I26</f>
        <v>F1929</v>
      </c>
      <c r="F24" s="48">
        <f>BAJIO14350722!H26</f>
        <v>1188</v>
      </c>
      <c r="G24" s="50">
        <f t="shared" si="5"/>
        <v>138600</v>
      </c>
      <c r="H24" s="48"/>
      <c r="I24" s="50">
        <f t="shared" si="6"/>
        <v>22176</v>
      </c>
      <c r="J24" s="51">
        <f>BAJIO14350722!D26</f>
        <v>160776</v>
      </c>
      <c r="K24" s="50">
        <f t="shared" si="7"/>
        <v>0</v>
      </c>
      <c r="L24" s="48"/>
      <c r="M24" s="50">
        <f t="shared" si="8"/>
        <v>0</v>
      </c>
      <c r="N24" s="50">
        <f>BAJIO14350722!C26</f>
        <v>0</v>
      </c>
      <c r="O24" s="77">
        <f t="shared" si="4"/>
        <v>165417.26</v>
      </c>
      <c r="P24" s="52"/>
      <c r="Q24" s="46"/>
    </row>
    <row r="25" spans="1:17" hidden="1" x14ac:dyDescent="0.25">
      <c r="A25" s="47">
        <f>BAJIO14350722!A27</f>
        <v>44401</v>
      </c>
      <c r="B25" s="48"/>
      <c r="C25" s="49" t="str">
        <f>BAJIO14350722!B27</f>
        <v>ALANIS MARTINEZ GERARDO PRESTAMO GENERAL</v>
      </c>
      <c r="D25" s="48"/>
      <c r="E25" s="48" t="str">
        <f>BAJIO14350722!I27</f>
        <v>PRESTAMO PER</v>
      </c>
      <c r="F25" s="48">
        <f>BAJIO14350722!H27</f>
        <v>0</v>
      </c>
      <c r="G25" s="50">
        <f t="shared" si="5"/>
        <v>0</v>
      </c>
      <c r="H25" s="48"/>
      <c r="I25" s="50">
        <f t="shared" si="6"/>
        <v>0</v>
      </c>
      <c r="J25" s="51">
        <f>BAJIO14350722!D27</f>
        <v>0</v>
      </c>
      <c r="K25" s="50">
        <f t="shared" si="7"/>
        <v>3017.2413793103451</v>
      </c>
      <c r="L25" s="48"/>
      <c r="M25" s="50">
        <f t="shared" si="8"/>
        <v>482.75862068965523</v>
      </c>
      <c r="N25" s="50">
        <f>BAJIO14350722!C27</f>
        <v>3500</v>
      </c>
      <c r="O25" s="77">
        <f t="shared" si="4"/>
        <v>161917.26</v>
      </c>
      <c r="P25" s="52"/>
      <c r="Q25" s="46"/>
    </row>
    <row r="26" spans="1:17" hidden="1" x14ac:dyDescent="0.25">
      <c r="A26" s="47">
        <f>BAJIO14350722!A28</f>
        <v>44403</v>
      </c>
      <c r="B26" s="48"/>
      <c r="C26" s="49" t="str">
        <f>BAJIO14350722!B28</f>
        <v>CIAJSA SA DE CV LIQUIDACION DE FACTURA</v>
      </c>
      <c r="D26" s="48"/>
      <c r="E26" s="48" t="str">
        <f>BAJIO14350722!I28</f>
        <v>LIQ. FAC</v>
      </c>
      <c r="F26" s="48">
        <f>BAJIO14350722!H28</f>
        <v>0</v>
      </c>
      <c r="G26" s="50">
        <f t="shared" si="5"/>
        <v>0</v>
      </c>
      <c r="H26" s="48"/>
      <c r="I26" s="50">
        <f t="shared" si="6"/>
        <v>0</v>
      </c>
      <c r="J26" s="51">
        <f>BAJIO14350722!D28</f>
        <v>0</v>
      </c>
      <c r="K26" s="50">
        <f t="shared" si="7"/>
        <v>30937.931034482761</v>
      </c>
      <c r="L26" s="48"/>
      <c r="M26" s="50">
        <f t="shared" si="8"/>
        <v>4950.0689655172418</v>
      </c>
      <c r="N26" s="50">
        <f>BAJIO14350722!C28</f>
        <v>35888</v>
      </c>
      <c r="O26" s="77">
        <f t="shared" si="4"/>
        <v>126029.26000000001</v>
      </c>
      <c r="P26" s="52"/>
      <c r="Q26" s="46"/>
    </row>
    <row r="27" spans="1:17" hidden="1" x14ac:dyDescent="0.25">
      <c r="A27" s="47">
        <f>BAJIO14350722!A29</f>
        <v>44404</v>
      </c>
      <c r="B27" s="48"/>
      <c r="C27" s="49" t="str">
        <f>BAJIO14350722!B29</f>
        <v xml:space="preserve"> Recibo # 151228013525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v>
      </c>
      <c r="D27" s="48"/>
      <c r="E27" s="48" t="str">
        <f>BAJIO14350722!I29</f>
        <v>RECIBO</v>
      </c>
      <c r="F27" s="48">
        <f>BAJIO14350722!H29</f>
        <v>0</v>
      </c>
      <c r="G27" s="50">
        <f t="shared" ref="G27:G90" si="9">J27/1.16</f>
        <v>0</v>
      </c>
      <c r="H27" s="48"/>
      <c r="I27" s="50">
        <f t="shared" ref="I27:I90" si="10">G27*0.16</f>
        <v>0</v>
      </c>
      <c r="J27" s="51">
        <f>BAJIO14350722!D29</f>
        <v>0</v>
      </c>
      <c r="K27" s="50">
        <f t="shared" ref="K27:K90" si="11">N27/1.16</f>
        <v>10344.827586206897</v>
      </c>
      <c r="L27" s="48"/>
      <c r="M27" s="50">
        <f t="shared" ref="M27:M90" si="12">K27*0.16</f>
        <v>1655.1724137931035</v>
      </c>
      <c r="N27" s="50">
        <f>BAJIO14350722!C29</f>
        <v>12000</v>
      </c>
      <c r="O27" s="77">
        <f t="shared" si="4"/>
        <v>114029.26000000001</v>
      </c>
      <c r="P27" s="52"/>
      <c r="Q27" s="46"/>
    </row>
    <row r="28" spans="1:17" hidden="1" x14ac:dyDescent="0.25">
      <c r="A28" s="47">
        <f>BAJIO14350722!A30</f>
        <v>44404</v>
      </c>
      <c r="B28" s="48"/>
      <c r="C28" s="49" t="str">
        <f>BAJIO14350722!B30</f>
        <v xml:space="preserve"> Recibo # 154341013008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v>
      </c>
      <c r="D28" s="48"/>
      <c r="E28" s="48" t="str">
        <f>BAJIO14350722!I30</f>
        <v>RECIBO</v>
      </c>
      <c r="F28" s="48">
        <f>BAJIO14350722!H30</f>
        <v>0</v>
      </c>
      <c r="G28" s="50">
        <f t="shared" si="9"/>
        <v>0</v>
      </c>
      <c r="H28" s="48"/>
      <c r="I28" s="50">
        <f t="shared" si="10"/>
        <v>0</v>
      </c>
      <c r="J28" s="51">
        <f>BAJIO14350722!D30</f>
        <v>0</v>
      </c>
      <c r="K28" s="50">
        <f t="shared" si="11"/>
        <v>44827.586206896558</v>
      </c>
      <c r="L28" s="48"/>
      <c r="M28" s="50">
        <f t="shared" si="12"/>
        <v>7172.4137931034493</v>
      </c>
      <c r="N28" s="50">
        <f>BAJIO14350722!C30</f>
        <v>52000</v>
      </c>
      <c r="O28" s="77">
        <f t="shared" si="4"/>
        <v>62029.260000000009</v>
      </c>
      <c r="P28" s="52"/>
      <c r="Q28" s="46"/>
    </row>
    <row r="29" spans="1:17" hidden="1" x14ac:dyDescent="0.25">
      <c r="A29" s="47">
        <f>BAJIO14350722!A31</f>
        <v>44404</v>
      </c>
      <c r="B29" s="48"/>
      <c r="C29" s="49" t="str">
        <f>BAJIO14350722!B31</f>
        <v xml:space="preserve"> Recibo # 153267013533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v>
      </c>
      <c r="D29" s="48"/>
      <c r="E29" s="48" t="str">
        <f>BAJIO14350722!I31</f>
        <v>RECIBO</v>
      </c>
      <c r="F29" s="48">
        <f>BAJIO14350722!H31</f>
        <v>0</v>
      </c>
      <c r="G29" s="50">
        <f t="shared" si="9"/>
        <v>0</v>
      </c>
      <c r="H29" s="48"/>
      <c r="I29" s="50">
        <f t="shared" si="10"/>
        <v>0</v>
      </c>
      <c r="J29" s="51">
        <f>BAJIO14350722!D31</f>
        <v>0</v>
      </c>
      <c r="K29" s="50">
        <f t="shared" si="11"/>
        <v>6034.4827586206902</v>
      </c>
      <c r="L29" s="48"/>
      <c r="M29" s="50">
        <f t="shared" si="12"/>
        <v>965.51724137931046</v>
      </c>
      <c r="N29" s="50">
        <f>BAJIO14350722!C31</f>
        <v>7000</v>
      </c>
      <c r="O29" s="77">
        <f t="shared" si="4"/>
        <v>55029.260000000009</v>
      </c>
      <c r="P29" s="52"/>
      <c r="Q29" s="46"/>
    </row>
    <row r="30" spans="1:17" hidden="1" x14ac:dyDescent="0.25">
      <c r="A30" s="47">
        <f>BAJIO14350722!A32</f>
        <v>44404</v>
      </c>
      <c r="B30" s="48"/>
      <c r="C30" s="49" t="str">
        <f>BAJIO14350722!B32</f>
        <v xml:space="preserve"> Recibo # 153276013533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v>
      </c>
      <c r="D30" s="48"/>
      <c r="E30" s="48" t="str">
        <f>BAJIO14350722!I32</f>
        <v>RECIBO</v>
      </c>
      <c r="F30" s="48">
        <f>BAJIO14350722!H32</f>
        <v>0</v>
      </c>
      <c r="G30" s="50">
        <f t="shared" si="9"/>
        <v>0</v>
      </c>
      <c r="H30" s="48"/>
      <c r="I30" s="50">
        <f t="shared" si="10"/>
        <v>0</v>
      </c>
      <c r="J30" s="51">
        <f>BAJIO14350722!D32</f>
        <v>0</v>
      </c>
      <c r="K30" s="50">
        <f t="shared" si="11"/>
        <v>43852.482758620688</v>
      </c>
      <c r="L30" s="48"/>
      <c r="M30" s="50">
        <f t="shared" si="12"/>
        <v>7016.3972413793099</v>
      </c>
      <c r="N30" s="50">
        <f>BAJIO14350722!C32</f>
        <v>50868.88</v>
      </c>
      <c r="O30" s="77">
        <f t="shared" si="4"/>
        <v>4160.3800000000119</v>
      </c>
      <c r="P30" s="52"/>
      <c r="Q30" s="46"/>
    </row>
    <row r="31" spans="1:17" hidden="1" x14ac:dyDescent="0.25">
      <c r="A31" s="47">
        <f>BAJIO14350722!A33</f>
        <v>44405</v>
      </c>
      <c r="B31" s="48"/>
      <c r="C31" s="49" t="str">
        <f>BAJIO14350722!B33</f>
        <v>ARRENDADORA Y FACTOR BANORTE SA DE CV SO-GRAFTECH</v>
      </c>
      <c r="D31" s="48"/>
      <c r="E31" s="48" t="str">
        <f>BAJIO14350722!I33</f>
        <v>F2209/2210/2249/2263/2265/2266/2291/2292/2342</v>
      </c>
      <c r="F31" s="48" t="str">
        <f>BAJIO14350722!H33</f>
        <v>S/N</v>
      </c>
      <c r="G31" s="50">
        <f t="shared" si="9"/>
        <v>164479.89655172414</v>
      </c>
      <c r="H31" s="48"/>
      <c r="I31" s="50">
        <f t="shared" si="10"/>
        <v>26316.783448275863</v>
      </c>
      <c r="J31" s="51">
        <f>BAJIO14350722!D33</f>
        <v>190796.68</v>
      </c>
      <c r="K31" s="50">
        <f t="shared" si="11"/>
        <v>0</v>
      </c>
      <c r="L31" s="48"/>
      <c r="M31" s="50">
        <f t="shared" si="12"/>
        <v>0</v>
      </c>
      <c r="N31" s="50">
        <f>BAJIO14350722!C33</f>
        <v>0</v>
      </c>
      <c r="O31" s="77">
        <f t="shared" si="4"/>
        <v>194957.06</v>
      </c>
      <c r="P31" s="52"/>
      <c r="Q31" s="46"/>
    </row>
    <row r="32" spans="1:17" hidden="1" x14ac:dyDescent="0.25">
      <c r="A32" s="47">
        <f>BAJIO14350722!A34</f>
        <v>44405</v>
      </c>
      <c r="B32" s="48"/>
      <c r="C32" s="49" t="str">
        <f>BAJIO14350722!B34</f>
        <v>BEZARES MEXICO SA DE CV LIQUIDACION DE FACTURA</v>
      </c>
      <c r="D32" s="48"/>
      <c r="E32" s="48" t="str">
        <f>BAJIO14350722!I34</f>
        <v>LIQ. FAC</v>
      </c>
      <c r="F32" s="48">
        <f>BAJIO14350722!H34</f>
        <v>0</v>
      </c>
      <c r="G32" s="50">
        <f t="shared" si="9"/>
        <v>0</v>
      </c>
      <c r="H32" s="48"/>
      <c r="I32" s="50">
        <f t="shared" si="10"/>
        <v>0</v>
      </c>
      <c r="J32" s="51">
        <f>BAJIO14350722!D34</f>
        <v>0</v>
      </c>
      <c r="K32" s="50">
        <f t="shared" si="11"/>
        <v>382.48275862068971</v>
      </c>
      <c r="L32" s="48"/>
      <c r="M32" s="50">
        <f t="shared" si="12"/>
        <v>61.197241379310356</v>
      </c>
      <c r="N32" s="50">
        <f>BAJIO14350722!C34</f>
        <v>443.68</v>
      </c>
      <c r="O32" s="77">
        <f t="shared" si="4"/>
        <v>194513.38</v>
      </c>
      <c r="P32" s="52"/>
      <c r="Q32" s="46"/>
    </row>
    <row r="33" spans="1:17" hidden="1" x14ac:dyDescent="0.25">
      <c r="A33" s="47">
        <f>BAJIO14350722!A35</f>
        <v>44406</v>
      </c>
      <c r="B33" s="48"/>
      <c r="C33" s="49" t="str">
        <f>BAJIO14350722!B35</f>
        <v>ATRIO PLANOS Y PROYECTOS SA CV LIQUIDACION DE FACTURA</v>
      </c>
      <c r="D33" s="48"/>
      <c r="E33" s="48" t="str">
        <f>BAJIO14350722!I35</f>
        <v>LIQ. FAC</v>
      </c>
      <c r="F33" s="48">
        <f>BAJIO14350722!H35</f>
        <v>0</v>
      </c>
      <c r="G33" s="50">
        <f t="shared" si="9"/>
        <v>0</v>
      </c>
      <c r="H33" s="48"/>
      <c r="I33" s="50">
        <f t="shared" si="10"/>
        <v>0</v>
      </c>
      <c r="J33" s="51">
        <f>BAJIO14350722!D35</f>
        <v>0</v>
      </c>
      <c r="K33" s="50">
        <f t="shared" si="11"/>
        <v>74568.965517241391</v>
      </c>
      <c r="L33" s="48"/>
      <c r="M33" s="50">
        <f t="shared" si="12"/>
        <v>11931.034482758623</v>
      </c>
      <c r="N33" s="50">
        <f>BAJIO14350722!C35</f>
        <v>86500</v>
      </c>
      <c r="O33" s="77">
        <f t="shared" si="4"/>
        <v>108013.38</v>
      </c>
      <c r="P33" s="52"/>
      <c r="Q33" s="46"/>
    </row>
    <row r="34" spans="1:17" hidden="1" x14ac:dyDescent="0.25">
      <c r="A34" s="47">
        <f>BAJIO14350722!A36</f>
        <v>44407</v>
      </c>
      <c r="B34" s="48"/>
      <c r="C34" s="49" t="str">
        <f>BAJIO14350722!B36</f>
        <v>AGUIRRE SILVA ROBERTOARON ANTICIPO A FACTURA</v>
      </c>
      <c r="D34" s="48"/>
      <c r="E34" s="48" t="str">
        <f>BAJIO14350722!I36</f>
        <v>ANT. FAC</v>
      </c>
      <c r="F34" s="48">
        <f>BAJIO14350722!H36</f>
        <v>0</v>
      </c>
      <c r="G34" s="50">
        <f t="shared" si="9"/>
        <v>0</v>
      </c>
      <c r="H34" s="48"/>
      <c r="I34" s="50">
        <f t="shared" si="10"/>
        <v>0</v>
      </c>
      <c r="J34" s="51">
        <f>BAJIO14350722!D36</f>
        <v>0</v>
      </c>
      <c r="K34" s="50">
        <f t="shared" si="11"/>
        <v>17241.37931034483</v>
      </c>
      <c r="L34" s="48"/>
      <c r="M34" s="50">
        <f t="shared" si="12"/>
        <v>2758.620689655173</v>
      </c>
      <c r="N34" s="50">
        <f>BAJIO14350722!C36</f>
        <v>20000</v>
      </c>
      <c r="O34" s="77">
        <f t="shared" si="4"/>
        <v>88013.38</v>
      </c>
      <c r="P34" s="52"/>
      <c r="Q34" s="46"/>
    </row>
    <row r="35" spans="1:17" hidden="1" x14ac:dyDescent="0.25">
      <c r="A35" s="47">
        <f>BAJIO14350722!A37</f>
        <v>44407</v>
      </c>
      <c r="B35" s="48"/>
      <c r="C35" s="49" t="str">
        <f>BAJIO14350722!B37</f>
        <v>FUENTES SAGAZ JUAN FERNANDO Nomina</v>
      </c>
      <c r="D35" s="48"/>
      <c r="E35" s="48" t="str">
        <f>BAJIO14350722!I37</f>
        <v>NOMINA</v>
      </c>
      <c r="F35" s="48">
        <f>BAJIO14350722!H37</f>
        <v>0</v>
      </c>
      <c r="G35" s="50">
        <f t="shared" si="9"/>
        <v>0</v>
      </c>
      <c r="H35" s="48"/>
      <c r="I35" s="50">
        <f t="shared" si="10"/>
        <v>0</v>
      </c>
      <c r="J35" s="51">
        <f>BAJIO14350722!D37</f>
        <v>0</v>
      </c>
      <c r="K35" s="50">
        <f t="shared" si="11"/>
        <v>1856.7241379310349</v>
      </c>
      <c r="L35" s="48"/>
      <c r="M35" s="50">
        <f t="shared" si="12"/>
        <v>297.07586206896559</v>
      </c>
      <c r="N35" s="50">
        <f>BAJIO14350722!C37</f>
        <v>2153.8000000000002</v>
      </c>
      <c r="O35" s="77">
        <f t="shared" si="4"/>
        <v>85859.58</v>
      </c>
      <c r="P35" s="52"/>
      <c r="Q35" s="46"/>
    </row>
    <row r="36" spans="1:17" hidden="1" x14ac:dyDescent="0.25">
      <c r="A36" s="47">
        <f>BAJIO14350722!A38</f>
        <v>44407</v>
      </c>
      <c r="B36" s="48"/>
      <c r="C36" s="49" t="str">
        <f>BAJIO14350722!B38</f>
        <v>ALANIS MARTINEZ GERARDO Nomina</v>
      </c>
      <c r="D36" s="48"/>
      <c r="E36" s="48" t="str">
        <f>BAJIO14350722!I38</f>
        <v>NOMINA</v>
      </c>
      <c r="F36" s="48">
        <f>BAJIO14350722!H38</f>
        <v>0</v>
      </c>
      <c r="G36" s="50">
        <f t="shared" si="9"/>
        <v>0</v>
      </c>
      <c r="H36" s="48"/>
      <c r="I36" s="50">
        <f t="shared" si="10"/>
        <v>0</v>
      </c>
      <c r="J36" s="51">
        <f>BAJIO14350722!D38</f>
        <v>0</v>
      </c>
      <c r="K36" s="50">
        <f t="shared" si="11"/>
        <v>1143.1034482758621</v>
      </c>
      <c r="L36" s="48"/>
      <c r="M36" s="50">
        <f t="shared" si="12"/>
        <v>182.89655172413794</v>
      </c>
      <c r="N36" s="50">
        <f>BAJIO14350722!C38</f>
        <v>1326</v>
      </c>
      <c r="O36" s="77">
        <f t="shared" si="4"/>
        <v>84533.58</v>
      </c>
      <c r="P36" s="52"/>
      <c r="Q36" s="46"/>
    </row>
    <row r="37" spans="1:17" hidden="1" x14ac:dyDescent="0.25">
      <c r="A37" s="47">
        <f>BAJIO14350722!A39</f>
        <v>44407</v>
      </c>
      <c r="B37" s="48"/>
      <c r="C37" s="49" t="str">
        <f>BAJIO14350722!B39</f>
        <v>Nomina Aut. 226478  GPO LOURDES ANABEL  REF. JULIAN GARCIA GONZALEZ</v>
      </c>
      <c r="D37" s="48"/>
      <c r="E37" s="48" t="str">
        <f>BAJIO14350722!I39</f>
        <v>GPO LOURDES</v>
      </c>
      <c r="F37" s="48">
        <f>BAJIO14350722!H39</f>
        <v>0</v>
      </c>
      <c r="G37" s="50">
        <f t="shared" si="9"/>
        <v>0</v>
      </c>
      <c r="H37" s="48"/>
      <c r="I37" s="50">
        <f t="shared" si="10"/>
        <v>0</v>
      </c>
      <c r="J37" s="51">
        <f>BAJIO14350722!D39</f>
        <v>0</v>
      </c>
      <c r="K37" s="50">
        <f t="shared" si="11"/>
        <v>1880.1724137931035</v>
      </c>
      <c r="L37" s="48"/>
      <c r="M37" s="50">
        <f t="shared" si="12"/>
        <v>300.82758620689657</v>
      </c>
      <c r="N37" s="50">
        <f>BAJIO14350722!C39</f>
        <v>2181</v>
      </c>
      <c r="O37" s="77">
        <f t="shared" si="4"/>
        <v>82352.58</v>
      </c>
      <c r="P37" s="52"/>
      <c r="Q37" s="46"/>
    </row>
    <row r="38" spans="1:17" hidden="1" x14ac:dyDescent="0.25">
      <c r="A38" s="47">
        <f>BAJIO14350722!A40</f>
        <v>44407</v>
      </c>
      <c r="B38" s="48"/>
      <c r="C38" s="49" t="str">
        <f>BAJIO14350722!B40</f>
        <v>MARIA GUADALUPE CRUZ USCANGA PRESTAMO GENERAL</v>
      </c>
      <c r="D38" s="48"/>
      <c r="E38" s="48" t="str">
        <f>BAJIO14350722!I40</f>
        <v>PRESTAMO PER</v>
      </c>
      <c r="F38" s="48">
        <f>BAJIO14350722!H40</f>
        <v>0</v>
      </c>
      <c r="G38" s="50">
        <f t="shared" si="9"/>
        <v>0</v>
      </c>
      <c r="H38" s="48"/>
      <c r="I38" s="50">
        <f t="shared" si="10"/>
        <v>0</v>
      </c>
      <c r="J38" s="51">
        <f>BAJIO14350722!D40</f>
        <v>0</v>
      </c>
      <c r="K38" s="50">
        <f t="shared" si="11"/>
        <v>1748.6896551724139</v>
      </c>
      <c r="L38" s="48"/>
      <c r="M38" s="50">
        <f t="shared" si="12"/>
        <v>279.79034482758624</v>
      </c>
      <c r="N38" s="50">
        <f>BAJIO14350722!C40</f>
        <v>2028.48</v>
      </c>
      <c r="O38" s="77">
        <f t="shared" si="4"/>
        <v>80324.100000000006</v>
      </c>
      <c r="P38" s="52"/>
      <c r="Q38" s="46"/>
    </row>
    <row r="39" spans="1:17" hidden="1" x14ac:dyDescent="0.25">
      <c r="A39" s="47">
        <f>BAJIO14350722!A41</f>
        <v>44407</v>
      </c>
      <c r="B39" s="48"/>
      <c r="C39" s="49" t="str">
        <f>BAJIO14350722!B41</f>
        <v>ZAMUDIO CELIS ALBERTO PRESTAMO GENERAL</v>
      </c>
      <c r="D39" s="48"/>
      <c r="E39" s="48" t="str">
        <f>BAJIO14350722!I41</f>
        <v>PRESTAMO PER</v>
      </c>
      <c r="F39" s="48">
        <f>BAJIO14350722!H41</f>
        <v>0</v>
      </c>
      <c r="G39" s="50">
        <f t="shared" si="9"/>
        <v>0</v>
      </c>
      <c r="H39" s="48"/>
      <c r="I39" s="50">
        <f t="shared" si="10"/>
        <v>0</v>
      </c>
      <c r="J39" s="51">
        <f>BAJIO14350722!D41</f>
        <v>0</v>
      </c>
      <c r="K39" s="50">
        <f t="shared" si="11"/>
        <v>3540.5172413793107</v>
      </c>
      <c r="L39" s="48"/>
      <c r="M39" s="50">
        <f t="shared" si="12"/>
        <v>566.48275862068976</v>
      </c>
      <c r="N39" s="50">
        <f>BAJIO14350722!C41</f>
        <v>4107</v>
      </c>
      <c r="O39" s="77">
        <f t="shared" si="4"/>
        <v>76217.100000000006</v>
      </c>
      <c r="P39" s="52"/>
      <c r="Q39" s="46"/>
    </row>
    <row r="40" spans="1:17" hidden="1" x14ac:dyDescent="0.25">
      <c r="A40" s="47">
        <f>BAJIO14350722!A42</f>
        <v>44407</v>
      </c>
      <c r="B40" s="48"/>
      <c r="C40" s="49" t="str">
        <f>BAJIO14350722!B42</f>
        <v>CIZENA GUERRERO EDSON Nomina</v>
      </c>
      <c r="D40" s="48"/>
      <c r="E40" s="48" t="str">
        <f>BAJIO14350722!I42</f>
        <v>NOMINA</v>
      </c>
      <c r="F40" s="48">
        <f>BAJIO14350722!H42</f>
        <v>0</v>
      </c>
      <c r="G40" s="50">
        <f t="shared" si="9"/>
        <v>0</v>
      </c>
      <c r="H40" s="48"/>
      <c r="I40" s="50">
        <f t="shared" si="10"/>
        <v>0</v>
      </c>
      <c r="J40" s="51">
        <f>BAJIO14350722!D42</f>
        <v>0</v>
      </c>
      <c r="K40" s="50">
        <f t="shared" si="11"/>
        <v>1660</v>
      </c>
      <c r="L40" s="48"/>
      <c r="M40" s="50">
        <f t="shared" si="12"/>
        <v>265.60000000000002</v>
      </c>
      <c r="N40" s="50">
        <f>BAJIO14350722!C42</f>
        <v>1925.6</v>
      </c>
      <c r="O40" s="77">
        <f t="shared" si="4"/>
        <v>74291.5</v>
      </c>
      <c r="P40" s="52"/>
      <c r="Q40" s="46"/>
    </row>
    <row r="41" spans="1:17" hidden="1" x14ac:dyDescent="0.25">
      <c r="A41" s="47">
        <f>BAJIO14350722!A43</f>
        <v>44407</v>
      </c>
      <c r="B41" s="48"/>
      <c r="C41" s="49" t="str">
        <f>BAJIO14350722!B43</f>
        <v>Devolución de SPEI CIZENA GUERRERO EDSON CUENTA CANCELADA Nomina</v>
      </c>
      <c r="D41" s="48"/>
      <c r="E41" s="48" t="str">
        <f>BAJIO14350722!I43</f>
        <v>DEV NOM</v>
      </c>
      <c r="F41" s="48">
        <f>BAJIO14350722!H43</f>
        <v>0</v>
      </c>
      <c r="G41" s="50">
        <f t="shared" si="9"/>
        <v>1660</v>
      </c>
      <c r="H41" s="48"/>
      <c r="I41" s="50">
        <f t="shared" si="10"/>
        <v>265.60000000000002</v>
      </c>
      <c r="J41" s="51">
        <f>BAJIO14350722!D43</f>
        <v>1925.6</v>
      </c>
      <c r="K41" s="50">
        <f t="shared" si="11"/>
        <v>0</v>
      </c>
      <c r="L41" s="48"/>
      <c r="M41" s="50">
        <f t="shared" si="12"/>
        <v>0</v>
      </c>
      <c r="N41" s="50">
        <f>BAJIO14350722!C43</f>
        <v>0</v>
      </c>
      <c r="O41" s="77">
        <f t="shared" si="4"/>
        <v>76217.100000000006</v>
      </c>
      <c r="P41" s="52"/>
      <c r="Q41" s="46"/>
    </row>
    <row r="42" spans="1:17" hidden="1" x14ac:dyDescent="0.25">
      <c r="A42" s="47">
        <f>BAJIO14350722!A44</f>
        <v>44407</v>
      </c>
      <c r="B42" s="48"/>
      <c r="C42" s="49" t="str">
        <f>BAJIO14350722!B44</f>
        <v>GUTIERREZ GARCIA GUILLERMO A Nomina</v>
      </c>
      <c r="D42" s="48"/>
      <c r="E42" s="48" t="str">
        <f>BAJIO14350722!I44</f>
        <v>NOMINA</v>
      </c>
      <c r="F42" s="48">
        <f>BAJIO14350722!H44</f>
        <v>0</v>
      </c>
      <c r="G42" s="50">
        <f t="shared" si="9"/>
        <v>0</v>
      </c>
      <c r="H42" s="48"/>
      <c r="I42" s="50">
        <f t="shared" si="10"/>
        <v>0</v>
      </c>
      <c r="J42" s="51">
        <f>BAJIO14350722!D44</f>
        <v>0</v>
      </c>
      <c r="K42" s="50">
        <f t="shared" si="11"/>
        <v>1140.2413793103449</v>
      </c>
      <c r="L42" s="48"/>
      <c r="M42" s="50">
        <f t="shared" si="12"/>
        <v>182.43862068965518</v>
      </c>
      <c r="N42" s="50">
        <f>BAJIO14350722!C44</f>
        <v>1322.68</v>
      </c>
      <c r="O42" s="77">
        <f t="shared" si="4"/>
        <v>74894.420000000013</v>
      </c>
      <c r="P42" s="52"/>
      <c r="Q42" s="46"/>
    </row>
    <row r="43" spans="1:17" hidden="1" x14ac:dyDescent="0.25">
      <c r="A43" s="47">
        <f>BAJIO14350722!A45</f>
        <v>44407</v>
      </c>
      <c r="B43" s="48"/>
      <c r="C43" s="49" t="str">
        <f>BAJIO14350722!B45</f>
        <v>GPO LOURDES ANABEL  REF. CONSTRUCTORA INVERMEX SA DE CV</v>
      </c>
      <c r="D43" s="48"/>
      <c r="E43" s="48" t="str">
        <f>BAJIO14350722!I45</f>
        <v>GPO LOURDES</v>
      </c>
      <c r="F43" s="48">
        <f>BAJIO14350722!H45</f>
        <v>0</v>
      </c>
      <c r="G43" s="50">
        <f t="shared" si="9"/>
        <v>0</v>
      </c>
      <c r="H43" s="48"/>
      <c r="I43" s="50">
        <f t="shared" si="10"/>
        <v>0</v>
      </c>
      <c r="J43" s="51">
        <f>BAJIO14350722!D45</f>
        <v>0</v>
      </c>
      <c r="K43" s="50">
        <f t="shared" si="11"/>
        <v>12931.034482758621</v>
      </c>
      <c r="L43" s="48"/>
      <c r="M43" s="50">
        <f t="shared" si="12"/>
        <v>2068.9655172413795</v>
      </c>
      <c r="N43" s="50">
        <f>BAJIO14350722!C45</f>
        <v>15000</v>
      </c>
      <c r="O43" s="77">
        <f t="shared" si="4"/>
        <v>59894.420000000013</v>
      </c>
      <c r="P43" s="52"/>
      <c r="Q43" s="46"/>
    </row>
    <row r="44" spans="1:17" hidden="1" x14ac:dyDescent="0.25">
      <c r="A44" s="47">
        <f>BAJIO14350722!A46</f>
        <v>44407</v>
      </c>
      <c r="B44" s="48"/>
      <c r="C44" s="49" t="str">
        <f>BAJIO14350722!B46</f>
        <v>ATRIO PLANOS Y PROYECTOS SA CV LIQUIDACION DE FACTURA</v>
      </c>
      <c r="D44" s="48"/>
      <c r="E44" s="48" t="str">
        <f>BAJIO14350722!I46</f>
        <v>LIQ. FAC</v>
      </c>
      <c r="F44" s="48">
        <f>BAJIO14350722!H46</f>
        <v>0</v>
      </c>
      <c r="G44" s="50">
        <f t="shared" si="9"/>
        <v>0</v>
      </c>
      <c r="H44" s="48"/>
      <c r="I44" s="50">
        <f t="shared" si="10"/>
        <v>0</v>
      </c>
      <c r="J44" s="51">
        <f>BAJIO14350722!D46</f>
        <v>0</v>
      </c>
      <c r="K44" s="50">
        <f t="shared" si="11"/>
        <v>26810.34482758621</v>
      </c>
      <c r="L44" s="48"/>
      <c r="M44" s="50">
        <f t="shared" si="12"/>
        <v>4289.6551724137935</v>
      </c>
      <c r="N44" s="50">
        <f>BAJIO14350722!C46</f>
        <v>31100</v>
      </c>
      <c r="O44" s="77">
        <f t="shared" si="4"/>
        <v>28794.420000000013</v>
      </c>
      <c r="P44" s="52"/>
      <c r="Q44" s="46"/>
    </row>
    <row r="45" spans="1:17" hidden="1" x14ac:dyDescent="0.25">
      <c r="A45" s="47">
        <f>BAJIO14350722!A47</f>
        <v>44407</v>
      </c>
      <c r="B45" s="48"/>
      <c r="C45" s="49" t="str">
        <f>BAJIO14350722!B47</f>
        <v>GPO LOURDES ANABEL  REF. CONSTRUCTORA INVERMEX SA DE CV</v>
      </c>
      <c r="D45" s="48"/>
      <c r="E45" s="48" t="str">
        <f>BAJIO14350722!I47</f>
        <v>GPO LOURDES</v>
      </c>
      <c r="F45" s="48">
        <f>BAJIO14350722!H47</f>
        <v>0</v>
      </c>
      <c r="G45" s="50">
        <f t="shared" si="9"/>
        <v>0</v>
      </c>
      <c r="H45" s="48"/>
      <c r="I45" s="50">
        <f t="shared" si="10"/>
        <v>0</v>
      </c>
      <c r="J45" s="51">
        <f>BAJIO14350722!D47</f>
        <v>0</v>
      </c>
      <c r="K45" s="50">
        <f t="shared" si="11"/>
        <v>17241.37931034483</v>
      </c>
      <c r="L45" s="48"/>
      <c r="M45" s="50">
        <f t="shared" si="12"/>
        <v>2758.620689655173</v>
      </c>
      <c r="N45" s="50">
        <f>BAJIO14350722!C47</f>
        <v>20000</v>
      </c>
      <c r="O45" s="77">
        <f t="shared" si="4"/>
        <v>8794.4200000000128</v>
      </c>
      <c r="P45" s="52"/>
      <c r="Q45" s="46"/>
    </row>
    <row r="46" spans="1:17" hidden="1" x14ac:dyDescent="0.25">
      <c r="A46" s="204">
        <f>BAJIO14350722!A48</f>
        <v>44412</v>
      </c>
      <c r="B46" s="205"/>
      <c r="C46" s="206" t="str">
        <f>BAJIO14350722!B48</f>
        <v>EMPACADORA SUPREMO DE MTY</v>
      </c>
      <c r="D46" s="205"/>
      <c r="E46" s="205" t="str">
        <f>BAJIO14350722!I48</f>
        <v>F2240</v>
      </c>
      <c r="F46" s="205">
        <f>BAJIO14350722!H48</f>
        <v>1213</v>
      </c>
      <c r="G46" s="207">
        <f t="shared" si="9"/>
        <v>18900</v>
      </c>
      <c r="H46" s="205"/>
      <c r="I46" s="207">
        <f t="shared" si="10"/>
        <v>3024</v>
      </c>
      <c r="J46" s="208">
        <f>BAJIO14350722!D48</f>
        <v>21924</v>
      </c>
      <c r="K46" s="207">
        <f t="shared" si="11"/>
        <v>0</v>
      </c>
      <c r="L46" s="205"/>
      <c r="M46" s="207">
        <f t="shared" si="12"/>
        <v>0</v>
      </c>
      <c r="N46" s="207">
        <f>BAJIO14350722!C48</f>
        <v>0</v>
      </c>
      <c r="O46" s="77">
        <f t="shared" si="4"/>
        <v>30718.420000000013</v>
      </c>
      <c r="P46" s="209"/>
      <c r="Q46" s="46"/>
    </row>
    <row r="47" spans="1:17" hidden="1" x14ac:dyDescent="0.25">
      <c r="A47" s="47">
        <f>BAJIO14350722!A49</f>
        <v>44412</v>
      </c>
      <c r="B47" s="48"/>
      <c r="C47" s="49" t="str">
        <f>BAJIO14350722!B49</f>
        <v>TRASPASO ENTRE CUENTAS</v>
      </c>
      <c r="D47" s="48"/>
      <c r="E47" s="48" t="str">
        <f>BAJIO14350722!I49</f>
        <v>TRASPASO</v>
      </c>
      <c r="F47" s="48">
        <f>BAJIO14350722!H49</f>
        <v>0</v>
      </c>
      <c r="G47" s="50">
        <f t="shared" si="9"/>
        <v>0</v>
      </c>
      <c r="H47" s="48"/>
      <c r="I47" s="50">
        <f t="shared" si="10"/>
        <v>0</v>
      </c>
      <c r="J47" s="51">
        <f>BAJIO14350722!D49</f>
        <v>0</v>
      </c>
      <c r="K47" s="50">
        <f t="shared" si="11"/>
        <v>21551.724137931036</v>
      </c>
      <c r="L47" s="48"/>
      <c r="M47" s="50">
        <f t="shared" si="12"/>
        <v>3448.275862068966</v>
      </c>
      <c r="N47" s="50">
        <f>BAJIO14350722!C49</f>
        <v>25000</v>
      </c>
      <c r="O47" s="77">
        <f t="shared" si="4"/>
        <v>5718.4200000000128</v>
      </c>
      <c r="P47" s="52"/>
      <c r="Q47" s="46"/>
    </row>
    <row r="48" spans="1:17" hidden="1" x14ac:dyDescent="0.25">
      <c r="A48" s="47">
        <f>BAJIO14350722!A50</f>
        <v>44413</v>
      </c>
      <c r="B48" s="48"/>
      <c r="C48" s="49" t="str">
        <f>BAJIO14350722!B50</f>
        <v>ARRENDADORA Y FACTOR BANORTE SA DE CV SO, GRAFTECH</v>
      </c>
      <c r="D48" s="48"/>
      <c r="E48" s="48" t="str">
        <f>BAJIO14350722!I50</f>
        <v>VARIAS FAC</v>
      </c>
      <c r="F48" s="48">
        <f>BAJIO14350722!H50</f>
        <v>1237</v>
      </c>
      <c r="G48" s="50">
        <f t="shared" si="9"/>
        <v>98986.862068965522</v>
      </c>
      <c r="H48" s="48"/>
      <c r="I48" s="50">
        <f t="shared" si="10"/>
        <v>15837.897931034484</v>
      </c>
      <c r="J48" s="51">
        <f>BAJIO14350722!D50</f>
        <v>114824.76</v>
      </c>
      <c r="K48" s="50">
        <f t="shared" si="11"/>
        <v>0</v>
      </c>
      <c r="L48" s="48"/>
      <c r="M48" s="50">
        <f t="shared" si="12"/>
        <v>0</v>
      </c>
      <c r="N48" s="50">
        <f>BAJIO14350722!C50</f>
        <v>0</v>
      </c>
      <c r="O48" s="77">
        <f t="shared" si="4"/>
        <v>120543.18000000001</v>
      </c>
      <c r="P48" s="52"/>
      <c r="Q48" s="46"/>
    </row>
    <row r="49" spans="1:17" hidden="1" x14ac:dyDescent="0.25">
      <c r="A49" s="47">
        <f>BAJIO14350722!A51</f>
        <v>44414</v>
      </c>
      <c r="B49" s="48"/>
      <c r="C49" s="49" t="str">
        <f>BAJIO14350722!B51</f>
        <v>GASOLINERA LAS PALMAS SA DE CV LIQUIDACION DE FACTURA</v>
      </c>
      <c r="D49" s="48"/>
      <c r="E49" s="48" t="str">
        <f>BAJIO14350722!I51</f>
        <v>GASOLINERA</v>
      </c>
      <c r="F49" s="48">
        <f>BAJIO14350722!H51</f>
        <v>0</v>
      </c>
      <c r="G49" s="50">
        <f t="shared" si="9"/>
        <v>0</v>
      </c>
      <c r="H49" s="48"/>
      <c r="I49" s="50">
        <f t="shared" si="10"/>
        <v>0</v>
      </c>
      <c r="J49" s="51">
        <f>BAJIO14350722!D51</f>
        <v>0</v>
      </c>
      <c r="K49" s="50">
        <f t="shared" si="11"/>
        <v>6034.4827586206902</v>
      </c>
      <c r="L49" s="48"/>
      <c r="M49" s="50">
        <f t="shared" si="12"/>
        <v>965.51724137931046</v>
      </c>
      <c r="N49" s="50">
        <f>BAJIO14350722!C51</f>
        <v>7000</v>
      </c>
      <c r="O49" s="77">
        <f t="shared" si="4"/>
        <v>113543.18000000001</v>
      </c>
      <c r="P49" s="52"/>
      <c r="Q49" s="46"/>
    </row>
    <row r="50" spans="1:17" hidden="1" x14ac:dyDescent="0.25">
      <c r="A50" s="47">
        <f>BAJIO14350722!A52</f>
        <v>44414</v>
      </c>
      <c r="B50" s="48"/>
      <c r="C50" s="49" t="str">
        <f>BAJIO14350722!B52</f>
        <v>FLORES SAN VICENTE KARINA pago</v>
      </c>
      <c r="D50" s="48"/>
      <c r="E50" s="48" t="str">
        <f>BAJIO14350722!I52</f>
        <v>KARINA FLORES</v>
      </c>
      <c r="F50" s="48">
        <f>BAJIO14350722!H52</f>
        <v>0</v>
      </c>
      <c r="G50" s="50">
        <f t="shared" si="9"/>
        <v>0</v>
      </c>
      <c r="H50" s="48"/>
      <c r="I50" s="50">
        <f t="shared" si="10"/>
        <v>0</v>
      </c>
      <c r="J50" s="51">
        <f>BAJIO14350722!D52</f>
        <v>0</v>
      </c>
      <c r="K50" s="50">
        <f t="shared" si="11"/>
        <v>4741.3793103448279</v>
      </c>
      <c r="L50" s="48"/>
      <c r="M50" s="50">
        <f t="shared" si="12"/>
        <v>758.62068965517244</v>
      </c>
      <c r="N50" s="50">
        <f>BAJIO14350722!C52</f>
        <v>5500</v>
      </c>
      <c r="O50" s="77">
        <f t="shared" si="4"/>
        <v>108043.18000000001</v>
      </c>
      <c r="P50" s="52"/>
      <c r="Q50" s="46"/>
    </row>
    <row r="51" spans="1:17" hidden="1" x14ac:dyDescent="0.25">
      <c r="A51" s="47">
        <f>BAJIO14350722!A53</f>
        <v>44414</v>
      </c>
      <c r="B51" s="48"/>
      <c r="C51" s="49" t="str">
        <f>BAJIO14350722!B53</f>
        <v>DELFINA CANTU CANTU LIQUIDACION DE FACTURA</v>
      </c>
      <c r="D51" s="48"/>
      <c r="E51" s="48" t="str">
        <f>BAJIO14350722!I53</f>
        <v>LIQ FACTURA</v>
      </c>
      <c r="F51" s="48">
        <f>BAJIO14350722!H53</f>
        <v>0</v>
      </c>
      <c r="G51" s="50">
        <f t="shared" si="9"/>
        <v>0</v>
      </c>
      <c r="H51" s="48"/>
      <c r="I51" s="50">
        <f t="shared" si="10"/>
        <v>0</v>
      </c>
      <c r="J51" s="51">
        <f>BAJIO14350722!D53</f>
        <v>0</v>
      </c>
      <c r="K51" s="50">
        <f t="shared" si="11"/>
        <v>7500.0000000000009</v>
      </c>
      <c r="L51" s="48"/>
      <c r="M51" s="50">
        <f t="shared" si="12"/>
        <v>1200.0000000000002</v>
      </c>
      <c r="N51" s="50">
        <f>BAJIO14350722!C53</f>
        <v>8700</v>
      </c>
      <c r="O51" s="77">
        <f t="shared" si="4"/>
        <v>99343.180000000008</v>
      </c>
      <c r="P51" s="52"/>
      <c r="Q51" s="46"/>
    </row>
    <row r="52" spans="1:17" hidden="1" x14ac:dyDescent="0.25">
      <c r="A52" s="47">
        <f>BAJIO14350722!A54</f>
        <v>44414</v>
      </c>
      <c r="B52" s="48"/>
      <c r="C52" s="49" t="str">
        <f>BAJIO14350722!B54</f>
        <v xml:space="preserve"> QUALITAS CIA DE SEGURO 7050034282</v>
      </c>
      <c r="D52" s="48"/>
      <c r="E52" s="48" t="str">
        <f>BAJIO14350722!I54</f>
        <v>SEGURO</v>
      </c>
      <c r="F52" s="48">
        <f>BAJIO14350722!H54</f>
        <v>0</v>
      </c>
      <c r="G52" s="50">
        <f t="shared" si="9"/>
        <v>0</v>
      </c>
      <c r="H52" s="48"/>
      <c r="I52" s="50">
        <f t="shared" si="10"/>
        <v>0</v>
      </c>
      <c r="J52" s="51">
        <f>BAJIO14350722!D54</f>
        <v>0</v>
      </c>
      <c r="K52" s="50">
        <f t="shared" si="11"/>
        <v>2598.3793103448274</v>
      </c>
      <c r="L52" s="48"/>
      <c r="M52" s="50">
        <f t="shared" si="12"/>
        <v>415.74068965517239</v>
      </c>
      <c r="N52" s="50">
        <f>BAJIO14350722!C54</f>
        <v>3014.12</v>
      </c>
      <c r="O52" s="77">
        <f t="shared" si="4"/>
        <v>96329.060000000012</v>
      </c>
      <c r="P52" s="52"/>
      <c r="Q52" s="46"/>
    </row>
    <row r="53" spans="1:17" hidden="1" x14ac:dyDescent="0.25">
      <c r="A53" s="47">
        <f>BAJIO14350722!A55</f>
        <v>44414</v>
      </c>
      <c r="B53" s="48"/>
      <c r="C53" s="49" t="str">
        <f>BAJIO14350722!B55</f>
        <v>QUALITAS CIA DE SEGURO POLIZA 7050031948</v>
      </c>
      <c r="D53" s="48"/>
      <c r="E53" s="48" t="str">
        <f>BAJIO14350722!I55</f>
        <v>POLIZA</v>
      </c>
      <c r="F53" s="48">
        <f>BAJIO14350722!H55</f>
        <v>0</v>
      </c>
      <c r="G53" s="50">
        <f t="shared" si="9"/>
        <v>0</v>
      </c>
      <c r="H53" s="48"/>
      <c r="I53" s="50">
        <f t="shared" si="10"/>
        <v>0</v>
      </c>
      <c r="J53" s="51">
        <f>BAJIO14350722!D55</f>
        <v>0</v>
      </c>
      <c r="K53" s="50">
        <f t="shared" si="11"/>
        <v>10774.465517241379</v>
      </c>
      <c r="L53" s="48"/>
      <c r="M53" s="50">
        <f t="shared" si="12"/>
        <v>1723.9144827586206</v>
      </c>
      <c r="N53" s="50">
        <f>BAJIO14350722!C55</f>
        <v>12498.38</v>
      </c>
      <c r="O53" s="77">
        <f t="shared" si="4"/>
        <v>83830.680000000008</v>
      </c>
      <c r="P53" s="52"/>
      <c r="Q53" s="46"/>
    </row>
    <row r="54" spans="1:17" hidden="1" x14ac:dyDescent="0.25">
      <c r="A54" s="47">
        <f>BAJIO14350722!A56</f>
        <v>44414</v>
      </c>
      <c r="B54" s="48"/>
      <c r="C54" s="49" t="str">
        <f>BAJIO14350722!B56</f>
        <v xml:space="preserve">BALDEMAR GARCIA TRUJILLO LIQUIDACION FA </v>
      </c>
      <c r="D54" s="48"/>
      <c r="E54" s="48" t="str">
        <f>BAJIO14350722!I56</f>
        <v>LIQ FACTURA</v>
      </c>
      <c r="F54" s="48">
        <f>BAJIO14350722!H56</f>
        <v>0</v>
      </c>
      <c r="G54" s="50">
        <f t="shared" si="9"/>
        <v>0</v>
      </c>
      <c r="H54" s="48"/>
      <c r="I54" s="50">
        <f t="shared" si="10"/>
        <v>0</v>
      </c>
      <c r="J54" s="51">
        <f>BAJIO14350722!D56</f>
        <v>0</v>
      </c>
      <c r="K54" s="50">
        <f t="shared" si="11"/>
        <v>1750.0000000000002</v>
      </c>
      <c r="L54" s="48"/>
      <c r="M54" s="50">
        <f t="shared" si="12"/>
        <v>280.00000000000006</v>
      </c>
      <c r="N54" s="50">
        <f>BAJIO14350722!C56</f>
        <v>2030</v>
      </c>
      <c r="O54" s="77">
        <f t="shared" si="4"/>
        <v>81800.680000000008</v>
      </c>
      <c r="P54" s="52"/>
      <c r="Q54" s="46"/>
    </row>
    <row r="55" spans="1:17" hidden="1" x14ac:dyDescent="0.25">
      <c r="A55" s="47">
        <f>BAJIO14350722!A57</f>
        <v>44414</v>
      </c>
      <c r="B55" s="48"/>
      <c r="C55" s="49" t="str">
        <f>BAJIO14350722!B57</f>
        <v xml:space="preserve">RADIO FRECUENCIAS CONCESIONADA LIQUIDACI </v>
      </c>
      <c r="D55" s="48"/>
      <c r="E55" s="48" t="str">
        <f>BAJIO14350722!I57</f>
        <v>LIQ FACTURA</v>
      </c>
      <c r="F55" s="48">
        <f>BAJIO14350722!H57</f>
        <v>0</v>
      </c>
      <c r="G55" s="50">
        <f t="shared" si="9"/>
        <v>0</v>
      </c>
      <c r="H55" s="48"/>
      <c r="I55" s="50">
        <f t="shared" si="10"/>
        <v>0</v>
      </c>
      <c r="J55" s="51">
        <f>BAJIO14350722!D57</f>
        <v>0</v>
      </c>
      <c r="K55" s="50">
        <f t="shared" si="11"/>
        <v>300</v>
      </c>
      <c r="L55" s="48"/>
      <c r="M55" s="50">
        <f t="shared" si="12"/>
        <v>48</v>
      </c>
      <c r="N55" s="50">
        <f>BAJIO14350722!C57</f>
        <v>348</v>
      </c>
      <c r="O55" s="77">
        <f t="shared" si="4"/>
        <v>81452.680000000008</v>
      </c>
      <c r="P55" s="52"/>
      <c r="Q55" s="46"/>
    </row>
    <row r="56" spans="1:17" hidden="1" x14ac:dyDescent="0.25">
      <c r="A56" s="47">
        <f>BAJIO14350722!A58</f>
        <v>44418</v>
      </c>
      <c r="B56" s="48"/>
      <c r="C56" s="49" t="str">
        <f>BAJIO14350722!B58</f>
        <v>ARRENDADORA Y FACTOR BANORTE SA DE CV SO</v>
      </c>
      <c r="D56" s="48"/>
      <c r="E56" s="48" t="str">
        <f>BAJIO14350722!I58</f>
        <v>VARIAS FAC</v>
      </c>
      <c r="F56" s="48">
        <f>BAJIO14350722!H58</f>
        <v>1238</v>
      </c>
      <c r="G56" s="50">
        <f t="shared" si="9"/>
        <v>30214.741379310344</v>
      </c>
      <c r="H56" s="48"/>
      <c r="I56" s="50">
        <f t="shared" si="10"/>
        <v>4834.3586206896553</v>
      </c>
      <c r="J56" s="51">
        <f>BAJIO14350722!D58</f>
        <v>35049.1</v>
      </c>
      <c r="K56" s="50">
        <f t="shared" si="11"/>
        <v>0</v>
      </c>
      <c r="L56" s="48"/>
      <c r="M56" s="50">
        <f t="shared" si="12"/>
        <v>0</v>
      </c>
      <c r="N56" s="50">
        <f>BAJIO14350722!C58</f>
        <v>0</v>
      </c>
      <c r="O56" s="77">
        <f t="shared" si="4"/>
        <v>116501.78</v>
      </c>
      <c r="P56" s="52"/>
      <c r="Q56" s="46"/>
    </row>
    <row r="57" spans="1:17" hidden="1" x14ac:dyDescent="0.25">
      <c r="A57" s="47">
        <f>BAJIO14350722!A59</f>
        <v>44419</v>
      </c>
      <c r="B57" s="48"/>
      <c r="C57" s="49" t="str">
        <f>BAJIO14350722!B59</f>
        <v>GASOLINERA LAS PALMAS SA DE CV LIQUIDACION DE FACTURA</v>
      </c>
      <c r="D57" s="48"/>
      <c r="E57" s="48" t="str">
        <f>BAJIO14350722!I59</f>
        <v>GASOLINERA</v>
      </c>
      <c r="F57" s="48">
        <f>BAJIO14350722!H59</f>
        <v>0</v>
      </c>
      <c r="G57" s="50">
        <f t="shared" si="9"/>
        <v>0</v>
      </c>
      <c r="H57" s="48"/>
      <c r="I57" s="50">
        <f t="shared" si="10"/>
        <v>0</v>
      </c>
      <c r="J57" s="51">
        <f>BAJIO14350722!D59</f>
        <v>0</v>
      </c>
      <c r="K57" s="50">
        <f t="shared" si="11"/>
        <v>6034.4827586206902</v>
      </c>
      <c r="L57" s="48"/>
      <c r="M57" s="50">
        <f t="shared" si="12"/>
        <v>965.51724137931046</v>
      </c>
      <c r="N57" s="50">
        <f>BAJIO14350722!C59</f>
        <v>7000</v>
      </c>
      <c r="O57" s="77">
        <f t="shared" si="4"/>
        <v>109501.78</v>
      </c>
      <c r="P57" s="52"/>
      <c r="Q57" s="46"/>
    </row>
    <row r="58" spans="1:17" hidden="1" x14ac:dyDescent="0.25">
      <c r="A58" s="47">
        <f>BAJIO14350722!A60</f>
        <v>44420</v>
      </c>
      <c r="B58" s="48"/>
      <c r="C58" s="49" t="str">
        <f>BAJIO14350722!B60</f>
        <v>ATRIO PLANOS Y PROYECTOS SA CV  LIQUIDACION DE FACTURA</v>
      </c>
      <c r="D58" s="48"/>
      <c r="E58" s="48" t="str">
        <f>BAJIO14350722!I60</f>
        <v>LIQ FACTURA</v>
      </c>
      <c r="F58" s="48">
        <f>BAJIO14350722!H60</f>
        <v>0</v>
      </c>
      <c r="G58" s="50">
        <f t="shared" si="9"/>
        <v>0</v>
      </c>
      <c r="H58" s="48"/>
      <c r="I58" s="50">
        <f t="shared" si="10"/>
        <v>0</v>
      </c>
      <c r="J58" s="51">
        <f>BAJIO14350722!D60</f>
        <v>0</v>
      </c>
      <c r="K58" s="50">
        <f t="shared" si="11"/>
        <v>60344.827586206899</v>
      </c>
      <c r="L58" s="48"/>
      <c r="M58" s="50">
        <f t="shared" si="12"/>
        <v>9655.1724137931033</v>
      </c>
      <c r="N58" s="50">
        <f>BAJIO14350722!C60</f>
        <v>70000</v>
      </c>
      <c r="O58" s="77">
        <f t="shared" si="4"/>
        <v>39501.78</v>
      </c>
      <c r="P58" s="52"/>
      <c r="Q58" s="46"/>
    </row>
    <row r="59" spans="1:17" hidden="1" x14ac:dyDescent="0.25">
      <c r="A59" s="47">
        <f>BAJIO14350722!A61</f>
        <v>44421</v>
      </c>
      <c r="B59" s="48"/>
      <c r="C59" s="49" t="str">
        <f>BAJIO14350722!B61</f>
        <v>PALACIOS USCANGA ALFREDO PRESTAMO GENERAL</v>
      </c>
      <c r="D59" s="48"/>
      <c r="E59" s="48" t="str">
        <f>BAJIO14350722!I61</f>
        <v>PRESTAMO PER</v>
      </c>
      <c r="F59" s="48">
        <f>BAJIO14350722!H61</f>
        <v>0</v>
      </c>
      <c r="G59" s="50">
        <f t="shared" si="9"/>
        <v>0</v>
      </c>
      <c r="H59" s="48"/>
      <c r="I59" s="50">
        <f t="shared" si="10"/>
        <v>0</v>
      </c>
      <c r="J59" s="51">
        <f>BAJIO14350722!D61</f>
        <v>0</v>
      </c>
      <c r="K59" s="50">
        <f t="shared" si="11"/>
        <v>1813.9655172413793</v>
      </c>
      <c r="L59" s="48"/>
      <c r="M59" s="50">
        <f t="shared" si="12"/>
        <v>290.23448275862069</v>
      </c>
      <c r="N59" s="50">
        <f>BAJIO14350722!C61</f>
        <v>2104.1999999999998</v>
      </c>
      <c r="O59" s="77">
        <f t="shared" si="4"/>
        <v>37397.58</v>
      </c>
      <c r="P59" s="52"/>
      <c r="Q59" s="46"/>
    </row>
    <row r="60" spans="1:17" hidden="1" x14ac:dyDescent="0.25">
      <c r="A60" s="47">
        <f>BAJIO14350722!A62</f>
        <v>44421</v>
      </c>
      <c r="B60" s="48"/>
      <c r="C60" s="49" t="str">
        <f>BAJIO14350722!B62</f>
        <v>FUENTES SAGAZ JUAN FERNANDO Nomina</v>
      </c>
      <c r="D60" s="48"/>
      <c r="E60" s="48" t="str">
        <f>BAJIO14350722!I62</f>
        <v>NOMINA</v>
      </c>
      <c r="F60" s="48">
        <f>BAJIO14350722!H62</f>
        <v>0</v>
      </c>
      <c r="G60" s="50">
        <f t="shared" si="9"/>
        <v>0</v>
      </c>
      <c r="H60" s="48"/>
      <c r="I60" s="50">
        <f t="shared" si="10"/>
        <v>0</v>
      </c>
      <c r="J60" s="51">
        <f>BAJIO14350722!D62</f>
        <v>0</v>
      </c>
      <c r="K60" s="50">
        <f t="shared" si="11"/>
        <v>1859.8275862068967</v>
      </c>
      <c r="L60" s="48"/>
      <c r="M60" s="50">
        <f t="shared" si="12"/>
        <v>297.57241379310346</v>
      </c>
      <c r="N60" s="50">
        <f>BAJIO14350722!C62</f>
        <v>2157.4</v>
      </c>
      <c r="O60" s="77">
        <f t="shared" si="4"/>
        <v>35240.18</v>
      </c>
      <c r="P60" s="52"/>
      <c r="Q60" s="46"/>
    </row>
    <row r="61" spans="1:17" hidden="1" x14ac:dyDescent="0.25">
      <c r="A61" s="47">
        <f>BAJIO14350722!A63</f>
        <v>44421</v>
      </c>
      <c r="B61" s="48"/>
      <c r="C61" s="49" t="str">
        <f>BAJIO14350722!B63</f>
        <v xml:space="preserve">ALANIS MARTINEZ GERARDO Nomina </v>
      </c>
      <c r="D61" s="48"/>
      <c r="E61" s="48" t="str">
        <f>BAJIO14350722!I63</f>
        <v>NOMINA</v>
      </c>
      <c r="F61" s="48">
        <f>BAJIO14350722!H63</f>
        <v>0</v>
      </c>
      <c r="G61" s="50">
        <f t="shared" si="9"/>
        <v>0</v>
      </c>
      <c r="H61" s="48"/>
      <c r="I61" s="50">
        <f t="shared" si="10"/>
        <v>0</v>
      </c>
      <c r="J61" s="51">
        <f>BAJIO14350722!D63</f>
        <v>0</v>
      </c>
      <c r="K61" s="50">
        <f t="shared" si="11"/>
        <v>1190.8620689655174</v>
      </c>
      <c r="L61" s="48"/>
      <c r="M61" s="50">
        <f t="shared" si="12"/>
        <v>190.5379310344828</v>
      </c>
      <c r="N61" s="50">
        <f>BAJIO14350722!C63</f>
        <v>1381.4</v>
      </c>
      <c r="O61" s="77">
        <f t="shared" si="4"/>
        <v>33858.78</v>
      </c>
      <c r="P61" s="52"/>
      <c r="Q61" s="46"/>
    </row>
    <row r="62" spans="1:17" hidden="1" x14ac:dyDescent="0.25">
      <c r="A62" s="47">
        <f>BAJIO14350722!A64</f>
        <v>44421</v>
      </c>
      <c r="B62" s="48"/>
      <c r="C62" s="49" t="str">
        <f>BAJIO14350722!B64</f>
        <v>MARIA GUADALUPE CRUZ USCANGA PRESTAMO GENERAL</v>
      </c>
      <c r="D62" s="48"/>
      <c r="E62" s="48" t="str">
        <f>BAJIO14350722!I64</f>
        <v>PRESTAMO PER</v>
      </c>
      <c r="F62" s="48">
        <f>BAJIO14350722!H64</f>
        <v>0</v>
      </c>
      <c r="G62" s="50">
        <f t="shared" si="9"/>
        <v>0</v>
      </c>
      <c r="H62" s="48"/>
      <c r="I62" s="50">
        <f t="shared" si="10"/>
        <v>0</v>
      </c>
      <c r="J62" s="51">
        <f>BAJIO14350722!D64</f>
        <v>0</v>
      </c>
      <c r="K62" s="50">
        <f t="shared" si="11"/>
        <v>2585.9655172413795</v>
      </c>
      <c r="L62" s="48"/>
      <c r="M62" s="50">
        <f t="shared" si="12"/>
        <v>413.75448275862072</v>
      </c>
      <c r="N62" s="50">
        <f>BAJIO14350722!C64</f>
        <v>2999.72</v>
      </c>
      <c r="O62" s="77">
        <f t="shared" si="4"/>
        <v>30859.059999999998</v>
      </c>
      <c r="P62" s="52"/>
      <c r="Q62" s="46"/>
    </row>
    <row r="63" spans="1:17" hidden="1" x14ac:dyDescent="0.25">
      <c r="A63" s="47">
        <f>BAJIO14350722!A65</f>
        <v>44421</v>
      </c>
      <c r="B63" s="48"/>
      <c r="C63" s="49" t="str">
        <f>BAJIO14350722!B65</f>
        <v>ZAMUDIO CELIS ALBERTO PRESTAMO GENERAL</v>
      </c>
      <c r="D63" s="48"/>
      <c r="E63" s="48" t="str">
        <f>BAJIO14350722!I65</f>
        <v>PRESTAMO PER</v>
      </c>
      <c r="F63" s="48">
        <f>BAJIO14350722!H65</f>
        <v>0</v>
      </c>
      <c r="G63" s="50">
        <f t="shared" si="9"/>
        <v>0</v>
      </c>
      <c r="H63" s="48"/>
      <c r="I63" s="50">
        <f t="shared" si="10"/>
        <v>0</v>
      </c>
      <c r="J63" s="51">
        <f>BAJIO14350722!D65</f>
        <v>0</v>
      </c>
      <c r="K63" s="50">
        <f t="shared" si="11"/>
        <v>4343.7844827586214</v>
      </c>
      <c r="L63" s="48"/>
      <c r="M63" s="50">
        <f t="shared" si="12"/>
        <v>695.00551724137938</v>
      </c>
      <c r="N63" s="50">
        <f>BAJIO14350722!C65</f>
        <v>5038.79</v>
      </c>
      <c r="O63" s="77">
        <f t="shared" si="4"/>
        <v>25820.269999999997</v>
      </c>
      <c r="P63" s="52"/>
      <c r="Q63" s="46"/>
    </row>
    <row r="64" spans="1:17" hidden="1" x14ac:dyDescent="0.25">
      <c r="A64" s="47">
        <f>BAJIO14350722!A66</f>
        <v>44421</v>
      </c>
      <c r="B64" s="48"/>
      <c r="C64" s="49" t="str">
        <f>BAJIO14350722!B66</f>
        <v>PALACIOS USCANGA ALFREDO Nomina</v>
      </c>
      <c r="D64" s="48"/>
      <c r="E64" s="48" t="str">
        <f>BAJIO14350722!I66</f>
        <v>NOMINA</v>
      </c>
      <c r="F64" s="48">
        <f>BAJIO14350722!H66</f>
        <v>0</v>
      </c>
      <c r="G64" s="50">
        <f t="shared" si="9"/>
        <v>0</v>
      </c>
      <c r="H64" s="48"/>
      <c r="I64" s="50">
        <f t="shared" si="10"/>
        <v>0</v>
      </c>
      <c r="J64" s="51">
        <f>BAJIO14350722!D66</f>
        <v>0</v>
      </c>
      <c r="K64" s="50">
        <f t="shared" si="11"/>
        <v>1979.137931034483</v>
      </c>
      <c r="L64" s="48"/>
      <c r="M64" s="50">
        <f t="shared" si="12"/>
        <v>316.66206896551728</v>
      </c>
      <c r="N64" s="50">
        <f>BAJIO14350722!C66</f>
        <v>2295.8000000000002</v>
      </c>
      <c r="O64" s="77">
        <f t="shared" si="4"/>
        <v>23524.469999999998</v>
      </c>
      <c r="P64" s="52"/>
      <c r="Q64" s="46"/>
    </row>
    <row r="65" spans="1:17" hidden="1" x14ac:dyDescent="0.25">
      <c r="A65" s="47">
        <f>BAJIO14350722!A67</f>
        <v>44421</v>
      </c>
      <c r="B65" s="48"/>
      <c r="C65" s="49" t="str">
        <f>BAJIO14350722!B67</f>
        <v>MARIA GUADALUPE CRUZ USCANGA PRESTAMO GENERAL</v>
      </c>
      <c r="D65" s="48"/>
      <c r="E65" s="48" t="str">
        <f>BAJIO14350722!I67</f>
        <v>PRESTAMO PER</v>
      </c>
      <c r="F65" s="48">
        <f>BAJIO14350722!H67</f>
        <v>0</v>
      </c>
      <c r="G65" s="50">
        <f t="shared" si="9"/>
        <v>0</v>
      </c>
      <c r="H65" s="48"/>
      <c r="I65" s="50">
        <f t="shared" si="10"/>
        <v>0</v>
      </c>
      <c r="J65" s="51">
        <f>BAJIO14350722!D67</f>
        <v>0</v>
      </c>
      <c r="K65" s="50">
        <f t="shared" si="11"/>
        <v>8373.0344827586214</v>
      </c>
      <c r="L65" s="48"/>
      <c r="M65" s="50">
        <f t="shared" si="12"/>
        <v>1339.6855172413796</v>
      </c>
      <c r="N65" s="50">
        <f>BAJIO14350722!C67</f>
        <v>9712.7199999999993</v>
      </c>
      <c r="O65" s="77">
        <f t="shared" si="4"/>
        <v>13811.749999999998</v>
      </c>
      <c r="P65" s="52"/>
      <c r="Q65" s="46"/>
    </row>
    <row r="66" spans="1:17" hidden="1" x14ac:dyDescent="0.25">
      <c r="A66" s="47">
        <f>BAJIO14350722!A68</f>
        <v>44421</v>
      </c>
      <c r="B66" s="48"/>
      <c r="C66" s="49" t="str">
        <f>BAJIO14350722!B68</f>
        <v>ARRENDADORA Y FACTOR BANORTE SA DE CV SO</v>
      </c>
      <c r="D66" s="48"/>
      <c r="E66" s="48" t="str">
        <f>BAJIO14350722!I68</f>
        <v>VARIAS FAC</v>
      </c>
      <c r="F66" s="48">
        <f>BAJIO14350722!H68</f>
        <v>1241</v>
      </c>
      <c r="G66" s="50">
        <f t="shared" si="9"/>
        <v>74869.896551724145</v>
      </c>
      <c r="H66" s="48"/>
      <c r="I66" s="50">
        <f t="shared" si="10"/>
        <v>11979.183448275864</v>
      </c>
      <c r="J66" s="51">
        <f>BAJIO14350722!D68</f>
        <v>86849.08</v>
      </c>
      <c r="K66" s="50">
        <f t="shared" si="11"/>
        <v>0</v>
      </c>
      <c r="L66" s="48"/>
      <c r="M66" s="50">
        <f t="shared" si="12"/>
        <v>0</v>
      </c>
      <c r="N66" s="50">
        <f>BAJIO14350722!C68</f>
        <v>0</v>
      </c>
      <c r="O66" s="77">
        <f t="shared" si="4"/>
        <v>100660.83</v>
      </c>
      <c r="P66" s="52"/>
      <c r="Q66" s="46"/>
    </row>
    <row r="67" spans="1:17" hidden="1" x14ac:dyDescent="0.25">
      <c r="A67" s="47">
        <f>BAJIO14350722!A69</f>
        <v>44421</v>
      </c>
      <c r="B67" s="48"/>
      <c r="C67" s="49" t="str">
        <f>BAJIO14350722!B69</f>
        <v xml:space="preserve">SERVIPROF DIGITAL S.A DE C.V. FACT  A </v>
      </c>
      <c r="D67" s="48"/>
      <c r="E67" s="48" t="str">
        <f>BAJIO14350722!I69</f>
        <v>FACTURA</v>
      </c>
      <c r="F67" s="48">
        <f>BAJIO14350722!H69</f>
        <v>0</v>
      </c>
      <c r="G67" s="50">
        <f t="shared" si="9"/>
        <v>0</v>
      </c>
      <c r="H67" s="48"/>
      <c r="I67" s="50">
        <f t="shared" si="10"/>
        <v>0</v>
      </c>
      <c r="J67" s="51">
        <f>BAJIO14350722!D69</f>
        <v>0</v>
      </c>
      <c r="K67" s="50">
        <f t="shared" si="11"/>
        <v>2150</v>
      </c>
      <c r="L67" s="48"/>
      <c r="M67" s="50">
        <f t="shared" si="12"/>
        <v>344</v>
      </c>
      <c r="N67" s="50">
        <f>BAJIO14350722!C69</f>
        <v>2494</v>
      </c>
      <c r="O67" s="77">
        <f t="shared" si="4"/>
        <v>98166.83</v>
      </c>
      <c r="P67" s="52"/>
      <c r="Q67" s="46"/>
    </row>
    <row r="68" spans="1:17" hidden="1" x14ac:dyDescent="0.25">
      <c r="A68" s="47">
        <f>BAJIO14350722!A70</f>
        <v>44421</v>
      </c>
      <c r="B68" s="48"/>
      <c r="C68" s="49" t="str">
        <f>BAJIO14350722!B70</f>
        <v xml:space="preserve"> JULIAN GARCIA GONZALEZ </v>
      </c>
      <c r="D68" s="48"/>
      <c r="E68" s="48" t="str">
        <f>BAJIO14350722!I70</f>
        <v>NOMINA</v>
      </c>
      <c r="F68" s="48">
        <f>BAJIO14350722!H70</f>
        <v>0</v>
      </c>
      <c r="G68" s="50">
        <f t="shared" si="9"/>
        <v>0</v>
      </c>
      <c r="H68" s="48"/>
      <c r="I68" s="50">
        <f t="shared" si="10"/>
        <v>0</v>
      </c>
      <c r="J68" s="51">
        <f>BAJIO14350722!D70</f>
        <v>0</v>
      </c>
      <c r="K68" s="50">
        <f t="shared" si="11"/>
        <v>1883.1034482758623</v>
      </c>
      <c r="L68" s="48"/>
      <c r="M68" s="50">
        <f t="shared" si="12"/>
        <v>301.296551724138</v>
      </c>
      <c r="N68" s="50">
        <f>BAJIO14350722!C70</f>
        <v>2184.4</v>
      </c>
      <c r="O68" s="77">
        <f t="shared" si="4"/>
        <v>95982.430000000008</v>
      </c>
      <c r="P68" s="52"/>
      <c r="Q68" s="46"/>
    </row>
    <row r="69" spans="1:17" hidden="1" x14ac:dyDescent="0.25">
      <c r="A69" s="47">
        <f>BAJIO14350722!A71</f>
        <v>44421</v>
      </c>
      <c r="B69" s="48"/>
      <c r="C69" s="49" t="str">
        <f>BAJIO14350722!B71</f>
        <v>SERV GASOLINEROS DE MEXICO SA</v>
      </c>
      <c r="D69" s="48"/>
      <c r="E69" s="48" t="str">
        <f>BAJIO14350722!I71</f>
        <v>FACTURA</v>
      </c>
      <c r="F69" s="48">
        <f>BAJIO14350722!H71</f>
        <v>0</v>
      </c>
      <c r="G69" s="50">
        <f t="shared" si="9"/>
        <v>0</v>
      </c>
      <c r="H69" s="48"/>
      <c r="I69" s="50">
        <f t="shared" si="10"/>
        <v>0</v>
      </c>
      <c r="J69" s="51">
        <f>BAJIO14350722!D71</f>
        <v>0</v>
      </c>
      <c r="K69" s="50">
        <f t="shared" si="11"/>
        <v>31112.59482758621</v>
      </c>
      <c r="L69" s="48"/>
      <c r="M69" s="50">
        <f t="shared" si="12"/>
        <v>4978.0151724137941</v>
      </c>
      <c r="N69" s="50">
        <f>BAJIO14350722!C71</f>
        <v>36090.61</v>
      </c>
      <c r="O69" s="77">
        <f t="shared" ref="O69:O132" si="13">O68+J69-N69</f>
        <v>59891.820000000007</v>
      </c>
      <c r="P69" s="52"/>
      <c r="Q69" s="46"/>
    </row>
    <row r="70" spans="1:17" hidden="1" x14ac:dyDescent="0.25">
      <c r="A70" s="47">
        <f>BAJIO14350722!A72</f>
        <v>44421</v>
      </c>
      <c r="B70" s="48"/>
      <c r="C70" s="49" t="str">
        <f>BAJIO14350722!B72</f>
        <v>SERV GASOLINEROS DE MEXICO SA</v>
      </c>
      <c r="D70" s="48"/>
      <c r="E70" s="48" t="str">
        <f>BAJIO14350722!I72</f>
        <v>FACTURA</v>
      </c>
      <c r="F70" s="48">
        <f>BAJIO14350722!H72</f>
        <v>0</v>
      </c>
      <c r="G70" s="50">
        <f t="shared" si="9"/>
        <v>0</v>
      </c>
      <c r="H70" s="48"/>
      <c r="I70" s="50">
        <f t="shared" si="10"/>
        <v>0</v>
      </c>
      <c r="J70" s="51">
        <f>BAJIO14350722!D72</f>
        <v>0</v>
      </c>
      <c r="K70" s="50">
        <f t="shared" si="11"/>
        <v>41780.517241379312</v>
      </c>
      <c r="L70" s="48"/>
      <c r="M70" s="50">
        <f t="shared" si="12"/>
        <v>6684.8827586206899</v>
      </c>
      <c r="N70" s="50">
        <f>BAJIO14350722!C72</f>
        <v>48465.4</v>
      </c>
      <c r="O70" s="77">
        <f t="shared" si="13"/>
        <v>11426.420000000006</v>
      </c>
      <c r="P70" s="52"/>
      <c r="Q70" s="46"/>
    </row>
    <row r="71" spans="1:17" hidden="1" x14ac:dyDescent="0.25">
      <c r="A71" s="47">
        <f>BAJIO14350722!A73</f>
        <v>44421</v>
      </c>
      <c r="B71" s="48"/>
      <c r="C71" s="49" t="str">
        <f>BAJIO14350722!B73</f>
        <v>TRASPASO ENTRE CUENTAS  CONSTRUCTORA INVERMEX SA DE CV</v>
      </c>
      <c r="D71" s="48"/>
      <c r="E71" s="48" t="str">
        <f>BAJIO14350722!I73</f>
        <v>TRASPASO</v>
      </c>
      <c r="F71" s="48">
        <f>BAJIO14350722!H73</f>
        <v>0</v>
      </c>
      <c r="G71" s="50">
        <f t="shared" si="9"/>
        <v>68965.517241379319</v>
      </c>
      <c r="H71" s="48"/>
      <c r="I71" s="50">
        <f t="shared" si="10"/>
        <v>11034.482758620692</v>
      </c>
      <c r="J71" s="51">
        <f>BAJIO14350722!D73</f>
        <v>80000</v>
      </c>
      <c r="K71" s="50">
        <f t="shared" si="11"/>
        <v>0</v>
      </c>
      <c r="L71" s="48"/>
      <c r="M71" s="50">
        <f t="shared" si="12"/>
        <v>0</v>
      </c>
      <c r="N71" s="50">
        <f>BAJIO14350722!C73</f>
        <v>0</v>
      </c>
      <c r="O71" s="77">
        <f t="shared" si="13"/>
        <v>91426.420000000013</v>
      </c>
      <c r="P71" s="52"/>
      <c r="Q71" s="46"/>
    </row>
    <row r="72" spans="1:17" hidden="1" x14ac:dyDescent="0.25">
      <c r="A72" s="47">
        <f>BAJIO14350722!A74</f>
        <v>44421</v>
      </c>
      <c r="B72" s="48"/>
      <c r="C72" s="49" t="str">
        <f>BAJIO14350722!B74</f>
        <v>ROSA ELVA MONTEMAYOR QUIROGA</v>
      </c>
      <c r="D72" s="48"/>
      <c r="E72" s="48" t="str">
        <f>BAJIO14350722!I74</f>
        <v>NOMINA</v>
      </c>
      <c r="F72" s="48">
        <f>BAJIO14350722!H74</f>
        <v>0</v>
      </c>
      <c r="G72" s="50">
        <f t="shared" si="9"/>
        <v>0</v>
      </c>
      <c r="H72" s="48"/>
      <c r="I72" s="50">
        <f t="shared" si="10"/>
        <v>0</v>
      </c>
      <c r="J72" s="51">
        <f>BAJIO14350722!D74</f>
        <v>0</v>
      </c>
      <c r="K72" s="50">
        <f t="shared" si="11"/>
        <v>2987.5</v>
      </c>
      <c r="L72" s="48"/>
      <c r="M72" s="50">
        <f t="shared" si="12"/>
        <v>478</v>
      </c>
      <c r="N72" s="50">
        <f>BAJIO14350722!C74</f>
        <v>3465.5</v>
      </c>
      <c r="O72" s="77">
        <f t="shared" si="13"/>
        <v>87960.920000000013</v>
      </c>
      <c r="P72" s="52"/>
      <c r="Q72" s="46"/>
    </row>
    <row r="73" spans="1:17" hidden="1" x14ac:dyDescent="0.25">
      <c r="A73" s="47">
        <f>BAJIO14350722!A75</f>
        <v>44421</v>
      </c>
      <c r="B73" s="48"/>
      <c r="C73" s="49" t="str">
        <f>BAJIO14350722!B75</f>
        <v xml:space="preserve"> IMPORT  EXPORT AIII SA DE CV FACT 1283 </v>
      </c>
      <c r="D73" s="48"/>
      <c r="E73" s="48" t="str">
        <f>BAJIO14350722!I75</f>
        <v>FAC-1283</v>
      </c>
      <c r="F73" s="48">
        <f>BAJIO14350722!H75</f>
        <v>0</v>
      </c>
      <c r="G73" s="50">
        <f t="shared" si="9"/>
        <v>0</v>
      </c>
      <c r="H73" s="48"/>
      <c r="I73" s="50">
        <f t="shared" si="10"/>
        <v>0</v>
      </c>
      <c r="J73" s="51">
        <f>BAJIO14350722!D75</f>
        <v>0</v>
      </c>
      <c r="K73" s="50">
        <f t="shared" si="11"/>
        <v>3000</v>
      </c>
      <c r="L73" s="48"/>
      <c r="M73" s="50">
        <f t="shared" si="12"/>
        <v>480</v>
      </c>
      <c r="N73" s="50">
        <f>BAJIO14350722!C75</f>
        <v>3480</v>
      </c>
      <c r="O73" s="77">
        <f t="shared" si="13"/>
        <v>84480.920000000013</v>
      </c>
      <c r="P73" s="52"/>
      <c r="Q73" s="46"/>
    </row>
    <row r="74" spans="1:17" hidden="1" x14ac:dyDescent="0.25">
      <c r="A74" s="47">
        <f>BAJIO14350722!A76</f>
        <v>44422</v>
      </c>
      <c r="B74" s="48"/>
      <c r="C74" s="49" t="str">
        <f>BAJIO14350722!B76</f>
        <v>AGUIRRE SILVA ROBERTOARON ANTICIPO A FACTURA</v>
      </c>
      <c r="D74" s="48"/>
      <c r="E74" s="48" t="str">
        <f>BAJIO14350722!I76</f>
        <v>ANT. FAC</v>
      </c>
      <c r="F74" s="48">
        <f>BAJIO14350722!H76</f>
        <v>0</v>
      </c>
      <c r="G74" s="50">
        <f t="shared" si="9"/>
        <v>0</v>
      </c>
      <c r="H74" s="48"/>
      <c r="I74" s="50">
        <f t="shared" si="10"/>
        <v>0</v>
      </c>
      <c r="J74" s="51">
        <f>BAJIO14350722!D76</f>
        <v>0</v>
      </c>
      <c r="K74" s="50">
        <f t="shared" si="11"/>
        <v>17241.37931034483</v>
      </c>
      <c r="L74" s="48"/>
      <c r="M74" s="50">
        <f t="shared" si="12"/>
        <v>2758.620689655173</v>
      </c>
      <c r="N74" s="50">
        <f>BAJIO14350722!C76</f>
        <v>20000</v>
      </c>
      <c r="O74" s="77">
        <f t="shared" si="13"/>
        <v>64480.920000000013</v>
      </c>
      <c r="P74" s="52"/>
      <c r="Q74" s="46"/>
    </row>
    <row r="75" spans="1:17" hidden="1" x14ac:dyDescent="0.25">
      <c r="A75" s="47">
        <f>BAJIO14350722!A77</f>
        <v>44422</v>
      </c>
      <c r="B75" s="48"/>
      <c r="C75" s="49" t="str">
        <f>BAJIO14350722!B77</f>
        <v>ZAMUDIO CELIS ALBERTO PRESTAMO GENERAL</v>
      </c>
      <c r="D75" s="48"/>
      <c r="E75" s="48" t="str">
        <f>BAJIO14350722!I77</f>
        <v>PRESTAMO PER</v>
      </c>
      <c r="F75" s="48">
        <f>BAJIO14350722!H77</f>
        <v>0</v>
      </c>
      <c r="G75" s="50">
        <f t="shared" si="9"/>
        <v>0</v>
      </c>
      <c r="H75" s="48"/>
      <c r="I75" s="50">
        <f t="shared" si="10"/>
        <v>0</v>
      </c>
      <c r="J75" s="51">
        <f>BAJIO14350722!D77</f>
        <v>0</v>
      </c>
      <c r="K75" s="50">
        <f t="shared" si="11"/>
        <v>431.0344827586207</v>
      </c>
      <c r="L75" s="48"/>
      <c r="M75" s="50">
        <f t="shared" si="12"/>
        <v>68.965517241379317</v>
      </c>
      <c r="N75" s="50">
        <f>BAJIO14350722!C77</f>
        <v>500</v>
      </c>
      <c r="O75" s="77">
        <f t="shared" si="13"/>
        <v>63980.920000000013</v>
      </c>
      <c r="P75" s="52"/>
      <c r="Q75" s="46"/>
    </row>
    <row r="76" spans="1:17" ht="25.5" hidden="1" x14ac:dyDescent="0.25">
      <c r="A76" s="47">
        <f>BAJIO14350722!A78</f>
        <v>44423</v>
      </c>
      <c r="B76" s="48"/>
      <c r="C76" s="49" t="str">
        <f>BAJIO14350722!B78</f>
        <v xml:space="preserve">Nomina-1 PRESTAMO GRAL GPO LOURDES ANABEL-JULIAN GARCIA GONZALEZ                                    </v>
      </c>
      <c r="D76" s="48"/>
      <c r="E76" s="48" t="str">
        <f>BAJIO14350722!I78</f>
        <v>PRESTAMO PER</v>
      </c>
      <c r="F76" s="48">
        <f>BAJIO14350722!H78</f>
        <v>0</v>
      </c>
      <c r="G76" s="50">
        <f t="shared" si="9"/>
        <v>0</v>
      </c>
      <c r="H76" s="48"/>
      <c r="I76" s="50">
        <f t="shared" si="10"/>
        <v>0</v>
      </c>
      <c r="J76" s="51">
        <f>BAJIO14350722!D78</f>
        <v>0</v>
      </c>
      <c r="K76" s="50">
        <f t="shared" si="11"/>
        <v>775.86206896551732</v>
      </c>
      <c r="L76" s="48"/>
      <c r="M76" s="50">
        <f t="shared" si="12"/>
        <v>124.13793103448278</v>
      </c>
      <c r="N76" s="50">
        <f>BAJIO14350722!C78</f>
        <v>900</v>
      </c>
      <c r="O76" s="77">
        <f t="shared" si="13"/>
        <v>63080.920000000013</v>
      </c>
      <c r="P76" s="52"/>
      <c r="Q76" s="46"/>
    </row>
    <row r="77" spans="1:17" hidden="1" x14ac:dyDescent="0.25">
      <c r="A77" s="47">
        <f>BAJIO14350722!A79</f>
        <v>44425</v>
      </c>
      <c r="B77" s="48"/>
      <c r="C77" s="49" t="str">
        <f>BAJIO14350722!B79</f>
        <v>OPERADORA DE RELLENOS SANITARI 10037</v>
      </c>
      <c r="D77" s="48"/>
      <c r="E77" s="48" t="str">
        <f>BAJIO14350722!I79</f>
        <v>F-10037</v>
      </c>
      <c r="F77" s="48">
        <f>BAJIO14350722!H79</f>
        <v>0</v>
      </c>
      <c r="G77" s="50">
        <f t="shared" si="9"/>
        <v>0</v>
      </c>
      <c r="H77" s="48"/>
      <c r="I77" s="50">
        <f t="shared" si="10"/>
        <v>0</v>
      </c>
      <c r="J77" s="51">
        <f>BAJIO14350722!D79</f>
        <v>0</v>
      </c>
      <c r="K77" s="50">
        <f t="shared" si="11"/>
        <v>6103</v>
      </c>
      <c r="L77" s="48"/>
      <c r="M77" s="50">
        <f t="shared" si="12"/>
        <v>976.48</v>
      </c>
      <c r="N77" s="50">
        <f>BAJIO14350722!C79</f>
        <v>7079.48</v>
      </c>
      <c r="O77" s="77">
        <f t="shared" si="13"/>
        <v>56001.440000000017</v>
      </c>
      <c r="P77" s="52"/>
      <c r="Q77" s="46"/>
    </row>
    <row r="78" spans="1:17" hidden="1" x14ac:dyDescent="0.25">
      <c r="A78" s="47">
        <f>BAJIO14350722!A80</f>
        <v>44426</v>
      </c>
      <c r="B78" s="48"/>
      <c r="C78" s="49" t="str">
        <f>BAJIO14350722!B80</f>
        <v xml:space="preserve">JOSE LUIS GONZALEZ CORREA RENTA D </v>
      </c>
      <c r="D78" s="48"/>
      <c r="E78" s="48" t="str">
        <f>BAJIO14350722!I80</f>
        <v>RENTA</v>
      </c>
      <c r="F78" s="48">
        <f>BAJIO14350722!H80</f>
        <v>0</v>
      </c>
      <c r="G78" s="50">
        <f t="shared" si="9"/>
        <v>0</v>
      </c>
      <c r="H78" s="48"/>
      <c r="I78" s="50">
        <f t="shared" si="10"/>
        <v>0</v>
      </c>
      <c r="J78" s="51">
        <f>BAJIO14350722!D80</f>
        <v>0</v>
      </c>
      <c r="K78" s="50">
        <f t="shared" si="11"/>
        <v>32873.448275862065</v>
      </c>
      <c r="L78" s="48"/>
      <c r="M78" s="50">
        <f t="shared" si="12"/>
        <v>5259.751724137931</v>
      </c>
      <c r="N78" s="50">
        <f>BAJIO14350722!C80</f>
        <v>38133.199999999997</v>
      </c>
      <c r="O78" s="77">
        <f t="shared" si="13"/>
        <v>17868.24000000002</v>
      </c>
      <c r="P78" s="52"/>
      <c r="Q78" s="46"/>
    </row>
    <row r="79" spans="1:17" hidden="1" x14ac:dyDescent="0.25">
      <c r="A79" s="47">
        <f>BAJIO14350722!A81</f>
        <v>44426</v>
      </c>
      <c r="B79" s="48"/>
      <c r="C79" s="49" t="str">
        <f>BAJIO14350722!B81</f>
        <v>ALANIS MARTINEZ GERARDO prestamo general</v>
      </c>
      <c r="D79" s="48"/>
      <c r="E79" s="48" t="str">
        <f>BAJIO14350722!I81</f>
        <v>PRESTAMO PER</v>
      </c>
      <c r="F79" s="48">
        <f>BAJIO14350722!H81</f>
        <v>0</v>
      </c>
      <c r="G79" s="50">
        <f t="shared" si="9"/>
        <v>0</v>
      </c>
      <c r="H79" s="48"/>
      <c r="I79" s="50">
        <f t="shared" si="10"/>
        <v>0</v>
      </c>
      <c r="J79" s="51">
        <f>BAJIO14350722!D81</f>
        <v>0</v>
      </c>
      <c r="K79" s="50">
        <f t="shared" si="11"/>
        <v>2586.2068965517242</v>
      </c>
      <c r="L79" s="48"/>
      <c r="M79" s="50">
        <f t="shared" si="12"/>
        <v>413.79310344827587</v>
      </c>
      <c r="N79" s="50">
        <f>BAJIO14350722!C81</f>
        <v>3000</v>
      </c>
      <c r="O79" s="77">
        <f t="shared" si="13"/>
        <v>14868.24000000002</v>
      </c>
      <c r="P79" s="52"/>
      <c r="Q79" s="46"/>
    </row>
    <row r="80" spans="1:17" hidden="1" x14ac:dyDescent="0.25">
      <c r="A80" s="47">
        <f>BAJIO14350722!A82</f>
        <v>44427</v>
      </c>
      <c r="B80" s="48"/>
      <c r="C80" s="49" t="str">
        <f>BAJIO14350722!B82</f>
        <v xml:space="preserve">OPERADORA DE RELLENOS SANITARI FACTURA  </v>
      </c>
      <c r="D80" s="48"/>
      <c r="E80" s="48" t="str">
        <f>BAJIO14350722!I82</f>
        <v>FACTURA</v>
      </c>
      <c r="F80" s="48">
        <f>BAJIO14350722!H82</f>
        <v>0</v>
      </c>
      <c r="G80" s="50">
        <f t="shared" si="9"/>
        <v>0</v>
      </c>
      <c r="H80" s="48"/>
      <c r="I80" s="50">
        <f t="shared" si="10"/>
        <v>0</v>
      </c>
      <c r="J80" s="51">
        <f>BAJIO14350722!D82</f>
        <v>0</v>
      </c>
      <c r="K80" s="50">
        <f t="shared" si="11"/>
        <v>6506.75</v>
      </c>
      <c r="L80" s="48"/>
      <c r="M80" s="50">
        <f t="shared" si="12"/>
        <v>1041.08</v>
      </c>
      <c r="N80" s="50">
        <f>BAJIO14350722!C82</f>
        <v>7547.83</v>
      </c>
      <c r="O80" s="77">
        <f t="shared" si="13"/>
        <v>7320.4100000000199</v>
      </c>
      <c r="P80" s="52"/>
      <c r="Q80" s="46"/>
    </row>
    <row r="81" spans="1:17" hidden="1" x14ac:dyDescent="0.25">
      <c r="A81" s="47">
        <f>BAJIO14350722!A83</f>
        <v>44427</v>
      </c>
      <c r="B81" s="48"/>
      <c r="C81" s="49" t="str">
        <f>BAJIO14350722!B83</f>
        <v>ARRENDADORA Y FACTOR BANORTE SA DE CV SO</v>
      </c>
      <c r="D81" s="48"/>
      <c r="E81" s="48" t="str">
        <f>BAJIO14350722!I83</f>
        <v>VARIAS FAC</v>
      </c>
      <c r="F81" s="48">
        <f>BAJIO14350722!H83</f>
        <v>1245</v>
      </c>
      <c r="G81" s="50">
        <f t="shared" si="9"/>
        <v>95902.43965517242</v>
      </c>
      <c r="H81" s="48"/>
      <c r="I81" s="50">
        <f t="shared" si="10"/>
        <v>15344.390344827587</v>
      </c>
      <c r="J81" s="51">
        <f>BAJIO14350722!D83</f>
        <v>111246.83</v>
      </c>
      <c r="K81" s="50">
        <f t="shared" si="11"/>
        <v>0</v>
      </c>
      <c r="L81" s="48"/>
      <c r="M81" s="50">
        <f t="shared" si="12"/>
        <v>0</v>
      </c>
      <c r="N81" s="50">
        <f>BAJIO14350722!C83</f>
        <v>0</v>
      </c>
      <c r="O81" s="77">
        <f t="shared" si="13"/>
        <v>118567.24000000002</v>
      </c>
      <c r="P81" s="52"/>
      <c r="Q81" s="46"/>
    </row>
    <row r="82" spans="1:17" hidden="1" x14ac:dyDescent="0.25">
      <c r="A82" s="47">
        <f>BAJIO14350722!A84</f>
        <v>44427</v>
      </c>
      <c r="B82" s="48"/>
      <c r="C82" s="49" t="str">
        <f>BAJIO14350722!B84</f>
        <v>GASOLINERA LAS PALMAS SA DE CV LIQ DE FACTURA</v>
      </c>
      <c r="D82" s="48"/>
      <c r="E82" s="48" t="str">
        <f>BAJIO14350722!I84</f>
        <v>LIQ FACTURA</v>
      </c>
      <c r="F82" s="48">
        <f>BAJIO14350722!H84</f>
        <v>0</v>
      </c>
      <c r="G82" s="50">
        <f t="shared" si="9"/>
        <v>0</v>
      </c>
      <c r="H82" s="48"/>
      <c r="I82" s="50">
        <f t="shared" si="10"/>
        <v>0</v>
      </c>
      <c r="J82" s="51">
        <f>BAJIO14350722!D84</f>
        <v>0</v>
      </c>
      <c r="K82" s="50">
        <f t="shared" si="11"/>
        <v>6034.4827586206902</v>
      </c>
      <c r="L82" s="48"/>
      <c r="M82" s="50">
        <f t="shared" si="12"/>
        <v>965.51724137931046</v>
      </c>
      <c r="N82" s="50">
        <f>BAJIO14350722!C84</f>
        <v>7000</v>
      </c>
      <c r="O82" s="77">
        <f t="shared" si="13"/>
        <v>111567.24000000002</v>
      </c>
      <c r="P82" s="52"/>
      <c r="Q82" s="46"/>
    </row>
    <row r="83" spans="1:17" hidden="1" x14ac:dyDescent="0.25">
      <c r="A83" s="47">
        <f>BAJIO14350722!A85</f>
        <v>44427</v>
      </c>
      <c r="B83" s="48"/>
      <c r="C83" s="49" t="str">
        <f>BAJIO14350722!B85</f>
        <v>ATRIO PLANOS Y PROYECTOS SA CV LIQUIDACION DE FACTURA</v>
      </c>
      <c r="D83" s="48"/>
      <c r="E83" s="48" t="str">
        <f>BAJIO14350722!I85</f>
        <v>LIQ FACTURA</v>
      </c>
      <c r="F83" s="48">
        <f>BAJIO14350722!H85</f>
        <v>0</v>
      </c>
      <c r="G83" s="50">
        <f t="shared" si="9"/>
        <v>0</v>
      </c>
      <c r="H83" s="48"/>
      <c r="I83" s="50">
        <f t="shared" si="10"/>
        <v>0</v>
      </c>
      <c r="J83" s="51">
        <f>BAJIO14350722!D85</f>
        <v>0</v>
      </c>
      <c r="K83" s="50">
        <f t="shared" si="11"/>
        <v>51724.137931034486</v>
      </c>
      <c r="L83" s="48"/>
      <c r="M83" s="50">
        <f t="shared" si="12"/>
        <v>8275.8620689655181</v>
      </c>
      <c r="N83" s="50">
        <f>BAJIO14350722!C85</f>
        <v>60000</v>
      </c>
      <c r="O83" s="77">
        <f t="shared" si="13"/>
        <v>51567.24000000002</v>
      </c>
      <c r="P83" s="52"/>
      <c r="Q83" s="46"/>
    </row>
    <row r="84" spans="1:17" hidden="1" x14ac:dyDescent="0.25">
      <c r="A84" s="47">
        <f>BAJIO14350722!A86</f>
        <v>44427</v>
      </c>
      <c r="B84" s="48"/>
      <c r="C84" s="49" t="str">
        <f>BAJIO14350722!B86</f>
        <v>MANUFACTURAS HERCULES SA CV LIQUIDACION DE FACTURA</v>
      </c>
      <c r="D84" s="48"/>
      <c r="E84" s="48" t="str">
        <f>BAJIO14350722!I86</f>
        <v>LIQ FACTURA</v>
      </c>
      <c r="F84" s="48">
        <f>BAJIO14350722!H86</f>
        <v>0</v>
      </c>
      <c r="G84" s="50">
        <f t="shared" si="9"/>
        <v>0</v>
      </c>
      <c r="H84" s="48"/>
      <c r="I84" s="50">
        <f t="shared" si="10"/>
        <v>0</v>
      </c>
      <c r="J84" s="51">
        <f>BAJIO14350722!D86</f>
        <v>0</v>
      </c>
      <c r="K84" s="50">
        <f t="shared" si="11"/>
        <v>18000</v>
      </c>
      <c r="L84" s="48"/>
      <c r="M84" s="50">
        <f t="shared" si="12"/>
        <v>2880</v>
      </c>
      <c r="N84" s="50">
        <f>BAJIO14350722!C86</f>
        <v>20880</v>
      </c>
      <c r="O84" s="77">
        <f t="shared" si="13"/>
        <v>30687.24000000002</v>
      </c>
      <c r="P84" s="52"/>
      <c r="Q84" s="46"/>
    </row>
    <row r="85" spans="1:17" hidden="1" x14ac:dyDescent="0.25">
      <c r="A85" s="47">
        <f>BAJIO14350722!A87</f>
        <v>44431</v>
      </c>
      <c r="B85" s="48"/>
      <c r="C85" s="49" t="str">
        <f>BAJIO14350722!B87</f>
        <v>QUALITAS CIA DE SEGURO</v>
      </c>
      <c r="D85" s="48"/>
      <c r="E85" s="48" t="str">
        <f>BAJIO14350722!I87</f>
        <v>FACTURA</v>
      </c>
      <c r="F85" s="48">
        <f>BAJIO14350722!H87</f>
        <v>0</v>
      </c>
      <c r="G85" s="50">
        <f t="shared" si="9"/>
        <v>0</v>
      </c>
      <c r="H85" s="48"/>
      <c r="I85" s="50">
        <f t="shared" si="10"/>
        <v>0</v>
      </c>
      <c r="J85" s="51">
        <f>BAJIO14350722!D87</f>
        <v>0</v>
      </c>
      <c r="K85" s="50">
        <f t="shared" si="11"/>
        <v>3675.8017241379316</v>
      </c>
      <c r="L85" s="48"/>
      <c r="M85" s="50">
        <f t="shared" si="12"/>
        <v>588.12827586206902</v>
      </c>
      <c r="N85" s="50">
        <f>BAJIO14350722!C87</f>
        <v>4263.93</v>
      </c>
      <c r="O85" s="77">
        <f t="shared" si="13"/>
        <v>26423.310000000019</v>
      </c>
      <c r="P85" s="52"/>
      <c r="Q85" s="46"/>
    </row>
    <row r="86" spans="1:17" hidden="1" x14ac:dyDescent="0.25">
      <c r="A86" s="47">
        <f>BAJIO14350722!A88</f>
        <v>44431</v>
      </c>
      <c r="B86" s="48"/>
      <c r="C86" s="49" t="str">
        <f>BAJIO14350722!B88</f>
        <v>VW Leasing  RefB[5619604]</v>
      </c>
      <c r="D86" s="48"/>
      <c r="E86" s="48" t="str">
        <f>BAJIO14350722!I88</f>
        <v>FACTURA</v>
      </c>
      <c r="F86" s="48">
        <f>BAJIO14350722!H88</f>
        <v>0</v>
      </c>
      <c r="G86" s="50">
        <f t="shared" si="9"/>
        <v>0</v>
      </c>
      <c r="H86" s="48"/>
      <c r="I86" s="50">
        <f t="shared" si="10"/>
        <v>0</v>
      </c>
      <c r="J86" s="51">
        <f>BAJIO14350722!D88</f>
        <v>0</v>
      </c>
      <c r="K86" s="50">
        <f t="shared" si="11"/>
        <v>7068.2672413793116</v>
      </c>
      <c r="L86" s="48"/>
      <c r="M86" s="50">
        <f t="shared" si="12"/>
        <v>1130.9227586206898</v>
      </c>
      <c r="N86" s="50">
        <f>BAJIO14350722!C88</f>
        <v>8199.19</v>
      </c>
      <c r="O86" s="77">
        <f t="shared" si="13"/>
        <v>18224.120000000017</v>
      </c>
      <c r="P86" s="52"/>
      <c r="Q86" s="46"/>
    </row>
    <row r="87" spans="1:17" hidden="1" x14ac:dyDescent="0.25">
      <c r="A87" s="47">
        <f>BAJIO14350722!A89</f>
        <v>44434</v>
      </c>
      <c r="B87" s="48"/>
      <c r="C87" s="49" t="str">
        <f>BAJIO14350722!B89</f>
        <v>QUALITAS CIA DE SEGURO</v>
      </c>
      <c r="D87" s="48"/>
      <c r="E87" s="48" t="str">
        <f>BAJIO14350722!I89</f>
        <v>FACTURA</v>
      </c>
      <c r="F87" s="48">
        <f>BAJIO14350722!H89</f>
        <v>0</v>
      </c>
      <c r="G87" s="50">
        <f t="shared" si="9"/>
        <v>0</v>
      </c>
      <c r="H87" s="48"/>
      <c r="I87" s="50">
        <f t="shared" si="10"/>
        <v>0</v>
      </c>
      <c r="J87" s="51">
        <f>BAJIO14350722!D89</f>
        <v>0</v>
      </c>
      <c r="K87" s="50">
        <f t="shared" si="11"/>
        <v>3021.4568965517242</v>
      </c>
      <c r="L87" s="48"/>
      <c r="M87" s="50">
        <f t="shared" si="12"/>
        <v>483.43310344827586</v>
      </c>
      <c r="N87" s="50">
        <f>BAJIO14350722!C89</f>
        <v>3504.89</v>
      </c>
      <c r="O87" s="77">
        <f t="shared" si="13"/>
        <v>14719.230000000018</v>
      </c>
      <c r="P87" s="52"/>
      <c r="Q87" s="46"/>
    </row>
    <row r="88" spans="1:17" hidden="1" x14ac:dyDescent="0.25">
      <c r="A88" s="47">
        <f>BAJIO14350722!A90</f>
        <v>44434</v>
      </c>
      <c r="B88" s="48"/>
      <c r="C88" s="49" t="str">
        <f>BAJIO14350722!B90</f>
        <v>GASOLINERA LAS PALMAS SA DE CV LIQUIDACION DE FACTURA</v>
      </c>
      <c r="D88" s="48"/>
      <c r="E88" s="48" t="str">
        <f>BAJIO14350722!I90</f>
        <v>FACTURA</v>
      </c>
      <c r="F88" s="48">
        <f>BAJIO14350722!H90</f>
        <v>0</v>
      </c>
      <c r="G88" s="50">
        <f t="shared" si="9"/>
        <v>0</v>
      </c>
      <c r="H88" s="48"/>
      <c r="I88" s="50">
        <f t="shared" si="10"/>
        <v>0</v>
      </c>
      <c r="J88" s="51">
        <f>BAJIO14350722!D90</f>
        <v>0</v>
      </c>
      <c r="K88" s="50">
        <f t="shared" si="11"/>
        <v>6034.4827586206902</v>
      </c>
      <c r="L88" s="48"/>
      <c r="M88" s="50">
        <f t="shared" si="12"/>
        <v>965.51724137931046</v>
      </c>
      <c r="N88" s="50">
        <f>BAJIO14350722!C90</f>
        <v>7000</v>
      </c>
      <c r="O88" s="77">
        <f t="shared" si="13"/>
        <v>7719.2300000000178</v>
      </c>
      <c r="P88" s="52"/>
      <c r="Q88" s="46"/>
    </row>
    <row r="89" spans="1:17" hidden="1" x14ac:dyDescent="0.25">
      <c r="A89" s="47">
        <f>BAJIO14350722!A91</f>
        <v>44435</v>
      </c>
      <c r="B89" s="48"/>
      <c r="C89" s="49" t="str">
        <f>BAJIO14350722!B91</f>
        <v>ARRENDADORA Y FACTOR BANORTE SA DE CV SO</v>
      </c>
      <c r="D89" s="48"/>
      <c r="E89" s="48" t="str">
        <f>BAJIO14350722!I91</f>
        <v>VARIAS FAC</v>
      </c>
      <c r="F89" s="48">
        <f>BAJIO14350722!H91</f>
        <v>1269</v>
      </c>
      <c r="G89" s="50">
        <f t="shared" si="9"/>
        <v>211229.2327586207</v>
      </c>
      <c r="H89" s="48"/>
      <c r="I89" s="50">
        <f t="shared" si="10"/>
        <v>33796.677241379315</v>
      </c>
      <c r="J89" s="51">
        <f>BAJIO14350722!D91</f>
        <v>245025.91</v>
      </c>
      <c r="K89" s="50">
        <f t="shared" si="11"/>
        <v>0</v>
      </c>
      <c r="L89" s="48"/>
      <c r="M89" s="50">
        <f t="shared" si="12"/>
        <v>0</v>
      </c>
      <c r="N89" s="50">
        <f>BAJIO14350722!C91</f>
        <v>0</v>
      </c>
      <c r="O89" s="77">
        <f t="shared" si="13"/>
        <v>252745.14</v>
      </c>
      <c r="P89" s="52"/>
      <c r="Q89" s="46"/>
    </row>
    <row r="90" spans="1:17" hidden="1" x14ac:dyDescent="0.25">
      <c r="A90" s="47">
        <f>BAJIO14350722!A92</f>
        <v>44435</v>
      </c>
      <c r="B90" s="48"/>
      <c r="C90" s="49" t="str">
        <f>BAJIO14350722!B92</f>
        <v xml:space="preserve">EMMANUEL CAZARES VIDA LIQUIDACION DE FACTURA </v>
      </c>
      <c r="D90" s="48"/>
      <c r="E90" s="48" t="str">
        <f>BAJIO14350722!I92</f>
        <v>LIQ FACTURA</v>
      </c>
      <c r="F90" s="48">
        <f>BAJIO14350722!H92</f>
        <v>0</v>
      </c>
      <c r="G90" s="50">
        <f t="shared" si="9"/>
        <v>0</v>
      </c>
      <c r="H90" s="48"/>
      <c r="I90" s="50">
        <f t="shared" si="10"/>
        <v>0</v>
      </c>
      <c r="J90" s="51">
        <f>BAJIO14350722!D92</f>
        <v>0</v>
      </c>
      <c r="K90" s="50">
        <f t="shared" si="11"/>
        <v>1700.0000000000002</v>
      </c>
      <c r="L90" s="48"/>
      <c r="M90" s="50">
        <f t="shared" si="12"/>
        <v>272.00000000000006</v>
      </c>
      <c r="N90" s="50">
        <f>BAJIO14350722!C92</f>
        <v>1972</v>
      </c>
      <c r="O90" s="77">
        <f t="shared" si="13"/>
        <v>250773.14</v>
      </c>
      <c r="P90" s="52"/>
      <c r="Q90" s="46"/>
    </row>
    <row r="91" spans="1:17" hidden="1" x14ac:dyDescent="0.25">
      <c r="A91" s="47">
        <f>BAJIO14350722!A93</f>
        <v>44438</v>
      </c>
      <c r="B91" s="48"/>
      <c r="C91" s="49" t="str">
        <f>BAJIO14350722!B93</f>
        <v xml:space="preserve"> ATRIO PLANOS Y PROYECTOS SA CV  LIQUIDACION DE FACTURA</v>
      </c>
      <c r="D91" s="48"/>
      <c r="E91" s="48" t="str">
        <f>BAJIO14350722!I93</f>
        <v>LIQ FACTURA</v>
      </c>
      <c r="F91" s="48">
        <f>BAJIO14350722!H93</f>
        <v>0</v>
      </c>
      <c r="G91" s="50">
        <f t="shared" ref="G91:G154" si="14">J91/1.16</f>
        <v>0</v>
      </c>
      <c r="H91" s="48"/>
      <c r="I91" s="50">
        <f t="shared" ref="I91:I154" si="15">G91*0.16</f>
        <v>0</v>
      </c>
      <c r="J91" s="51">
        <f>BAJIO14350722!D93</f>
        <v>0</v>
      </c>
      <c r="K91" s="50">
        <f t="shared" ref="K91:K154" si="16">N91/1.16</f>
        <v>45689.655172413797</v>
      </c>
      <c r="L91" s="48"/>
      <c r="M91" s="50">
        <f t="shared" ref="M91:M154" si="17">K91*0.16</f>
        <v>7310.3448275862074</v>
      </c>
      <c r="N91" s="50">
        <f>BAJIO14350722!C93</f>
        <v>53000</v>
      </c>
      <c r="O91" s="77">
        <f t="shared" si="13"/>
        <v>197773.14</v>
      </c>
      <c r="P91" s="52"/>
      <c r="Q91" s="46"/>
    </row>
    <row r="92" spans="1:17" hidden="1" x14ac:dyDescent="0.25">
      <c r="A92" s="47">
        <f>BAJIO14350722!A94</f>
        <v>44438</v>
      </c>
      <c r="B92" s="48"/>
      <c r="C92" s="49" t="str">
        <f>BAJIO14350722!B94</f>
        <v xml:space="preserve"> ATRIO PLANOS Y PROYECTOS SA CV LIQUIDACION DE FACTURA</v>
      </c>
      <c r="D92" s="48"/>
      <c r="E92" s="48" t="str">
        <f>BAJIO14350722!I94</f>
        <v>LIQ FACTURA</v>
      </c>
      <c r="F92" s="48">
        <f>BAJIO14350722!H94</f>
        <v>0</v>
      </c>
      <c r="G92" s="50">
        <f t="shared" si="14"/>
        <v>0</v>
      </c>
      <c r="H92" s="48"/>
      <c r="I92" s="50">
        <f t="shared" si="15"/>
        <v>0</v>
      </c>
      <c r="J92" s="51">
        <f>BAJIO14350722!D94</f>
        <v>0</v>
      </c>
      <c r="K92" s="50">
        <f t="shared" si="16"/>
        <v>6517.2413793103451</v>
      </c>
      <c r="L92" s="48"/>
      <c r="M92" s="50">
        <f t="shared" si="17"/>
        <v>1042.7586206896553</v>
      </c>
      <c r="N92" s="50">
        <f>BAJIO14350722!C94</f>
        <v>7560</v>
      </c>
      <c r="O92" s="77">
        <f t="shared" si="13"/>
        <v>190213.14</v>
      </c>
      <c r="P92" s="52"/>
      <c r="Q92" s="46"/>
    </row>
    <row r="93" spans="1:17" hidden="1" x14ac:dyDescent="0.25">
      <c r="A93" s="47">
        <f>BAJIO14350722!A95</f>
        <v>44438</v>
      </c>
      <c r="B93" s="48"/>
      <c r="C93" s="49" t="str">
        <f>BAJIO14350722!B95</f>
        <v>ATRIO PLANOS Y PROYECTOS SA CV LIQUIDACION DE FACTURA</v>
      </c>
      <c r="D93" s="48"/>
      <c r="E93" s="48" t="str">
        <f>BAJIO14350722!I95</f>
        <v>LIQ FACTURA</v>
      </c>
      <c r="F93" s="48">
        <f>BAJIO14350722!H95</f>
        <v>0</v>
      </c>
      <c r="G93" s="50">
        <f t="shared" si="14"/>
        <v>0</v>
      </c>
      <c r="H93" s="48"/>
      <c r="I93" s="50">
        <f t="shared" si="15"/>
        <v>0</v>
      </c>
      <c r="J93" s="51">
        <f>BAJIO14350722!D95</f>
        <v>0</v>
      </c>
      <c r="K93" s="50">
        <f t="shared" si="16"/>
        <v>58655.172413793109</v>
      </c>
      <c r="L93" s="48"/>
      <c r="M93" s="50">
        <f t="shared" si="17"/>
        <v>9384.8275862068967</v>
      </c>
      <c r="N93" s="50">
        <f>BAJIO14350722!C95</f>
        <v>68040</v>
      </c>
      <c r="O93" s="77">
        <f t="shared" si="13"/>
        <v>122173.14000000001</v>
      </c>
      <c r="P93" s="52"/>
      <c r="Q93" s="46"/>
    </row>
    <row r="94" spans="1:17" hidden="1" x14ac:dyDescent="0.25">
      <c r="A94" s="47">
        <f>BAJIO14350722!A96</f>
        <v>44438</v>
      </c>
      <c r="B94" s="48"/>
      <c r="C94" s="49" t="str">
        <f>BAJIO14350722!B96</f>
        <v>MANUFACTURAS HERCULES SA CV  LIQUIDACION DE FACTURA 3161</v>
      </c>
      <c r="D94" s="48"/>
      <c r="E94" s="48" t="str">
        <f>BAJIO14350722!I96</f>
        <v>LIQ FACTURA</v>
      </c>
      <c r="F94" s="48">
        <f>BAJIO14350722!H96</f>
        <v>0</v>
      </c>
      <c r="G94" s="50">
        <f t="shared" si="14"/>
        <v>0</v>
      </c>
      <c r="H94" s="48"/>
      <c r="I94" s="50">
        <f t="shared" si="15"/>
        <v>0</v>
      </c>
      <c r="J94" s="51">
        <f>BAJIO14350722!D96</f>
        <v>0</v>
      </c>
      <c r="K94" s="50">
        <f t="shared" si="16"/>
        <v>62800.000000000007</v>
      </c>
      <c r="L94" s="48"/>
      <c r="M94" s="50">
        <f t="shared" si="17"/>
        <v>10048.000000000002</v>
      </c>
      <c r="N94" s="50">
        <f>BAJIO14350722!C96</f>
        <v>72848</v>
      </c>
      <c r="O94" s="77">
        <f t="shared" si="13"/>
        <v>49325.140000000014</v>
      </c>
      <c r="P94" s="52"/>
      <c r="Q94" s="46"/>
    </row>
    <row r="95" spans="1:17" hidden="1" x14ac:dyDescent="0.25">
      <c r="A95" s="47">
        <f>BAJIO14350722!A97</f>
        <v>44438</v>
      </c>
      <c r="B95" s="48"/>
      <c r="C95" s="49" t="str">
        <f>BAJIO14350722!B97</f>
        <v>CASHERN COMERCIALIZADORA SA DE LIQUIDACION DE FACTURA</v>
      </c>
      <c r="D95" s="48"/>
      <c r="E95" s="48" t="str">
        <f>BAJIO14350722!I97</f>
        <v>LIQ FACTURA</v>
      </c>
      <c r="F95" s="48">
        <f>BAJIO14350722!H97</f>
        <v>0</v>
      </c>
      <c r="G95" s="50">
        <f t="shared" si="14"/>
        <v>0</v>
      </c>
      <c r="H95" s="48"/>
      <c r="I95" s="50">
        <f t="shared" si="15"/>
        <v>0</v>
      </c>
      <c r="J95" s="51">
        <f>BAJIO14350722!D97</f>
        <v>0</v>
      </c>
      <c r="K95" s="50">
        <f t="shared" si="16"/>
        <v>4600</v>
      </c>
      <c r="L95" s="48"/>
      <c r="M95" s="50">
        <f t="shared" si="17"/>
        <v>736</v>
      </c>
      <c r="N95" s="50">
        <f>BAJIO14350722!C97</f>
        <v>5336</v>
      </c>
      <c r="O95" s="77">
        <f t="shared" si="13"/>
        <v>43989.140000000014</v>
      </c>
      <c r="P95" s="52"/>
      <c r="Q95" s="46"/>
    </row>
    <row r="96" spans="1:17" hidden="1" x14ac:dyDescent="0.25">
      <c r="A96" s="47">
        <f>BAJIO14350722!A98</f>
        <v>44438</v>
      </c>
      <c r="B96" s="48"/>
      <c r="C96" s="49" t="str">
        <f>BAJIO14350722!B98</f>
        <v>ATRIO PLANOS Y PROYECTOS SA CV LIQUIDACION DE FACTURA</v>
      </c>
      <c r="D96" s="48"/>
      <c r="E96" s="48" t="str">
        <f>BAJIO14350722!I98</f>
        <v>LIQ FACTURA</v>
      </c>
      <c r="F96" s="48">
        <f>BAJIO14350722!H98</f>
        <v>0</v>
      </c>
      <c r="G96" s="50">
        <f t="shared" si="14"/>
        <v>0</v>
      </c>
      <c r="H96" s="48"/>
      <c r="I96" s="50">
        <f t="shared" si="15"/>
        <v>0</v>
      </c>
      <c r="J96" s="51">
        <f>BAJIO14350722!D98</f>
        <v>0</v>
      </c>
      <c r="K96" s="50">
        <f t="shared" si="16"/>
        <v>9051.7241379310344</v>
      </c>
      <c r="L96" s="48"/>
      <c r="M96" s="50">
        <f t="shared" si="17"/>
        <v>1448.2758620689656</v>
      </c>
      <c r="N96" s="50">
        <f>BAJIO14350722!C98</f>
        <v>10500</v>
      </c>
      <c r="O96" s="77">
        <f t="shared" si="13"/>
        <v>33489.140000000014</v>
      </c>
      <c r="P96" s="52"/>
      <c r="Q96" s="46"/>
    </row>
    <row r="97" spans="1:17" hidden="1" x14ac:dyDescent="0.25">
      <c r="A97" s="47">
        <f>BAJIO14350722!A99</f>
        <v>44439</v>
      </c>
      <c r="B97" s="48"/>
      <c r="C97" s="49" t="str">
        <f>BAJIO14350722!B99</f>
        <v>ERIK MICHAEL MUNGUIA MARTINEZ COMPROBACION DE GASTOS</v>
      </c>
      <c r="D97" s="48"/>
      <c r="E97" s="48" t="str">
        <f>BAJIO14350722!I99</f>
        <v>COMP GTOS</v>
      </c>
      <c r="F97" s="48">
        <f>BAJIO14350722!H99</f>
        <v>0</v>
      </c>
      <c r="G97" s="50">
        <f t="shared" si="14"/>
        <v>0</v>
      </c>
      <c r="H97" s="48"/>
      <c r="I97" s="50">
        <f t="shared" si="15"/>
        <v>0</v>
      </c>
      <c r="J97" s="51">
        <f>BAJIO14350722!D99</f>
        <v>0</v>
      </c>
      <c r="K97" s="50">
        <f t="shared" si="16"/>
        <v>1745.6896551724139</v>
      </c>
      <c r="L97" s="48"/>
      <c r="M97" s="50">
        <f t="shared" si="17"/>
        <v>279.31034482758622</v>
      </c>
      <c r="N97" s="50">
        <f>BAJIO14350722!C99</f>
        <v>2025</v>
      </c>
      <c r="O97" s="77">
        <f t="shared" si="13"/>
        <v>31464.140000000014</v>
      </c>
      <c r="P97" s="52"/>
      <c r="Q97" s="46"/>
    </row>
    <row r="98" spans="1:17" hidden="1" x14ac:dyDescent="0.25">
      <c r="A98" s="47">
        <f>BAJIO14350722!A100</f>
        <v>44439</v>
      </c>
      <c r="B98" s="48"/>
      <c r="C98" s="49" t="str">
        <f>BAJIO14350722!B100</f>
        <v>PALACIOS USCANGA ALFREDO Nomina</v>
      </c>
      <c r="D98" s="48"/>
      <c r="E98" s="48" t="str">
        <f>BAJIO14350722!I100</f>
        <v>NOMINA</v>
      </c>
      <c r="F98" s="48">
        <f>BAJIO14350722!H100</f>
        <v>0</v>
      </c>
      <c r="G98" s="50">
        <f t="shared" si="14"/>
        <v>0</v>
      </c>
      <c r="H98" s="48"/>
      <c r="I98" s="50">
        <f t="shared" si="15"/>
        <v>0</v>
      </c>
      <c r="J98" s="51">
        <f>BAJIO14350722!D100</f>
        <v>0</v>
      </c>
      <c r="K98" s="50">
        <f t="shared" si="16"/>
        <v>1975.8620689655174</v>
      </c>
      <c r="L98" s="48"/>
      <c r="M98" s="50">
        <f t="shared" si="17"/>
        <v>316.13793103448279</v>
      </c>
      <c r="N98" s="50">
        <f>BAJIO14350722!C100</f>
        <v>2292</v>
      </c>
      <c r="O98" s="77">
        <f t="shared" si="13"/>
        <v>29172.140000000014</v>
      </c>
      <c r="P98" s="52"/>
      <c r="Q98" s="46"/>
    </row>
    <row r="99" spans="1:17" hidden="1" x14ac:dyDescent="0.25">
      <c r="A99" s="47">
        <f>BAJIO14350722!A101</f>
        <v>44439</v>
      </c>
      <c r="B99" s="48"/>
      <c r="C99" s="49" t="str">
        <f>BAJIO14350722!B101</f>
        <v>PALACIOS USCANGA ALFREDO PRESTAMO GENERAL</v>
      </c>
      <c r="D99" s="48"/>
      <c r="E99" s="48" t="str">
        <f>BAJIO14350722!I101</f>
        <v>PRESTAMO GRAL</v>
      </c>
      <c r="F99" s="48">
        <f>BAJIO14350722!H101</f>
        <v>0</v>
      </c>
      <c r="G99" s="50">
        <f t="shared" si="14"/>
        <v>0</v>
      </c>
      <c r="H99" s="48"/>
      <c r="I99" s="50">
        <f t="shared" si="15"/>
        <v>0</v>
      </c>
      <c r="J99" s="51">
        <f>BAJIO14350722!D101</f>
        <v>0</v>
      </c>
      <c r="K99" s="50">
        <f t="shared" si="16"/>
        <v>1989.6551724137933</v>
      </c>
      <c r="L99" s="48"/>
      <c r="M99" s="50">
        <f t="shared" si="17"/>
        <v>318.34482758620692</v>
      </c>
      <c r="N99" s="50">
        <f>BAJIO14350722!C101</f>
        <v>2308</v>
      </c>
      <c r="O99" s="77">
        <f t="shared" si="13"/>
        <v>26864.140000000014</v>
      </c>
      <c r="P99" s="52"/>
      <c r="Q99" s="46"/>
    </row>
    <row r="100" spans="1:17" hidden="1" x14ac:dyDescent="0.25">
      <c r="A100" s="47">
        <f>BAJIO14350722!A102</f>
        <v>44439</v>
      </c>
      <c r="B100" s="48"/>
      <c r="C100" s="49" t="str">
        <f>BAJIO14350722!B102</f>
        <v>ZAMUDIO CELIS ALBERTO PRESTAMO GENERAL</v>
      </c>
      <c r="D100" s="48"/>
      <c r="E100" s="48" t="str">
        <f>BAJIO14350722!I102</f>
        <v>PRESTAMO GRAL</v>
      </c>
      <c r="F100" s="48">
        <f>BAJIO14350722!H102</f>
        <v>0</v>
      </c>
      <c r="G100" s="50">
        <f t="shared" si="14"/>
        <v>0</v>
      </c>
      <c r="H100" s="48"/>
      <c r="I100" s="50">
        <f t="shared" si="15"/>
        <v>0</v>
      </c>
      <c r="J100" s="51">
        <f>BAJIO14350722!D102</f>
        <v>0</v>
      </c>
      <c r="K100" s="50">
        <f t="shared" si="16"/>
        <v>4519.8275862068967</v>
      </c>
      <c r="L100" s="48"/>
      <c r="M100" s="50">
        <f t="shared" si="17"/>
        <v>723.17241379310349</v>
      </c>
      <c r="N100" s="50">
        <f>BAJIO14350722!C102</f>
        <v>5243</v>
      </c>
      <c r="O100" s="77">
        <f t="shared" si="13"/>
        <v>21621.140000000014</v>
      </c>
      <c r="P100" s="52"/>
      <c r="Q100" s="46"/>
    </row>
    <row r="101" spans="1:17" hidden="1" x14ac:dyDescent="0.25">
      <c r="A101" s="47">
        <f>BAJIO14350722!A103</f>
        <v>44439</v>
      </c>
      <c r="B101" s="48"/>
      <c r="C101" s="49" t="str">
        <f>BAJIO14350722!B103</f>
        <v xml:space="preserve"> MARIA GUADALUPE CRUZ USCANGA  PRESTAMO GENERAL</v>
      </c>
      <c r="D101" s="48"/>
      <c r="E101" s="48" t="str">
        <f>BAJIO14350722!I103</f>
        <v>PRESTAMO GRAL</v>
      </c>
      <c r="F101" s="48">
        <f>BAJIO14350722!H103</f>
        <v>0</v>
      </c>
      <c r="G101" s="50">
        <f t="shared" si="14"/>
        <v>0</v>
      </c>
      <c r="H101" s="48"/>
      <c r="I101" s="50">
        <f t="shared" si="15"/>
        <v>0</v>
      </c>
      <c r="J101" s="51">
        <f>BAJIO14350722!D103</f>
        <v>0</v>
      </c>
      <c r="K101" s="50">
        <f t="shared" si="16"/>
        <v>1691.3793103448277</v>
      </c>
      <c r="L101" s="48"/>
      <c r="M101" s="50">
        <f t="shared" si="17"/>
        <v>270.62068965517244</v>
      </c>
      <c r="N101" s="50">
        <f>BAJIO14350722!C103</f>
        <v>1962</v>
      </c>
      <c r="O101" s="77">
        <f t="shared" si="13"/>
        <v>19659.140000000014</v>
      </c>
      <c r="P101" s="52"/>
      <c r="Q101" s="46"/>
    </row>
    <row r="102" spans="1:17" hidden="1" x14ac:dyDescent="0.25">
      <c r="A102" s="47">
        <f>BAJIO14350722!A104</f>
        <v>44439</v>
      </c>
      <c r="B102" s="48"/>
      <c r="C102" s="49" t="str">
        <f>BAJIO14350722!B104</f>
        <v>FUENTES SAGAZ JUAN FERNANDO Nomina</v>
      </c>
      <c r="D102" s="48"/>
      <c r="E102" s="48" t="str">
        <f>BAJIO14350722!I104</f>
        <v>NOMINA</v>
      </c>
      <c r="F102" s="48">
        <f>BAJIO14350722!H104</f>
        <v>0</v>
      </c>
      <c r="G102" s="50">
        <f t="shared" si="14"/>
        <v>0</v>
      </c>
      <c r="H102" s="48"/>
      <c r="I102" s="50">
        <f t="shared" si="15"/>
        <v>0</v>
      </c>
      <c r="J102" s="51">
        <f>BAJIO14350722!D104</f>
        <v>0</v>
      </c>
      <c r="K102" s="50">
        <f t="shared" si="16"/>
        <v>1856.7241379310349</v>
      </c>
      <c r="L102" s="48"/>
      <c r="M102" s="50">
        <f t="shared" si="17"/>
        <v>297.07586206896559</v>
      </c>
      <c r="N102" s="50">
        <f>BAJIO14350722!C104</f>
        <v>2153.8000000000002</v>
      </c>
      <c r="O102" s="77">
        <f t="shared" si="13"/>
        <v>17505.340000000015</v>
      </c>
      <c r="P102" s="52"/>
      <c r="Q102" s="46"/>
    </row>
    <row r="103" spans="1:17" hidden="1" x14ac:dyDescent="0.25">
      <c r="A103" s="47">
        <f>BAJIO14350722!A105</f>
        <v>44439</v>
      </c>
      <c r="B103" s="48"/>
      <c r="C103" s="49" t="str">
        <f>BAJIO14350722!B105</f>
        <v>ALANIS MARTINEZ GERARDO Nomina</v>
      </c>
      <c r="D103" s="48"/>
      <c r="E103" s="48" t="str">
        <f>BAJIO14350722!I105</f>
        <v>NOMINA</v>
      </c>
      <c r="F103" s="48">
        <f>BAJIO14350722!H105</f>
        <v>0</v>
      </c>
      <c r="G103" s="50">
        <f t="shared" si="14"/>
        <v>0</v>
      </c>
      <c r="H103" s="48"/>
      <c r="I103" s="50">
        <f t="shared" si="15"/>
        <v>0</v>
      </c>
      <c r="J103" s="51">
        <f>BAJIO14350722!D105</f>
        <v>0</v>
      </c>
      <c r="K103" s="50">
        <f t="shared" si="16"/>
        <v>1143.1034482758621</v>
      </c>
      <c r="L103" s="48"/>
      <c r="M103" s="50">
        <f t="shared" si="17"/>
        <v>182.89655172413794</v>
      </c>
      <c r="N103" s="50">
        <f>BAJIO14350722!C105</f>
        <v>1326</v>
      </c>
      <c r="O103" s="77">
        <f t="shared" si="13"/>
        <v>16179.340000000015</v>
      </c>
      <c r="P103" s="52"/>
      <c r="Q103" s="46"/>
    </row>
    <row r="104" spans="1:17" hidden="1" x14ac:dyDescent="0.25">
      <c r="A104" s="47">
        <f>BAJIO14350722!A106</f>
        <v>44439</v>
      </c>
      <c r="B104" s="48"/>
      <c r="C104" s="49" t="str">
        <f>BAJIO14350722!B106</f>
        <v>MARIA GUADALUPE CRUZ USCANGA PRESTAMO GENERAL</v>
      </c>
      <c r="D104" s="48"/>
      <c r="E104" s="48" t="str">
        <f>BAJIO14350722!I106</f>
        <v>PRESTAMO GRAL</v>
      </c>
      <c r="F104" s="48">
        <f>BAJIO14350722!H106</f>
        <v>0</v>
      </c>
      <c r="G104" s="50">
        <f t="shared" si="14"/>
        <v>0</v>
      </c>
      <c r="H104" s="48"/>
      <c r="I104" s="50">
        <f t="shared" si="15"/>
        <v>0</v>
      </c>
      <c r="J104" s="51">
        <f>BAJIO14350722!D106</f>
        <v>0</v>
      </c>
      <c r="K104" s="50">
        <f t="shared" si="16"/>
        <v>5344.8275862068967</v>
      </c>
      <c r="L104" s="48"/>
      <c r="M104" s="50">
        <f t="shared" si="17"/>
        <v>855.17241379310349</v>
      </c>
      <c r="N104" s="50">
        <f>BAJIO14350722!C106</f>
        <v>6200</v>
      </c>
      <c r="O104" s="77">
        <f t="shared" si="13"/>
        <v>9979.3400000000147</v>
      </c>
      <c r="P104" s="52"/>
      <c r="Q104" s="46"/>
    </row>
    <row r="105" spans="1:17" hidden="1" x14ac:dyDescent="0.25">
      <c r="A105" s="47">
        <f>BAJIO14350722!A107</f>
        <v>44439</v>
      </c>
      <c r="B105" s="48"/>
      <c r="C105" s="49" t="str">
        <f>BAJIO14350722!B107</f>
        <v>BALLADO AGUILAR CHRISTIAN PRESTAMO GENERAL</v>
      </c>
      <c r="D105" s="48"/>
      <c r="E105" s="48" t="str">
        <f>BAJIO14350722!I107</f>
        <v>PRESTAMO GRAL</v>
      </c>
      <c r="F105" s="48">
        <f>BAJIO14350722!H107</f>
        <v>0</v>
      </c>
      <c r="G105" s="50">
        <f t="shared" si="14"/>
        <v>0</v>
      </c>
      <c r="H105" s="48"/>
      <c r="I105" s="50">
        <f t="shared" si="15"/>
        <v>0</v>
      </c>
      <c r="J105" s="51">
        <f>BAJIO14350722!D107</f>
        <v>0</v>
      </c>
      <c r="K105" s="50">
        <f t="shared" si="16"/>
        <v>234.13793103448279</v>
      </c>
      <c r="L105" s="48"/>
      <c r="M105" s="50">
        <f t="shared" si="17"/>
        <v>37.462068965517247</v>
      </c>
      <c r="N105" s="50">
        <f>BAJIO14350722!C107</f>
        <v>271.60000000000002</v>
      </c>
      <c r="O105" s="77">
        <f t="shared" si="13"/>
        <v>9707.7400000000143</v>
      </c>
      <c r="P105" s="52"/>
      <c r="Q105" s="46"/>
    </row>
    <row r="106" spans="1:17" hidden="1" x14ac:dyDescent="0.25">
      <c r="A106" s="47">
        <f>BAJIO14350722!A108</f>
        <v>44439</v>
      </c>
      <c r="B106" s="48"/>
      <c r="C106" s="49" t="str">
        <f>BAJIO14350722!B108</f>
        <v>TRASPASO</v>
      </c>
      <c r="D106" s="48"/>
      <c r="E106" s="48" t="str">
        <f>BAJIO14350722!I108</f>
        <v>TRASPASO</v>
      </c>
      <c r="F106" s="48">
        <f>BAJIO14350722!H108</f>
        <v>0</v>
      </c>
      <c r="G106" s="50">
        <f t="shared" si="14"/>
        <v>0</v>
      </c>
      <c r="H106" s="48"/>
      <c r="I106" s="50">
        <f t="shared" si="15"/>
        <v>0</v>
      </c>
      <c r="J106" s="51">
        <f>BAJIO14350722!D108</f>
        <v>0</v>
      </c>
      <c r="K106" s="50">
        <f t="shared" si="16"/>
        <v>7758.620689655173</v>
      </c>
      <c r="L106" s="48"/>
      <c r="M106" s="50">
        <f t="shared" si="17"/>
        <v>1241.3793103448277</v>
      </c>
      <c r="N106" s="50">
        <f>BAJIO14350722!C108</f>
        <v>9000</v>
      </c>
      <c r="O106" s="77">
        <f t="shared" si="13"/>
        <v>707.74000000001433</v>
      </c>
      <c r="P106" s="52"/>
      <c r="Q106" s="46"/>
    </row>
    <row r="107" spans="1:17" hidden="1" x14ac:dyDescent="0.25">
      <c r="A107" s="47">
        <f>BAJIO14350722!A109</f>
        <v>44439</v>
      </c>
      <c r="B107" s="48"/>
      <c r="C107" s="49" t="str">
        <f>BAJIO14350722!B109</f>
        <v>TRASPASO</v>
      </c>
      <c r="D107" s="48"/>
      <c r="E107" s="48" t="str">
        <f>BAJIO14350722!I109</f>
        <v>TRASPASO</v>
      </c>
      <c r="F107" s="48">
        <f>BAJIO14350722!H109</f>
        <v>0</v>
      </c>
      <c r="G107" s="50">
        <f t="shared" si="14"/>
        <v>4310.3448275862074</v>
      </c>
      <c r="H107" s="48"/>
      <c r="I107" s="50">
        <f t="shared" si="15"/>
        <v>689.65517241379325</v>
      </c>
      <c r="J107" s="51">
        <f>BAJIO14350722!D109</f>
        <v>5000</v>
      </c>
      <c r="K107" s="50">
        <f t="shared" si="16"/>
        <v>0</v>
      </c>
      <c r="L107" s="48"/>
      <c r="M107" s="50">
        <f t="shared" si="17"/>
        <v>0</v>
      </c>
      <c r="N107" s="50">
        <f>BAJIO14350722!C109</f>
        <v>0</v>
      </c>
      <c r="O107" s="77">
        <f t="shared" si="13"/>
        <v>5707.7400000000143</v>
      </c>
      <c r="P107" s="52"/>
      <c r="Q107" s="46"/>
    </row>
    <row r="108" spans="1:17" hidden="1" x14ac:dyDescent="0.25">
      <c r="A108" s="211">
        <f>BAJIO14350722!A110</f>
        <v>44440</v>
      </c>
      <c r="B108" s="212"/>
      <c r="C108" s="213" t="str">
        <f>BAJIO14350722!B110</f>
        <v xml:space="preserve"> ARRENDADORA Y FACTOR BANORTE SA DE CV SO             </v>
      </c>
      <c r="D108" s="212"/>
      <c r="E108" s="212" t="str">
        <f>BAJIO14350722!I110</f>
        <v>VARIAS FAC</v>
      </c>
      <c r="F108" s="212">
        <f>BAJIO14350722!H110</f>
        <v>1282</v>
      </c>
      <c r="G108" s="214">
        <f t="shared" si="14"/>
        <v>46619.939655172413</v>
      </c>
      <c r="H108" s="212"/>
      <c r="I108" s="214">
        <f t="shared" si="15"/>
        <v>7459.1903448275862</v>
      </c>
      <c r="J108" s="215">
        <f>BAJIO14350722!D110</f>
        <v>54079.13</v>
      </c>
      <c r="K108" s="214">
        <f t="shared" si="16"/>
        <v>0</v>
      </c>
      <c r="L108" s="212"/>
      <c r="M108" s="214">
        <f t="shared" si="17"/>
        <v>0</v>
      </c>
      <c r="N108" s="214">
        <f>BAJIO14350722!C110</f>
        <v>0</v>
      </c>
      <c r="O108" s="216">
        <f t="shared" si="13"/>
        <v>59786.87000000001</v>
      </c>
      <c r="P108" s="217"/>
      <c r="Q108" s="46"/>
    </row>
    <row r="109" spans="1:17" hidden="1" x14ac:dyDescent="0.25">
      <c r="A109" s="47">
        <f>BAJIO14350722!A111</f>
        <v>44440</v>
      </c>
      <c r="B109" s="48"/>
      <c r="C109" s="49" t="str">
        <f>BAJIO14350722!B111</f>
        <v xml:space="preserve"> ZAMUDIO CELIS ALBERTO FACTURA POR COMPROBAR</v>
      </c>
      <c r="D109" s="48"/>
      <c r="E109" s="48" t="str">
        <f>BAJIO14350722!I111</f>
        <v>FACTURA</v>
      </c>
      <c r="F109" s="48">
        <f>BAJIO14350722!H111</f>
        <v>0</v>
      </c>
      <c r="G109" s="50">
        <f t="shared" si="14"/>
        <v>0</v>
      </c>
      <c r="H109" s="48"/>
      <c r="I109" s="50">
        <f t="shared" si="15"/>
        <v>0</v>
      </c>
      <c r="J109" s="51">
        <f>BAJIO14350722!D111</f>
        <v>0</v>
      </c>
      <c r="K109" s="50">
        <f t="shared" si="16"/>
        <v>381.0344827586207</v>
      </c>
      <c r="L109" s="48"/>
      <c r="M109" s="50">
        <f t="shared" si="17"/>
        <v>60.96551724137931</v>
      </c>
      <c r="N109" s="50">
        <f>BAJIO14350722!C111</f>
        <v>442</v>
      </c>
      <c r="O109" s="77">
        <f t="shared" si="13"/>
        <v>59344.87000000001</v>
      </c>
      <c r="P109" s="52"/>
      <c r="Q109" s="46"/>
    </row>
    <row r="110" spans="1:17" hidden="1" x14ac:dyDescent="0.25">
      <c r="A110" s="47">
        <f>BAJIO14350722!A112</f>
        <v>44440</v>
      </c>
      <c r="B110" s="48"/>
      <c r="C110" s="49" t="str">
        <f>BAJIO14350722!B112</f>
        <v>ZAMUDIO CELIS ALBERTO PRESTAMO GENERAL</v>
      </c>
      <c r="D110" s="48"/>
      <c r="E110" s="48" t="str">
        <f>BAJIO14350722!I112</f>
        <v>PRESTAMO GRAL</v>
      </c>
      <c r="F110" s="48">
        <f>BAJIO14350722!H112</f>
        <v>0</v>
      </c>
      <c r="G110" s="50">
        <f t="shared" si="14"/>
        <v>0</v>
      </c>
      <c r="H110" s="48"/>
      <c r="I110" s="50">
        <f t="shared" si="15"/>
        <v>0</v>
      </c>
      <c r="J110" s="51">
        <f>BAJIO14350722!D112</f>
        <v>0</v>
      </c>
      <c r="K110" s="50">
        <f t="shared" si="16"/>
        <v>3448.2758620689656</v>
      </c>
      <c r="L110" s="48"/>
      <c r="M110" s="50">
        <f t="shared" si="17"/>
        <v>551.72413793103453</v>
      </c>
      <c r="N110" s="50">
        <f>BAJIO14350722!C112</f>
        <v>4000</v>
      </c>
      <c r="O110" s="77">
        <f t="shared" si="13"/>
        <v>55344.87000000001</v>
      </c>
      <c r="P110" s="52"/>
      <c r="Q110" s="46"/>
    </row>
    <row r="111" spans="1:17" hidden="1" x14ac:dyDescent="0.25">
      <c r="A111" s="47">
        <f>BAJIO14350722!A113</f>
        <v>44440</v>
      </c>
      <c r="B111" s="48"/>
      <c r="C111" s="49" t="str">
        <f>BAJIO14350722!B113</f>
        <v xml:space="preserve">SERV GASOLINEROS DE MEXICO SA 59114 </v>
      </c>
      <c r="D111" s="48"/>
      <c r="E111" s="48" t="str">
        <f>BAJIO14350722!I113</f>
        <v>GASOLINA</v>
      </c>
      <c r="F111" s="48">
        <f>BAJIO14350722!H113</f>
        <v>0</v>
      </c>
      <c r="G111" s="50">
        <f t="shared" si="14"/>
        <v>0</v>
      </c>
      <c r="H111" s="48"/>
      <c r="I111" s="50">
        <f t="shared" si="15"/>
        <v>0</v>
      </c>
      <c r="J111" s="51">
        <f>BAJIO14350722!D113</f>
        <v>0</v>
      </c>
      <c r="K111" s="50">
        <f t="shared" si="16"/>
        <v>4993.0344827586214</v>
      </c>
      <c r="L111" s="48"/>
      <c r="M111" s="50">
        <f t="shared" si="17"/>
        <v>798.88551724137949</v>
      </c>
      <c r="N111" s="50">
        <f>BAJIO14350722!C113</f>
        <v>5791.92</v>
      </c>
      <c r="O111" s="77">
        <f t="shared" si="13"/>
        <v>49552.950000000012</v>
      </c>
      <c r="P111" s="52"/>
      <c r="Q111" s="46"/>
    </row>
    <row r="112" spans="1:17" hidden="1" x14ac:dyDescent="0.25">
      <c r="A112" s="47">
        <f>BAJIO14350722!A114</f>
        <v>44440</v>
      </c>
      <c r="B112" s="48"/>
      <c r="C112" s="49" t="str">
        <f>BAJIO14350722!B114</f>
        <v xml:space="preserve">OPERADORA DE RELLENOS SANITARI FACTURAS  </v>
      </c>
      <c r="D112" s="48"/>
      <c r="E112" s="48" t="str">
        <f>BAJIO14350722!I114</f>
        <v>FACTURA</v>
      </c>
      <c r="F112" s="48">
        <f>BAJIO14350722!H114</f>
        <v>0</v>
      </c>
      <c r="G112" s="50">
        <f t="shared" si="14"/>
        <v>0</v>
      </c>
      <c r="H112" s="48"/>
      <c r="I112" s="50">
        <f t="shared" si="15"/>
        <v>0</v>
      </c>
      <c r="J112" s="51">
        <f>BAJIO14350722!D114</f>
        <v>0</v>
      </c>
      <c r="K112" s="50">
        <f t="shared" si="16"/>
        <v>23694.051724137931</v>
      </c>
      <c r="L112" s="48"/>
      <c r="M112" s="50">
        <f t="shared" si="17"/>
        <v>3791.0482758620692</v>
      </c>
      <c r="N112" s="50">
        <f>BAJIO14350722!C114</f>
        <v>27485.1</v>
      </c>
      <c r="O112" s="77">
        <f t="shared" si="13"/>
        <v>22067.850000000013</v>
      </c>
      <c r="P112" s="52"/>
      <c r="Q112" s="46"/>
    </row>
    <row r="113" spans="1:17" hidden="1" x14ac:dyDescent="0.25">
      <c r="A113" s="47">
        <f>BAJIO14350722!A115</f>
        <v>44440</v>
      </c>
      <c r="B113" s="48"/>
      <c r="C113" s="49" t="str">
        <f>BAJIO14350722!B115</f>
        <v>TRASPASO</v>
      </c>
      <c r="D113" s="48"/>
      <c r="E113" s="48" t="str">
        <f>BAJIO14350722!I115</f>
        <v>TRASPASO</v>
      </c>
      <c r="F113" s="48">
        <f>BAJIO14350722!H115</f>
        <v>0</v>
      </c>
      <c r="G113" s="50">
        <f t="shared" si="14"/>
        <v>0</v>
      </c>
      <c r="H113" s="48"/>
      <c r="I113" s="50">
        <f t="shared" si="15"/>
        <v>0</v>
      </c>
      <c r="J113" s="51">
        <f>BAJIO14350722!D115</f>
        <v>0</v>
      </c>
      <c r="K113" s="50">
        <f t="shared" si="16"/>
        <v>10172.413793103449</v>
      </c>
      <c r="L113" s="48"/>
      <c r="M113" s="50">
        <f t="shared" si="17"/>
        <v>1627.5862068965519</v>
      </c>
      <c r="N113" s="50">
        <f>BAJIO14350722!C115</f>
        <v>11800</v>
      </c>
      <c r="O113" s="77">
        <f t="shared" si="13"/>
        <v>10267.850000000013</v>
      </c>
      <c r="P113" s="52"/>
      <c r="Q113" s="46"/>
    </row>
    <row r="114" spans="1:17" hidden="1" x14ac:dyDescent="0.25">
      <c r="A114" s="47">
        <f>BAJIO14350722!A116</f>
        <v>44441</v>
      </c>
      <c r="B114" s="48"/>
      <c r="C114" s="49" t="str">
        <f>BAJIO14350722!B116</f>
        <v>TRASPASO</v>
      </c>
      <c r="D114" s="48"/>
      <c r="E114" s="48" t="str">
        <f>BAJIO14350722!I116</f>
        <v>TRASPASO</v>
      </c>
      <c r="F114" s="48">
        <f>BAJIO14350722!H116</f>
        <v>0</v>
      </c>
      <c r="G114" s="50">
        <f t="shared" si="14"/>
        <v>0</v>
      </c>
      <c r="H114" s="48"/>
      <c r="I114" s="50">
        <f t="shared" si="15"/>
        <v>0</v>
      </c>
      <c r="J114" s="51">
        <f>BAJIO14350722!D116</f>
        <v>0</v>
      </c>
      <c r="K114" s="50">
        <f t="shared" si="16"/>
        <v>8448.2758620689656</v>
      </c>
      <c r="L114" s="48"/>
      <c r="M114" s="50">
        <f t="shared" si="17"/>
        <v>1351.7241379310344</v>
      </c>
      <c r="N114" s="50">
        <f>BAJIO14350722!C116</f>
        <v>9800</v>
      </c>
      <c r="O114" s="77">
        <f t="shared" si="13"/>
        <v>467.8500000000131</v>
      </c>
      <c r="P114" s="52"/>
      <c r="Q114" s="46"/>
    </row>
    <row r="115" spans="1:17" hidden="1" x14ac:dyDescent="0.25">
      <c r="A115" s="47">
        <f>BAJIO14350722!A117</f>
        <v>44442</v>
      </c>
      <c r="B115" s="48"/>
      <c r="C115" s="49" t="str">
        <f>BAJIO14350722!B117</f>
        <v>ARRENDADORA Y FACTOR BANORTE SA DE CV SO</v>
      </c>
      <c r="D115" s="48"/>
      <c r="E115" s="48" t="str">
        <f>BAJIO14350722!I117</f>
        <v>VARIAS FAC</v>
      </c>
      <c r="F115" s="48">
        <f>BAJIO14350722!H117</f>
        <v>1283</v>
      </c>
      <c r="G115" s="50">
        <f t="shared" si="14"/>
        <v>54841.275862068964</v>
      </c>
      <c r="H115" s="48"/>
      <c r="I115" s="50">
        <f t="shared" si="15"/>
        <v>8774.6041379310336</v>
      </c>
      <c r="J115" s="51">
        <f>BAJIO14350722!D117</f>
        <v>63615.88</v>
      </c>
      <c r="K115" s="50">
        <f t="shared" si="16"/>
        <v>0</v>
      </c>
      <c r="L115" s="48"/>
      <c r="M115" s="50">
        <f t="shared" si="17"/>
        <v>0</v>
      </c>
      <c r="N115" s="50">
        <f>BAJIO14350722!C117</f>
        <v>0</v>
      </c>
      <c r="O115" s="77">
        <f t="shared" si="13"/>
        <v>64083.73000000001</v>
      </c>
      <c r="P115" s="52"/>
      <c r="Q115" s="46"/>
    </row>
    <row r="116" spans="1:17" hidden="1" x14ac:dyDescent="0.25">
      <c r="A116" s="47">
        <f>BAJIO14350722!A118</f>
        <v>44442</v>
      </c>
      <c r="B116" s="48"/>
      <c r="C116" s="49" t="str">
        <f>BAJIO14350722!B118</f>
        <v>TRASPASO</v>
      </c>
      <c r="D116" s="48"/>
      <c r="E116" s="48" t="str">
        <f>BAJIO14350722!I118</f>
        <v>TRASPASO</v>
      </c>
      <c r="F116" s="48">
        <f>BAJIO14350722!H118</f>
        <v>0</v>
      </c>
      <c r="G116" s="50">
        <f t="shared" si="14"/>
        <v>0</v>
      </c>
      <c r="H116" s="48"/>
      <c r="I116" s="50">
        <f t="shared" si="15"/>
        <v>0</v>
      </c>
      <c r="J116" s="51">
        <f>BAJIO14350722!D118</f>
        <v>0</v>
      </c>
      <c r="K116" s="50">
        <f t="shared" si="16"/>
        <v>22413.793103448279</v>
      </c>
      <c r="L116" s="48"/>
      <c r="M116" s="50">
        <f t="shared" si="17"/>
        <v>3586.2068965517246</v>
      </c>
      <c r="N116" s="50">
        <f>BAJIO14350722!C118</f>
        <v>26000</v>
      </c>
      <c r="O116" s="77">
        <f t="shared" si="13"/>
        <v>38083.73000000001</v>
      </c>
      <c r="P116" s="52"/>
      <c r="Q116" s="46"/>
    </row>
    <row r="117" spans="1:17" hidden="1" x14ac:dyDescent="0.25">
      <c r="A117" s="47">
        <f>BAJIO14350722!A119</f>
        <v>44442</v>
      </c>
      <c r="B117" s="48"/>
      <c r="C117" s="49" t="str">
        <f>BAJIO14350722!B119</f>
        <v xml:space="preserve"> VAZQUEZ VILLARREAL SAUL LIQUIDACION DE FACTURA</v>
      </c>
      <c r="D117" s="48"/>
      <c r="E117" s="48" t="str">
        <f>BAJIO14350722!I119</f>
        <v>LIQ FACTURA</v>
      </c>
      <c r="F117" s="48">
        <f>BAJIO14350722!H119</f>
        <v>0</v>
      </c>
      <c r="G117" s="50">
        <f t="shared" si="14"/>
        <v>0</v>
      </c>
      <c r="H117" s="48"/>
      <c r="I117" s="50">
        <f t="shared" si="15"/>
        <v>0</v>
      </c>
      <c r="J117" s="51">
        <f>BAJIO14350722!D119</f>
        <v>0</v>
      </c>
      <c r="K117" s="50">
        <f t="shared" si="16"/>
        <v>1400</v>
      </c>
      <c r="L117" s="48"/>
      <c r="M117" s="50">
        <f t="shared" si="17"/>
        <v>224</v>
      </c>
      <c r="N117" s="50">
        <f>BAJIO14350722!C119</f>
        <v>1624</v>
      </c>
      <c r="O117" s="77">
        <f t="shared" si="13"/>
        <v>36459.73000000001</v>
      </c>
      <c r="P117" s="52"/>
      <c r="Q117" s="46"/>
    </row>
    <row r="118" spans="1:17" hidden="1" x14ac:dyDescent="0.25">
      <c r="A118" s="47">
        <f>BAJIO14350722!A120</f>
        <v>44442</v>
      </c>
      <c r="B118" s="48"/>
      <c r="C118" s="49" t="str">
        <f>BAJIO14350722!B120</f>
        <v>CLARA MONSERRAT IBARRA FDZ FACTURAS COMPROBADAS</v>
      </c>
      <c r="D118" s="48"/>
      <c r="E118" s="48" t="str">
        <f>BAJIO14350722!I120</f>
        <v>COMISION</v>
      </c>
      <c r="F118" s="48">
        <f>BAJIO14350722!H120</f>
        <v>0</v>
      </c>
      <c r="G118" s="50">
        <f t="shared" si="14"/>
        <v>0</v>
      </c>
      <c r="H118" s="48"/>
      <c r="I118" s="50">
        <f t="shared" si="15"/>
        <v>0</v>
      </c>
      <c r="J118" s="51">
        <f>BAJIO14350722!D120</f>
        <v>0</v>
      </c>
      <c r="K118" s="50">
        <f t="shared" si="16"/>
        <v>1447.4137931034484</v>
      </c>
      <c r="L118" s="48"/>
      <c r="M118" s="50">
        <f t="shared" si="17"/>
        <v>231.58620689655174</v>
      </c>
      <c r="N118" s="50">
        <f>BAJIO14350722!C120</f>
        <v>1679</v>
      </c>
      <c r="O118" s="77">
        <f t="shared" si="13"/>
        <v>34780.73000000001</v>
      </c>
      <c r="P118" s="52"/>
      <c r="Q118" s="46"/>
    </row>
    <row r="119" spans="1:17" hidden="1" x14ac:dyDescent="0.25">
      <c r="A119" s="47">
        <f>BAJIO14350722!A121</f>
        <v>44442</v>
      </c>
      <c r="B119" s="48"/>
      <c r="C119" s="49" t="str">
        <f>BAJIO14350722!B121</f>
        <v>SILVA PONCE MARIA DEL ROSARIO LIQUIDACION DE FACTURA</v>
      </c>
      <c r="D119" s="48"/>
      <c r="E119" s="48" t="str">
        <f>BAJIO14350722!I121</f>
        <v>LIQ FACTURA</v>
      </c>
      <c r="F119" s="48">
        <f>BAJIO14350722!H121</f>
        <v>0</v>
      </c>
      <c r="G119" s="50">
        <f t="shared" si="14"/>
        <v>0</v>
      </c>
      <c r="H119" s="48"/>
      <c r="I119" s="50">
        <f t="shared" si="15"/>
        <v>0</v>
      </c>
      <c r="J119" s="51">
        <f>BAJIO14350722!D121</f>
        <v>0</v>
      </c>
      <c r="K119" s="50">
        <f t="shared" si="16"/>
        <v>7582.0000000000009</v>
      </c>
      <c r="L119" s="48"/>
      <c r="M119" s="50">
        <f t="shared" si="17"/>
        <v>1213.1200000000001</v>
      </c>
      <c r="N119" s="50">
        <f>BAJIO14350722!C121</f>
        <v>8795.1200000000008</v>
      </c>
      <c r="O119" s="77">
        <f t="shared" si="13"/>
        <v>25985.610000000008</v>
      </c>
      <c r="P119" s="52"/>
      <c r="Q119" s="46"/>
    </row>
    <row r="120" spans="1:17" hidden="1" x14ac:dyDescent="0.25">
      <c r="A120" s="47">
        <f>BAJIO14350722!A122</f>
        <v>44442</v>
      </c>
      <c r="B120" s="48"/>
      <c r="C120" s="49" t="str">
        <f>BAJIO14350722!B122</f>
        <v>GASOLINERA LAS PALMAS SA DE CV LIQUIDACION DE FACTURA</v>
      </c>
      <c r="D120" s="48"/>
      <c r="E120" s="48" t="str">
        <f>BAJIO14350722!I122</f>
        <v>GASOLINA</v>
      </c>
      <c r="F120" s="48">
        <f>BAJIO14350722!H122</f>
        <v>0</v>
      </c>
      <c r="G120" s="50">
        <f t="shared" si="14"/>
        <v>0</v>
      </c>
      <c r="H120" s="48"/>
      <c r="I120" s="50">
        <f t="shared" si="15"/>
        <v>0</v>
      </c>
      <c r="J120" s="51">
        <f>BAJIO14350722!D122</f>
        <v>0</v>
      </c>
      <c r="K120" s="50">
        <f t="shared" si="16"/>
        <v>6034.4827586206902</v>
      </c>
      <c r="L120" s="48"/>
      <c r="M120" s="50">
        <f t="shared" si="17"/>
        <v>965.51724137931046</v>
      </c>
      <c r="N120" s="50">
        <f>BAJIO14350722!C122</f>
        <v>7000</v>
      </c>
      <c r="O120" s="77">
        <f t="shared" si="13"/>
        <v>18985.610000000008</v>
      </c>
      <c r="P120" s="52"/>
      <c r="Q120" s="46"/>
    </row>
    <row r="121" spans="1:17" hidden="1" x14ac:dyDescent="0.25">
      <c r="A121" s="47">
        <f>BAJIO14350722!A123</f>
        <v>44442</v>
      </c>
      <c r="B121" s="48"/>
      <c r="C121" s="49" t="str">
        <f>BAJIO14350722!B123</f>
        <v>SERVICIOS DE AGUA Y DRENAJE DE MONTERREY PAGO SADM FACT 2108</v>
      </c>
      <c r="D121" s="48"/>
      <c r="E121" s="48" t="str">
        <f>BAJIO14350722!I123</f>
        <v>F2108</v>
      </c>
      <c r="F121" s="48">
        <f>BAJIO14350722!H123</f>
        <v>1289</v>
      </c>
      <c r="G121" s="50">
        <f t="shared" si="14"/>
        <v>172000</v>
      </c>
      <c r="H121" s="48"/>
      <c r="I121" s="50">
        <f t="shared" si="15"/>
        <v>27520</v>
      </c>
      <c r="J121" s="51">
        <f>BAJIO14350722!D123</f>
        <v>199520</v>
      </c>
      <c r="K121" s="50">
        <f t="shared" si="16"/>
        <v>0</v>
      </c>
      <c r="L121" s="48"/>
      <c r="M121" s="50">
        <f t="shared" si="17"/>
        <v>0</v>
      </c>
      <c r="N121" s="50">
        <f>BAJIO14350722!C123</f>
        <v>0</v>
      </c>
      <c r="O121" s="77">
        <f t="shared" si="13"/>
        <v>218505.61000000002</v>
      </c>
      <c r="P121" s="52"/>
      <c r="Q121" s="46"/>
    </row>
    <row r="122" spans="1:17" hidden="1" x14ac:dyDescent="0.25">
      <c r="A122" s="47">
        <f>BAJIO14350722!A124</f>
        <v>44443</v>
      </c>
      <c r="B122" s="48"/>
      <c r="C122" s="49" t="str">
        <f>BAJIO14350722!B124</f>
        <v>ALANIS MARTINEZ GERARDO PRESTAMO GENERAL</v>
      </c>
      <c r="D122" s="48"/>
      <c r="E122" s="48" t="str">
        <f>BAJIO14350722!I124</f>
        <v>PRESTAMO GRAL</v>
      </c>
      <c r="F122" s="48">
        <f>BAJIO14350722!H124</f>
        <v>0</v>
      </c>
      <c r="G122" s="50">
        <f t="shared" si="14"/>
        <v>0</v>
      </c>
      <c r="H122" s="48"/>
      <c r="I122" s="50">
        <f t="shared" si="15"/>
        <v>0</v>
      </c>
      <c r="J122" s="51">
        <f>BAJIO14350722!D124</f>
        <v>0</v>
      </c>
      <c r="K122" s="50">
        <f t="shared" si="16"/>
        <v>2647.4137931034484</v>
      </c>
      <c r="L122" s="48"/>
      <c r="M122" s="50">
        <f t="shared" si="17"/>
        <v>423.58620689655174</v>
      </c>
      <c r="N122" s="50">
        <f>BAJIO14350722!C124</f>
        <v>3071</v>
      </c>
      <c r="O122" s="77">
        <f t="shared" si="13"/>
        <v>215434.61000000002</v>
      </c>
      <c r="P122" s="52"/>
      <c r="Q122" s="46"/>
    </row>
    <row r="123" spans="1:17" hidden="1" x14ac:dyDescent="0.25">
      <c r="A123" s="47">
        <f>BAJIO14350722!A125</f>
        <v>44443</v>
      </c>
      <c r="B123" s="48"/>
      <c r="C123" s="49" t="str">
        <f>BAJIO14350722!B125</f>
        <v>CLARA MONSERRAT IBARRA FDZ PRESTAMO GENERAL</v>
      </c>
      <c r="D123" s="48"/>
      <c r="E123" s="48" t="str">
        <f>BAJIO14350722!I125</f>
        <v>PRESTAMO GRAL</v>
      </c>
      <c r="F123" s="48">
        <f>BAJIO14350722!H125</f>
        <v>0</v>
      </c>
      <c r="G123" s="50">
        <f t="shared" si="14"/>
        <v>0</v>
      </c>
      <c r="H123" s="48"/>
      <c r="I123" s="50">
        <f t="shared" si="15"/>
        <v>0</v>
      </c>
      <c r="J123" s="51">
        <f>BAJIO14350722!D125</f>
        <v>0</v>
      </c>
      <c r="K123" s="50">
        <f t="shared" si="16"/>
        <v>567.24137931034488</v>
      </c>
      <c r="L123" s="48"/>
      <c r="M123" s="50">
        <f t="shared" si="17"/>
        <v>90.758620689655189</v>
      </c>
      <c r="N123" s="50">
        <f>BAJIO14350722!C125</f>
        <v>658</v>
      </c>
      <c r="O123" s="77">
        <f t="shared" si="13"/>
        <v>214776.61000000002</v>
      </c>
      <c r="P123" s="52"/>
      <c r="Q123" s="46"/>
    </row>
    <row r="124" spans="1:17" hidden="1" x14ac:dyDescent="0.25">
      <c r="A124" s="47">
        <f>BAJIO14350722!A126</f>
        <v>44443</v>
      </c>
      <c r="B124" s="48"/>
      <c r="C124" s="49" t="str">
        <f>BAJIO14350722!B126</f>
        <v>ALANIS MARTINEZ GERARDO PRESTAMO GENERAL</v>
      </c>
      <c r="D124" s="48"/>
      <c r="E124" s="48" t="str">
        <f>BAJIO14350722!I126</f>
        <v>PRESTAMO GRAL</v>
      </c>
      <c r="F124" s="48">
        <f>BAJIO14350722!H126</f>
        <v>0</v>
      </c>
      <c r="G124" s="50">
        <f t="shared" si="14"/>
        <v>0</v>
      </c>
      <c r="H124" s="48"/>
      <c r="I124" s="50">
        <f t="shared" si="15"/>
        <v>0</v>
      </c>
      <c r="J124" s="51">
        <f>BAJIO14350722!D126</f>
        <v>0</v>
      </c>
      <c r="K124" s="50">
        <f t="shared" si="16"/>
        <v>689.65517241379314</v>
      </c>
      <c r="L124" s="48"/>
      <c r="M124" s="50">
        <f t="shared" si="17"/>
        <v>110.3448275862069</v>
      </c>
      <c r="N124" s="50">
        <f>BAJIO14350722!C126</f>
        <v>800</v>
      </c>
      <c r="O124" s="77">
        <f t="shared" si="13"/>
        <v>213976.61000000002</v>
      </c>
      <c r="P124" s="52"/>
      <c r="Q124" s="46"/>
    </row>
    <row r="125" spans="1:17" hidden="1" x14ac:dyDescent="0.25">
      <c r="A125" s="47">
        <f>BAJIO14350722!A127</f>
        <v>44445</v>
      </c>
      <c r="B125" s="48"/>
      <c r="C125" s="49" t="str">
        <f>BAJIO14350722!B127</f>
        <v>FLORES SAN VICENTE KARINA PAGO</v>
      </c>
      <c r="D125" s="48"/>
      <c r="E125" s="48" t="str">
        <f>BAJIO14350722!I127</f>
        <v>PAGO</v>
      </c>
      <c r="F125" s="48">
        <f>BAJIO14350722!H127</f>
        <v>0</v>
      </c>
      <c r="G125" s="50">
        <f t="shared" si="14"/>
        <v>0</v>
      </c>
      <c r="H125" s="48"/>
      <c r="I125" s="50">
        <f t="shared" si="15"/>
        <v>0</v>
      </c>
      <c r="J125" s="51">
        <f>BAJIO14350722!D127</f>
        <v>0</v>
      </c>
      <c r="K125" s="50">
        <f t="shared" si="16"/>
        <v>4741.3793103448279</v>
      </c>
      <c r="L125" s="48"/>
      <c r="M125" s="50">
        <f t="shared" si="17"/>
        <v>758.62068965517244</v>
      </c>
      <c r="N125" s="50">
        <f>BAJIO14350722!C127</f>
        <v>5500</v>
      </c>
      <c r="O125" s="77">
        <f t="shared" si="13"/>
        <v>208476.61000000002</v>
      </c>
      <c r="P125" s="52"/>
      <c r="Q125" s="46"/>
    </row>
    <row r="126" spans="1:17" hidden="1" x14ac:dyDescent="0.25">
      <c r="A126" s="47">
        <f>BAJIO14350722!A128</f>
        <v>44445</v>
      </c>
      <c r="B126" s="48"/>
      <c r="C126" s="49" t="str">
        <f>BAJIO14350722!B128</f>
        <v>DELFINA CANTU CANTU LIQUIDACION DE FACTURA</v>
      </c>
      <c r="D126" s="48"/>
      <c r="E126" s="48" t="str">
        <f>BAJIO14350722!I128</f>
        <v>LIQ FACTURA</v>
      </c>
      <c r="F126" s="48">
        <f>BAJIO14350722!H128</f>
        <v>0</v>
      </c>
      <c r="G126" s="50">
        <f t="shared" si="14"/>
        <v>0</v>
      </c>
      <c r="H126" s="48"/>
      <c r="I126" s="50">
        <f t="shared" si="15"/>
        <v>0</v>
      </c>
      <c r="J126" s="51">
        <f>BAJIO14350722!D128</f>
        <v>0</v>
      </c>
      <c r="K126" s="50">
        <f t="shared" si="16"/>
        <v>7500.0000000000009</v>
      </c>
      <c r="L126" s="48"/>
      <c r="M126" s="50">
        <f t="shared" si="17"/>
        <v>1200.0000000000002</v>
      </c>
      <c r="N126" s="50">
        <f>BAJIO14350722!C128</f>
        <v>8700</v>
      </c>
      <c r="O126" s="77">
        <f t="shared" si="13"/>
        <v>199776.61000000002</v>
      </c>
      <c r="P126" s="52"/>
      <c r="Q126" s="46"/>
    </row>
    <row r="127" spans="1:17" hidden="1" x14ac:dyDescent="0.25">
      <c r="A127" s="47">
        <f>BAJIO14350722!A129</f>
        <v>44445</v>
      </c>
      <c r="B127" s="48"/>
      <c r="C127" s="49" t="str">
        <f>BAJIO14350722!B129</f>
        <v xml:space="preserve">RADIO FRECUENCIAS CONCESIONADA LIQUIDACI </v>
      </c>
      <c r="D127" s="48"/>
      <c r="E127" s="48" t="str">
        <f>BAJIO14350722!I129</f>
        <v>LIQUIDACION</v>
      </c>
      <c r="F127" s="48">
        <f>BAJIO14350722!H129</f>
        <v>0</v>
      </c>
      <c r="G127" s="50">
        <f t="shared" si="14"/>
        <v>0</v>
      </c>
      <c r="H127" s="48"/>
      <c r="I127" s="50">
        <f t="shared" si="15"/>
        <v>0</v>
      </c>
      <c r="J127" s="51">
        <f>BAJIO14350722!D129</f>
        <v>0</v>
      </c>
      <c r="K127" s="50">
        <f t="shared" si="16"/>
        <v>300</v>
      </c>
      <c r="L127" s="48"/>
      <c r="M127" s="50">
        <f t="shared" si="17"/>
        <v>48</v>
      </c>
      <c r="N127" s="50">
        <f>BAJIO14350722!C129</f>
        <v>348</v>
      </c>
      <c r="O127" s="77">
        <f t="shared" si="13"/>
        <v>199428.61000000002</v>
      </c>
      <c r="P127" s="52"/>
      <c r="Q127" s="46"/>
    </row>
    <row r="128" spans="1:17" hidden="1" x14ac:dyDescent="0.25">
      <c r="A128" s="47">
        <f>BAJIO14350722!A130</f>
        <v>44445</v>
      </c>
      <c r="B128" s="48"/>
      <c r="C128" s="49" t="str">
        <f>BAJIO14350722!B130</f>
        <v>PACCAR FINANCIAL MEXICO SA DE</v>
      </c>
      <c r="D128" s="48"/>
      <c r="E128" s="48" t="str">
        <f>BAJIO14350722!I130</f>
        <v>FACTURA</v>
      </c>
      <c r="F128" s="48">
        <f>BAJIO14350722!H130</f>
        <v>0</v>
      </c>
      <c r="G128" s="50">
        <f t="shared" si="14"/>
        <v>0</v>
      </c>
      <c r="H128" s="48"/>
      <c r="I128" s="50">
        <f t="shared" si="15"/>
        <v>0</v>
      </c>
      <c r="J128" s="51">
        <f>BAJIO14350722!D130</f>
        <v>0</v>
      </c>
      <c r="K128" s="50">
        <f t="shared" si="16"/>
        <v>12402.336206896553</v>
      </c>
      <c r="L128" s="48"/>
      <c r="M128" s="50">
        <f t="shared" si="17"/>
        <v>1984.3737931034484</v>
      </c>
      <c r="N128" s="50">
        <f>BAJIO14350722!C130</f>
        <v>14386.71</v>
      </c>
      <c r="O128" s="77">
        <f t="shared" si="13"/>
        <v>185041.90000000002</v>
      </c>
      <c r="P128" s="52"/>
      <c r="Q128" s="46"/>
    </row>
    <row r="129" spans="1:17" hidden="1" x14ac:dyDescent="0.25">
      <c r="A129" s="47">
        <f>BAJIO14350722!A131</f>
        <v>44445</v>
      </c>
      <c r="B129" s="48"/>
      <c r="C129" s="49" t="str">
        <f>BAJIO14350722!B131</f>
        <v>CIAJSA SA DE CV LIQUIDACION DE FACTURA</v>
      </c>
      <c r="D129" s="48"/>
      <c r="E129" s="48" t="str">
        <f>BAJIO14350722!I131</f>
        <v>LIQ FACTURA</v>
      </c>
      <c r="F129" s="48">
        <f>BAJIO14350722!H131</f>
        <v>0</v>
      </c>
      <c r="G129" s="50">
        <f t="shared" si="14"/>
        <v>0</v>
      </c>
      <c r="H129" s="48"/>
      <c r="I129" s="50">
        <f t="shared" si="15"/>
        <v>0</v>
      </c>
      <c r="J129" s="51">
        <f>BAJIO14350722!D131</f>
        <v>0</v>
      </c>
      <c r="K129" s="50">
        <f t="shared" si="16"/>
        <v>38396.551724137935</v>
      </c>
      <c r="L129" s="48"/>
      <c r="M129" s="50">
        <f t="shared" si="17"/>
        <v>6143.4482758620697</v>
      </c>
      <c r="N129" s="50">
        <f>BAJIO14350722!C131</f>
        <v>44540</v>
      </c>
      <c r="O129" s="77">
        <f t="shared" si="13"/>
        <v>140501.90000000002</v>
      </c>
      <c r="P129" s="52"/>
      <c r="Q129" s="46"/>
    </row>
    <row r="130" spans="1:17" hidden="1" x14ac:dyDescent="0.25">
      <c r="A130" s="47">
        <f>BAJIO14350722!A132</f>
        <v>44445</v>
      </c>
      <c r="B130" s="48"/>
      <c r="C130" s="49" t="str">
        <f>BAJIO14350722!B132</f>
        <v>ATRIO PLANOS Y PROYECTOS SA CV LIQUIDACION DE FACTURA</v>
      </c>
      <c r="D130" s="48"/>
      <c r="E130" s="48" t="str">
        <f>BAJIO14350722!I132</f>
        <v>LIQ FACTURA</v>
      </c>
      <c r="F130" s="48">
        <f>BAJIO14350722!H132</f>
        <v>0</v>
      </c>
      <c r="G130" s="50">
        <f t="shared" si="14"/>
        <v>0</v>
      </c>
      <c r="H130" s="48"/>
      <c r="I130" s="50">
        <f t="shared" si="15"/>
        <v>0</v>
      </c>
      <c r="J130" s="51">
        <f>BAJIO14350722!D132</f>
        <v>0</v>
      </c>
      <c r="K130" s="50">
        <f t="shared" si="16"/>
        <v>18965.517241379312</v>
      </c>
      <c r="L130" s="48"/>
      <c r="M130" s="50">
        <f t="shared" si="17"/>
        <v>3034.4827586206898</v>
      </c>
      <c r="N130" s="50">
        <f>BAJIO14350722!C132</f>
        <v>22000</v>
      </c>
      <c r="O130" s="77">
        <f t="shared" si="13"/>
        <v>118501.90000000002</v>
      </c>
      <c r="P130" s="52"/>
      <c r="Q130" s="46"/>
    </row>
    <row r="131" spans="1:17" hidden="1" x14ac:dyDescent="0.25">
      <c r="A131" s="47">
        <f>BAJIO14350722!A133</f>
        <v>44446</v>
      </c>
      <c r="B131" s="48"/>
      <c r="C131" s="49" t="str">
        <f>BAJIO14350722!B133</f>
        <v>VOPAK MEXICO SA DE CV PNUM2101260674 2410</v>
      </c>
      <c r="D131" s="48"/>
      <c r="E131" s="48" t="str">
        <f>BAJIO14350722!I133</f>
        <v>F2410</v>
      </c>
      <c r="F131" s="48">
        <f>BAJIO14350722!H133</f>
        <v>1298</v>
      </c>
      <c r="G131" s="50">
        <f t="shared" si="14"/>
        <v>23527.258620689656</v>
      </c>
      <c r="H131" s="48"/>
      <c r="I131" s="50">
        <f t="shared" si="15"/>
        <v>3764.361379310345</v>
      </c>
      <c r="J131" s="51">
        <f>BAJIO14350722!D133</f>
        <v>27291.62</v>
      </c>
      <c r="K131" s="50">
        <f t="shared" si="16"/>
        <v>0</v>
      </c>
      <c r="L131" s="48"/>
      <c r="M131" s="50">
        <f t="shared" si="17"/>
        <v>0</v>
      </c>
      <c r="N131" s="50">
        <f>BAJIO14350722!C133</f>
        <v>0</v>
      </c>
      <c r="O131" s="77">
        <f t="shared" si="13"/>
        <v>145793.52000000002</v>
      </c>
      <c r="P131" s="52"/>
      <c r="Q131" s="46"/>
    </row>
    <row r="132" spans="1:17" hidden="1" x14ac:dyDescent="0.25">
      <c r="A132" s="47">
        <f>BAJIO14350722!A134</f>
        <v>44447</v>
      </c>
      <c r="B132" s="48"/>
      <c r="C132" s="49" t="str">
        <f>BAJIO14350722!B134</f>
        <v>SECOLAM  LIQUIDACION DE FACTURA A 5390</v>
      </c>
      <c r="D132" s="48"/>
      <c r="E132" s="48" t="str">
        <f>BAJIO14350722!I134</f>
        <v>LIQ FACTURA</v>
      </c>
      <c r="F132" s="48">
        <f>BAJIO14350722!H134</f>
        <v>0</v>
      </c>
      <c r="G132" s="50">
        <f t="shared" si="14"/>
        <v>0</v>
      </c>
      <c r="H132" s="48"/>
      <c r="I132" s="50">
        <f t="shared" si="15"/>
        <v>0</v>
      </c>
      <c r="J132" s="51">
        <f>BAJIO14350722!D134</f>
        <v>0</v>
      </c>
      <c r="K132" s="50">
        <f t="shared" si="16"/>
        <v>7000.0000000000009</v>
      </c>
      <c r="L132" s="48"/>
      <c r="M132" s="50">
        <f t="shared" si="17"/>
        <v>1120.0000000000002</v>
      </c>
      <c r="N132" s="50">
        <f>BAJIO14350722!C134</f>
        <v>8120</v>
      </c>
      <c r="O132" s="77">
        <f t="shared" si="13"/>
        <v>137673.52000000002</v>
      </c>
      <c r="P132" s="52"/>
      <c r="Q132" s="46"/>
    </row>
    <row r="133" spans="1:17" hidden="1" x14ac:dyDescent="0.25">
      <c r="A133" s="47">
        <f>BAJIO14350722!A135</f>
        <v>44447</v>
      </c>
      <c r="B133" s="48"/>
      <c r="C133" s="49" t="str">
        <f>BAJIO14350722!B135</f>
        <v>ATRIO PLANOS Y PROYECTOS SA CV LIQUIDACION DE FACTURA</v>
      </c>
      <c r="D133" s="48"/>
      <c r="E133" s="48" t="str">
        <f>BAJIO14350722!I135</f>
        <v>LIQ FACTURA</v>
      </c>
      <c r="F133" s="48">
        <f>BAJIO14350722!H135</f>
        <v>0</v>
      </c>
      <c r="G133" s="50">
        <f t="shared" si="14"/>
        <v>0</v>
      </c>
      <c r="H133" s="48"/>
      <c r="I133" s="50">
        <f t="shared" si="15"/>
        <v>0</v>
      </c>
      <c r="J133" s="51">
        <f>BAJIO14350722!D135</f>
        <v>0</v>
      </c>
      <c r="K133" s="50">
        <f t="shared" si="16"/>
        <v>12068.96551724138</v>
      </c>
      <c r="L133" s="48"/>
      <c r="M133" s="50">
        <f t="shared" si="17"/>
        <v>1931.0344827586209</v>
      </c>
      <c r="N133" s="50">
        <f>BAJIO14350722!C135</f>
        <v>14000</v>
      </c>
      <c r="O133" s="77">
        <f t="shared" ref="O133:O196" si="18">O132+J133-N133</f>
        <v>123673.52000000002</v>
      </c>
      <c r="P133" s="52"/>
      <c r="Q133" s="46"/>
    </row>
    <row r="134" spans="1:17" hidden="1" x14ac:dyDescent="0.25">
      <c r="A134" s="47">
        <f>BAJIO14350722!A136</f>
        <v>44447</v>
      </c>
      <c r="B134" s="48"/>
      <c r="C134" s="49" t="str">
        <f>BAJIO14350722!B136</f>
        <v>MINDLINK SA DE CV OMAR LOMAS GUILLER</v>
      </c>
      <c r="D134" s="48"/>
      <c r="E134" s="48" t="str">
        <f>BAJIO14350722!I136</f>
        <v>FACTURA</v>
      </c>
      <c r="F134" s="48">
        <f>BAJIO14350722!H136</f>
        <v>0</v>
      </c>
      <c r="G134" s="50">
        <f t="shared" si="14"/>
        <v>0</v>
      </c>
      <c r="H134" s="48"/>
      <c r="I134" s="50">
        <f t="shared" si="15"/>
        <v>0</v>
      </c>
      <c r="J134" s="51">
        <f>BAJIO14350722!D136</f>
        <v>0</v>
      </c>
      <c r="K134" s="50">
        <f t="shared" si="16"/>
        <v>1500</v>
      </c>
      <c r="L134" s="48"/>
      <c r="M134" s="50">
        <f t="shared" si="17"/>
        <v>240</v>
      </c>
      <c r="N134" s="50">
        <f>BAJIO14350722!C136</f>
        <v>1740</v>
      </c>
      <c r="O134" s="77">
        <f t="shared" si="18"/>
        <v>121933.52000000002</v>
      </c>
      <c r="P134" s="52"/>
      <c r="Q134" s="46"/>
    </row>
    <row r="135" spans="1:17" hidden="1" x14ac:dyDescent="0.25">
      <c r="A135" s="47">
        <f>BAJIO14350722!A137</f>
        <v>44447</v>
      </c>
      <c r="B135" s="48"/>
      <c r="C135" s="49" t="str">
        <f>BAJIO14350722!B137</f>
        <v>SERV GASOLINEROS DE MEXICO SA</v>
      </c>
      <c r="D135" s="48"/>
      <c r="E135" s="48" t="str">
        <f>BAJIO14350722!I137</f>
        <v>GASOLINA</v>
      </c>
      <c r="F135" s="48">
        <f>BAJIO14350722!H137</f>
        <v>0</v>
      </c>
      <c r="G135" s="50">
        <f t="shared" si="14"/>
        <v>0</v>
      </c>
      <c r="H135" s="48"/>
      <c r="I135" s="50">
        <f t="shared" si="15"/>
        <v>0</v>
      </c>
      <c r="J135" s="51">
        <f>BAJIO14350722!D137</f>
        <v>0</v>
      </c>
      <c r="K135" s="50">
        <f t="shared" si="16"/>
        <v>56382.681034482768</v>
      </c>
      <c r="L135" s="48"/>
      <c r="M135" s="50">
        <f t="shared" si="17"/>
        <v>9021.2289655172426</v>
      </c>
      <c r="N135" s="50">
        <f>BAJIO14350722!C137</f>
        <v>65403.91</v>
      </c>
      <c r="O135" s="77">
        <f t="shared" si="18"/>
        <v>56529.610000000015</v>
      </c>
      <c r="P135" s="52"/>
      <c r="Q135" s="46"/>
    </row>
    <row r="136" spans="1:17" hidden="1" x14ac:dyDescent="0.25">
      <c r="A136" s="47">
        <f>BAJIO14350722!A138</f>
        <v>44447</v>
      </c>
      <c r="B136" s="48"/>
      <c r="C136" s="49" t="str">
        <f>BAJIO14350722!B138</f>
        <v>TELCEL reforma-08sep2021</v>
      </c>
      <c r="D136" s="48"/>
      <c r="E136" s="48" t="str">
        <f>BAJIO14350722!I138</f>
        <v>TELCEL</v>
      </c>
      <c r="F136" s="48">
        <f>BAJIO14350722!H138</f>
        <v>0</v>
      </c>
      <c r="G136" s="50">
        <f t="shared" si="14"/>
        <v>0</v>
      </c>
      <c r="H136" s="48"/>
      <c r="I136" s="50">
        <f t="shared" si="15"/>
        <v>0</v>
      </c>
      <c r="J136" s="51">
        <f>BAJIO14350722!D138</f>
        <v>0</v>
      </c>
      <c r="K136" s="50">
        <f t="shared" si="16"/>
        <v>4563.7931034482763</v>
      </c>
      <c r="L136" s="48"/>
      <c r="M136" s="50">
        <f t="shared" si="17"/>
        <v>730.20689655172418</v>
      </c>
      <c r="N136" s="50">
        <f>BAJIO14350722!C138</f>
        <v>5294</v>
      </c>
      <c r="O136" s="77">
        <f t="shared" si="18"/>
        <v>51235.610000000015</v>
      </c>
      <c r="P136" s="52"/>
      <c r="Q136" s="46"/>
    </row>
    <row r="137" spans="1:17" hidden="1" x14ac:dyDescent="0.25">
      <c r="A137" s="47">
        <f>BAJIO14350722!A139</f>
        <v>44447</v>
      </c>
      <c r="B137" s="48"/>
      <c r="C137" s="49" t="str">
        <f>BAJIO14350722!B139</f>
        <v>GASOLINERA LAS PALMAS SA DE CV LIQUIDACION DE FACTURA</v>
      </c>
      <c r="D137" s="48"/>
      <c r="E137" s="48" t="str">
        <f>BAJIO14350722!I139</f>
        <v>GASOLINA</v>
      </c>
      <c r="F137" s="48">
        <f>BAJIO14350722!H139</f>
        <v>0</v>
      </c>
      <c r="G137" s="50">
        <f t="shared" si="14"/>
        <v>0</v>
      </c>
      <c r="H137" s="48"/>
      <c r="I137" s="50">
        <f t="shared" si="15"/>
        <v>0</v>
      </c>
      <c r="J137" s="51">
        <f>BAJIO14350722!D139</f>
        <v>0</v>
      </c>
      <c r="K137" s="50">
        <f t="shared" si="16"/>
        <v>6034.4827586206902</v>
      </c>
      <c r="L137" s="48"/>
      <c r="M137" s="50">
        <f t="shared" si="17"/>
        <v>965.51724137931046</v>
      </c>
      <c r="N137" s="50">
        <f>BAJIO14350722!C139</f>
        <v>7000</v>
      </c>
      <c r="O137" s="77">
        <f t="shared" si="18"/>
        <v>44235.610000000015</v>
      </c>
      <c r="P137" s="52"/>
      <c r="Q137" s="46"/>
    </row>
    <row r="138" spans="1:17" hidden="1" x14ac:dyDescent="0.25">
      <c r="A138" s="47">
        <f>BAJIO14350722!A140</f>
        <v>44448</v>
      </c>
      <c r="B138" s="48"/>
      <c r="C138" s="49" t="str">
        <f>BAJIO14350722!B140</f>
        <v>UNIFORMES DE TAMPICO SA DE CV COTIZACION  25051 VERACRUZ</v>
      </c>
      <c r="D138" s="48"/>
      <c r="E138" s="48" t="str">
        <f>BAJIO14350722!I140</f>
        <v>RECIBO</v>
      </c>
      <c r="F138" s="48">
        <f>BAJIO14350722!H140</f>
        <v>0</v>
      </c>
      <c r="G138" s="50">
        <f t="shared" si="14"/>
        <v>0</v>
      </c>
      <c r="H138" s="48"/>
      <c r="I138" s="50">
        <f t="shared" si="15"/>
        <v>0</v>
      </c>
      <c r="J138" s="51">
        <f>BAJIO14350722!D140</f>
        <v>0</v>
      </c>
      <c r="K138" s="50">
        <f t="shared" si="16"/>
        <v>2186.2413793103451</v>
      </c>
      <c r="L138" s="48"/>
      <c r="M138" s="50">
        <f t="shared" si="17"/>
        <v>349.79862068965525</v>
      </c>
      <c r="N138" s="50">
        <f>BAJIO14350722!C140</f>
        <v>2536.04</v>
      </c>
      <c r="O138" s="77">
        <f t="shared" si="18"/>
        <v>41699.570000000014</v>
      </c>
      <c r="P138" s="52"/>
      <c r="Q138" s="46"/>
    </row>
    <row r="139" spans="1:17" hidden="1" x14ac:dyDescent="0.25">
      <c r="A139" s="47">
        <f>BAJIO14350722!A141</f>
        <v>44448</v>
      </c>
      <c r="B139" s="48"/>
      <c r="C139" s="49" t="str">
        <f>BAJIO14350722!B141</f>
        <v>UNIFORMES DE TAMPICO SA DE CV COTIZACION 61290</v>
      </c>
      <c r="D139" s="48"/>
      <c r="E139" s="48" t="str">
        <f>BAJIO14350722!I141</f>
        <v>RECIBO</v>
      </c>
      <c r="F139" s="48">
        <f>BAJIO14350722!H141</f>
        <v>0</v>
      </c>
      <c r="G139" s="50">
        <f t="shared" si="14"/>
        <v>0</v>
      </c>
      <c r="H139" s="48"/>
      <c r="I139" s="50">
        <f t="shared" si="15"/>
        <v>0</v>
      </c>
      <c r="J139" s="51">
        <f>BAJIO14350722!D141</f>
        <v>0</v>
      </c>
      <c r="K139" s="50">
        <f t="shared" si="16"/>
        <v>1885.3793103448277</v>
      </c>
      <c r="L139" s="48"/>
      <c r="M139" s="50">
        <f t="shared" si="17"/>
        <v>301.66068965517246</v>
      </c>
      <c r="N139" s="50">
        <f>BAJIO14350722!C141</f>
        <v>2187.04</v>
      </c>
      <c r="O139" s="77">
        <f t="shared" si="18"/>
        <v>39512.530000000013</v>
      </c>
      <c r="P139" s="52"/>
      <c r="Q139" s="46"/>
    </row>
    <row r="140" spans="1:17" hidden="1" x14ac:dyDescent="0.25">
      <c r="A140" s="47">
        <f>BAJIO14350722!A142</f>
        <v>44449</v>
      </c>
      <c r="B140" s="48"/>
      <c r="C140" s="49" t="str">
        <f>BAJIO14350722!B142</f>
        <v xml:space="preserve">OPERADORA DE RELLENOS SANITARILIQUIDAC </v>
      </c>
      <c r="D140" s="48"/>
      <c r="E140" s="48" t="str">
        <f>BAJIO14350722!I142</f>
        <v>LIQ FACTURA</v>
      </c>
      <c r="F140" s="48">
        <f>BAJIO14350722!H142</f>
        <v>0</v>
      </c>
      <c r="G140" s="50">
        <f t="shared" si="14"/>
        <v>0</v>
      </c>
      <c r="H140" s="48"/>
      <c r="I140" s="50">
        <f t="shared" si="15"/>
        <v>0</v>
      </c>
      <c r="J140" s="51">
        <f>BAJIO14350722!D142</f>
        <v>0</v>
      </c>
      <c r="K140" s="50">
        <f t="shared" si="16"/>
        <v>14215.948275862071</v>
      </c>
      <c r="L140" s="48"/>
      <c r="M140" s="50">
        <f t="shared" si="17"/>
        <v>2274.5517241379312</v>
      </c>
      <c r="N140" s="50">
        <f>BAJIO14350722!C142</f>
        <v>16490.5</v>
      </c>
      <c r="O140" s="77">
        <f t="shared" si="18"/>
        <v>23022.030000000013</v>
      </c>
      <c r="P140" s="52"/>
      <c r="Q140" s="46"/>
    </row>
    <row r="141" spans="1:17" hidden="1" x14ac:dyDescent="0.25">
      <c r="A141" s="47">
        <f>BAJIO14350722!A143</f>
        <v>44449</v>
      </c>
      <c r="B141" s="48"/>
      <c r="C141" s="49" t="str">
        <f>BAJIO14350722!B143</f>
        <v>SEGURIDAD AMBIENTAL Y CAPACITA LIQUIDACION DE FACTURA SEPT</v>
      </c>
      <c r="D141" s="48"/>
      <c r="E141" s="48" t="str">
        <f>BAJIO14350722!I143</f>
        <v>LIQ FACTURA</v>
      </c>
      <c r="F141" s="48">
        <f>BAJIO14350722!H143</f>
        <v>0</v>
      </c>
      <c r="G141" s="50">
        <f t="shared" si="14"/>
        <v>0</v>
      </c>
      <c r="H141" s="48"/>
      <c r="I141" s="50">
        <f t="shared" si="15"/>
        <v>0</v>
      </c>
      <c r="J141" s="51">
        <f>BAJIO14350722!D143</f>
        <v>0</v>
      </c>
      <c r="K141" s="50">
        <f t="shared" si="16"/>
        <v>8620.6896551724149</v>
      </c>
      <c r="L141" s="48"/>
      <c r="M141" s="50">
        <f t="shared" si="17"/>
        <v>1379.3103448275865</v>
      </c>
      <c r="N141" s="50">
        <f>BAJIO14350722!C143</f>
        <v>10000</v>
      </c>
      <c r="O141" s="77">
        <f t="shared" si="18"/>
        <v>13022.030000000013</v>
      </c>
      <c r="P141" s="52"/>
      <c r="Q141" s="46"/>
    </row>
    <row r="142" spans="1:17" hidden="1" x14ac:dyDescent="0.25">
      <c r="A142" s="47">
        <f>BAJIO14350722!A144</f>
        <v>44449</v>
      </c>
      <c r="B142" s="48"/>
      <c r="C142" s="49" t="str">
        <f>BAJIO14350722!B144</f>
        <v xml:space="preserve">SECRETARIA DE FIANZAS Y TESORE </v>
      </c>
      <c r="D142" s="48"/>
      <c r="E142" s="48" t="str">
        <f>BAJIO14350722!I144</f>
        <v>ISN</v>
      </c>
      <c r="F142" s="48">
        <f>BAJIO14350722!H144</f>
        <v>0</v>
      </c>
      <c r="G142" s="50">
        <f t="shared" si="14"/>
        <v>0</v>
      </c>
      <c r="H142" s="48"/>
      <c r="I142" s="50">
        <f t="shared" si="15"/>
        <v>0</v>
      </c>
      <c r="J142" s="51">
        <f>BAJIO14350722!D144</f>
        <v>0</v>
      </c>
      <c r="K142" s="50">
        <f t="shared" si="16"/>
        <v>4732.7586206896558</v>
      </c>
      <c r="L142" s="48"/>
      <c r="M142" s="50">
        <f t="shared" si="17"/>
        <v>757.241379310345</v>
      </c>
      <c r="N142" s="50">
        <f>BAJIO14350722!C144</f>
        <v>5490</v>
      </c>
      <c r="O142" s="77">
        <f t="shared" si="18"/>
        <v>7532.0300000000134</v>
      </c>
      <c r="P142" s="52"/>
      <c r="Q142" s="46"/>
    </row>
    <row r="143" spans="1:17" hidden="1" x14ac:dyDescent="0.25">
      <c r="A143" s="47">
        <f>BAJIO14350722!A145</f>
        <v>44449</v>
      </c>
      <c r="B143" s="48"/>
      <c r="C143" s="49" t="str">
        <f>BAJIO14350722!B145</f>
        <v>Devolución de SPEI: SECRETARIA DE FIANZAS Y TESORE</v>
      </c>
      <c r="D143" s="48"/>
      <c r="E143" s="48" t="str">
        <f>BAJIO14350722!I145</f>
        <v>DEV ISN</v>
      </c>
      <c r="F143" s="48">
        <f>BAJIO14350722!H145</f>
        <v>0</v>
      </c>
      <c r="G143" s="50">
        <f t="shared" si="14"/>
        <v>4732.7586206896558</v>
      </c>
      <c r="H143" s="48"/>
      <c r="I143" s="50">
        <f t="shared" si="15"/>
        <v>757.241379310345</v>
      </c>
      <c r="J143" s="51">
        <f>BAJIO14350722!D145</f>
        <v>5490</v>
      </c>
      <c r="K143" s="50">
        <f t="shared" si="16"/>
        <v>0</v>
      </c>
      <c r="L143" s="48"/>
      <c r="M143" s="50">
        <f t="shared" si="17"/>
        <v>0</v>
      </c>
      <c r="N143" s="50">
        <f>BAJIO14350722!C145</f>
        <v>0</v>
      </c>
      <c r="O143" s="77">
        <f t="shared" si="18"/>
        <v>13022.030000000013</v>
      </c>
      <c r="P143" s="52"/>
      <c r="Q143" s="46"/>
    </row>
    <row r="144" spans="1:17" hidden="1" x14ac:dyDescent="0.25">
      <c r="A144" s="47">
        <f>BAJIO14350722!A146</f>
        <v>44449</v>
      </c>
      <c r="B144" s="48"/>
      <c r="C144" s="49" t="str">
        <f>BAJIO14350722!B146</f>
        <v>ALANIS MARTINEZ GERARDO PRESTAMO GENERAL</v>
      </c>
      <c r="D144" s="48"/>
      <c r="E144" s="48" t="str">
        <f>BAJIO14350722!I146</f>
        <v>PRESTAMO GRAL</v>
      </c>
      <c r="F144" s="48">
        <f>BAJIO14350722!H146</f>
        <v>0</v>
      </c>
      <c r="G144" s="50">
        <f t="shared" si="14"/>
        <v>0</v>
      </c>
      <c r="H144" s="48"/>
      <c r="I144" s="50">
        <f t="shared" si="15"/>
        <v>0</v>
      </c>
      <c r="J144" s="51">
        <f>BAJIO14350722!D146</f>
        <v>0</v>
      </c>
      <c r="K144" s="50">
        <f t="shared" si="16"/>
        <v>2647.4137931034484</v>
      </c>
      <c r="L144" s="48"/>
      <c r="M144" s="50">
        <f t="shared" si="17"/>
        <v>423.58620689655174</v>
      </c>
      <c r="N144" s="50">
        <f>BAJIO14350722!C146</f>
        <v>3071</v>
      </c>
      <c r="O144" s="77">
        <f t="shared" si="18"/>
        <v>9951.0300000000134</v>
      </c>
      <c r="P144" s="52"/>
      <c r="Q144" s="46"/>
    </row>
    <row r="145" spans="1:17" hidden="1" x14ac:dyDescent="0.25">
      <c r="A145" s="47">
        <f>BAJIO14350722!A147</f>
        <v>44450</v>
      </c>
      <c r="B145" s="48"/>
      <c r="C145" s="49" t="str">
        <f>BAJIO14350722!B147</f>
        <v>SALDANA OROZCO BLANCA LIQUIDACION DE FACTURA</v>
      </c>
      <c r="D145" s="48"/>
      <c r="E145" s="48" t="str">
        <f>BAJIO14350722!I147</f>
        <v>RECIBO</v>
      </c>
      <c r="F145" s="48">
        <f>BAJIO14350722!H147</f>
        <v>0</v>
      </c>
      <c r="G145" s="50">
        <f t="shared" si="14"/>
        <v>0</v>
      </c>
      <c r="H145" s="48"/>
      <c r="I145" s="50">
        <f t="shared" si="15"/>
        <v>0</v>
      </c>
      <c r="J145" s="51">
        <f>BAJIO14350722!D147</f>
        <v>0</v>
      </c>
      <c r="K145" s="50">
        <f t="shared" si="16"/>
        <v>880</v>
      </c>
      <c r="L145" s="48"/>
      <c r="M145" s="50">
        <f t="shared" si="17"/>
        <v>140.80000000000001</v>
      </c>
      <c r="N145" s="50">
        <f>BAJIO14350722!C147</f>
        <v>1020.8</v>
      </c>
      <c r="O145" s="77">
        <f t="shared" si="18"/>
        <v>8930.2300000000141</v>
      </c>
      <c r="P145" s="52"/>
      <c r="Q145" s="46"/>
    </row>
    <row r="146" spans="1:17" hidden="1" x14ac:dyDescent="0.25">
      <c r="A146" s="47">
        <f>BAJIO14350722!A148</f>
        <v>44450</v>
      </c>
      <c r="B146" s="48"/>
      <c r="C146" s="49" t="str">
        <f>BAJIO14350722!B148</f>
        <v>SALDANA OROZCO BLANCA LIQUIDACION DE FACTURA</v>
      </c>
      <c r="D146" s="48"/>
      <c r="E146" s="48" t="str">
        <f>BAJIO14350722!I148</f>
        <v>RECIBO</v>
      </c>
      <c r="F146" s="48">
        <f>BAJIO14350722!H148</f>
        <v>0</v>
      </c>
      <c r="G146" s="50">
        <f t="shared" si="14"/>
        <v>0</v>
      </c>
      <c r="H146" s="48"/>
      <c r="I146" s="50">
        <f t="shared" si="15"/>
        <v>0</v>
      </c>
      <c r="J146" s="51">
        <f>BAJIO14350722!D148</f>
        <v>0</v>
      </c>
      <c r="K146" s="50">
        <f t="shared" si="16"/>
        <v>1760</v>
      </c>
      <c r="L146" s="48"/>
      <c r="M146" s="50">
        <f t="shared" si="17"/>
        <v>281.60000000000002</v>
      </c>
      <c r="N146" s="50">
        <f>BAJIO14350722!C148</f>
        <v>2041.6</v>
      </c>
      <c r="O146" s="77">
        <f t="shared" si="18"/>
        <v>6888.6300000000138</v>
      </c>
      <c r="P146" s="52"/>
      <c r="Q146" s="46"/>
    </row>
    <row r="147" spans="1:17" hidden="1" x14ac:dyDescent="0.25">
      <c r="A147" s="47">
        <f>BAJIO14350722!A149</f>
        <v>44453</v>
      </c>
      <c r="B147" s="48"/>
      <c r="C147" s="49" t="str">
        <f>BAJIO14350722!B149</f>
        <v xml:space="preserve"> GPO LOURDES ANABEL  REF. JULIAN GARCIA GONZALEZ</v>
      </c>
      <c r="D147" s="48"/>
      <c r="E147" s="48" t="str">
        <f>BAJIO14350722!I149</f>
        <v>FACTURA</v>
      </c>
      <c r="F147" s="48">
        <f>BAJIO14350722!H149</f>
        <v>0</v>
      </c>
      <c r="G147" s="50">
        <f t="shared" si="14"/>
        <v>0</v>
      </c>
      <c r="H147" s="48"/>
      <c r="I147" s="50">
        <f t="shared" si="15"/>
        <v>0</v>
      </c>
      <c r="J147" s="51">
        <f>BAJIO14350722!D149</f>
        <v>0</v>
      </c>
      <c r="K147" s="50">
        <f t="shared" si="16"/>
        <v>1883.2758620689656</v>
      </c>
      <c r="L147" s="48"/>
      <c r="M147" s="50">
        <f t="shared" si="17"/>
        <v>301.3241379310345</v>
      </c>
      <c r="N147" s="50">
        <f>BAJIO14350722!C149</f>
        <v>2184.6</v>
      </c>
      <c r="O147" s="77">
        <f t="shared" si="18"/>
        <v>4704.0300000000134</v>
      </c>
      <c r="P147" s="52"/>
      <c r="Q147" s="46"/>
    </row>
    <row r="148" spans="1:17" hidden="1" x14ac:dyDescent="0.25">
      <c r="A148" s="47">
        <f>BAJIO14350722!A150</f>
        <v>44453</v>
      </c>
      <c r="B148" s="48"/>
      <c r="C148" s="49" t="str">
        <f>BAJIO14350722!B150</f>
        <v>EMMANUEL CAZARES VIDAL LIQUIDACION DE FACTURA</v>
      </c>
      <c r="D148" s="48"/>
      <c r="E148" s="48" t="str">
        <f>BAJIO14350722!I150</f>
        <v>LIQ FACTURA</v>
      </c>
      <c r="F148" s="48">
        <f>BAJIO14350722!H150</f>
        <v>0</v>
      </c>
      <c r="G148" s="50">
        <f t="shared" si="14"/>
        <v>0</v>
      </c>
      <c r="H148" s="48"/>
      <c r="I148" s="50">
        <f t="shared" si="15"/>
        <v>0</v>
      </c>
      <c r="J148" s="51">
        <f>BAJIO14350722!D150</f>
        <v>0</v>
      </c>
      <c r="K148" s="50">
        <f t="shared" si="16"/>
        <v>1700.0000000000002</v>
      </c>
      <c r="L148" s="48"/>
      <c r="M148" s="50">
        <f t="shared" si="17"/>
        <v>272.00000000000006</v>
      </c>
      <c r="N148" s="50">
        <f>BAJIO14350722!C150</f>
        <v>1972</v>
      </c>
      <c r="O148" s="77">
        <f t="shared" si="18"/>
        <v>2732.0300000000134</v>
      </c>
      <c r="P148" s="52"/>
      <c r="Q148" s="46"/>
    </row>
    <row r="149" spans="1:17" hidden="1" x14ac:dyDescent="0.25">
      <c r="A149" s="47">
        <f>BAJIO14350722!A151</f>
        <v>44455</v>
      </c>
      <c r="B149" s="48"/>
      <c r="C149" s="49" t="str">
        <f>BAJIO14350722!B151</f>
        <v xml:space="preserve"> MARIA GUADALUPE CRUZ USCANGA PRESTAMO GRAL</v>
      </c>
      <c r="D149" s="48"/>
      <c r="E149" s="48" t="str">
        <f>BAJIO14350722!I151</f>
        <v>PRESTAMO GRAL</v>
      </c>
      <c r="F149" s="48">
        <f>BAJIO14350722!H151</f>
        <v>0</v>
      </c>
      <c r="G149" s="50">
        <f t="shared" si="14"/>
        <v>0</v>
      </c>
      <c r="H149" s="48"/>
      <c r="I149" s="50">
        <f t="shared" si="15"/>
        <v>0</v>
      </c>
      <c r="J149" s="51">
        <f>BAJIO14350722!D151</f>
        <v>0</v>
      </c>
      <c r="K149" s="50">
        <f t="shared" si="16"/>
        <v>354.31034482758622</v>
      </c>
      <c r="L149" s="48"/>
      <c r="M149" s="50">
        <f t="shared" si="17"/>
        <v>56.689655172413794</v>
      </c>
      <c r="N149" s="50">
        <f>BAJIO14350722!C151</f>
        <v>411</v>
      </c>
      <c r="O149" s="77">
        <f t="shared" si="18"/>
        <v>2321.0300000000134</v>
      </c>
      <c r="P149" s="52"/>
      <c r="Q149" s="46"/>
    </row>
    <row r="150" spans="1:17" hidden="1" x14ac:dyDescent="0.25">
      <c r="A150" s="47">
        <f>BAJIO14350722!A152</f>
        <v>44459</v>
      </c>
      <c r="B150" s="48"/>
      <c r="C150" s="49" t="str">
        <f>BAJIO14350722!B152</f>
        <v>TRASPASO</v>
      </c>
      <c r="D150" s="48"/>
      <c r="E150" s="48" t="str">
        <f>BAJIO14350722!I152</f>
        <v>TRASPASO</v>
      </c>
      <c r="F150" s="48">
        <f>BAJIO14350722!H152</f>
        <v>0</v>
      </c>
      <c r="G150" s="50">
        <f t="shared" si="14"/>
        <v>8620.6896551724149</v>
      </c>
      <c r="H150" s="48"/>
      <c r="I150" s="50">
        <f t="shared" si="15"/>
        <v>1379.3103448275865</v>
      </c>
      <c r="J150" s="51">
        <f>BAJIO14350722!D152</f>
        <v>10000</v>
      </c>
      <c r="K150" s="50">
        <f t="shared" si="16"/>
        <v>0</v>
      </c>
      <c r="L150" s="48"/>
      <c r="M150" s="50">
        <f t="shared" si="17"/>
        <v>0</v>
      </c>
      <c r="N150" s="50">
        <f>BAJIO14350722!C152</f>
        <v>0</v>
      </c>
      <c r="O150" s="77">
        <f t="shared" si="18"/>
        <v>12321.030000000013</v>
      </c>
      <c r="P150" s="52"/>
      <c r="Q150" s="46"/>
    </row>
    <row r="151" spans="1:17" hidden="1" x14ac:dyDescent="0.25">
      <c r="A151" s="47">
        <f>BAJIO14350722!A153</f>
        <v>44459</v>
      </c>
      <c r="B151" s="48"/>
      <c r="C151" s="49" t="str">
        <f>BAJIO14350722!B153</f>
        <v>MARIA GUADALUPE CRUZ USCANGA PRESTAMO GENERAL</v>
      </c>
      <c r="D151" s="48"/>
      <c r="E151" s="48" t="str">
        <f>BAJIO14350722!I153</f>
        <v>PRESTAMO GRAL</v>
      </c>
      <c r="F151" s="48">
        <f>BAJIO14350722!H153</f>
        <v>0</v>
      </c>
      <c r="G151" s="50">
        <f t="shared" si="14"/>
        <v>0</v>
      </c>
      <c r="H151" s="48"/>
      <c r="I151" s="50">
        <f t="shared" si="15"/>
        <v>0</v>
      </c>
      <c r="J151" s="51">
        <f>BAJIO14350722!D153</f>
        <v>0</v>
      </c>
      <c r="K151" s="50">
        <f t="shared" si="16"/>
        <v>592.24137931034488</v>
      </c>
      <c r="L151" s="48"/>
      <c r="M151" s="50">
        <f t="shared" si="17"/>
        <v>94.758620689655189</v>
      </c>
      <c r="N151" s="50">
        <f>BAJIO14350722!C153</f>
        <v>687</v>
      </c>
      <c r="O151" s="77">
        <f t="shared" si="18"/>
        <v>11634.030000000013</v>
      </c>
      <c r="P151" s="52"/>
      <c r="Q151" s="46"/>
    </row>
    <row r="152" spans="1:17" hidden="1" x14ac:dyDescent="0.25">
      <c r="A152" s="47">
        <f>BAJIO14350722!A154</f>
        <v>44459</v>
      </c>
      <c r="B152" s="48"/>
      <c r="C152" s="49" t="str">
        <f>BAJIO14350722!B154</f>
        <v>ZAMUDIO CELIS ALBERTO PRESTAMO GENERAL</v>
      </c>
      <c r="D152" s="48"/>
      <c r="E152" s="48" t="str">
        <f>BAJIO14350722!I154</f>
        <v>PRESTAMO GRAL</v>
      </c>
      <c r="F152" s="48">
        <f>BAJIO14350722!H154</f>
        <v>0</v>
      </c>
      <c r="G152" s="50">
        <f t="shared" si="14"/>
        <v>0</v>
      </c>
      <c r="H152" s="48"/>
      <c r="I152" s="50">
        <f t="shared" si="15"/>
        <v>0</v>
      </c>
      <c r="J152" s="51">
        <f>BAJIO14350722!D154</f>
        <v>0</v>
      </c>
      <c r="K152" s="50">
        <f t="shared" si="16"/>
        <v>2586.2068965517242</v>
      </c>
      <c r="L152" s="48"/>
      <c r="M152" s="50">
        <f t="shared" si="17"/>
        <v>413.79310344827587</v>
      </c>
      <c r="N152" s="50">
        <f>BAJIO14350722!C154</f>
        <v>3000</v>
      </c>
      <c r="O152" s="77">
        <f t="shared" si="18"/>
        <v>8634.0300000000134</v>
      </c>
      <c r="P152" s="52"/>
      <c r="Q152" s="46"/>
    </row>
    <row r="153" spans="1:17" ht="25.5" hidden="1" x14ac:dyDescent="0.25">
      <c r="A153" s="47">
        <f>BAJIO14350722!A155</f>
        <v>44460</v>
      </c>
      <c r="B153" s="48"/>
      <c r="C153" s="49" t="str">
        <f>BAJIO14350722!B155</f>
        <v>Nomina PRESTAMO GENERAL GPO LOURDES ANABEL  REF. JULIAN GARCIA GONZALEZ</v>
      </c>
      <c r="D153" s="48"/>
      <c r="E153" s="48" t="str">
        <f>BAJIO14350722!I155</f>
        <v>NOMINA</v>
      </c>
      <c r="F153" s="48">
        <f>BAJIO14350722!H155</f>
        <v>0</v>
      </c>
      <c r="G153" s="50">
        <f t="shared" si="14"/>
        <v>0</v>
      </c>
      <c r="H153" s="48"/>
      <c r="I153" s="50">
        <f t="shared" si="15"/>
        <v>0</v>
      </c>
      <c r="J153" s="51">
        <f>BAJIO14350722!D155</f>
        <v>0</v>
      </c>
      <c r="K153" s="50">
        <f t="shared" si="16"/>
        <v>836.20689655172418</v>
      </c>
      <c r="L153" s="48"/>
      <c r="M153" s="50">
        <f t="shared" si="17"/>
        <v>133.79310344827587</v>
      </c>
      <c r="N153" s="50">
        <f>BAJIO14350722!C155</f>
        <v>970</v>
      </c>
      <c r="O153" s="77">
        <f t="shared" si="18"/>
        <v>7664.0300000000134</v>
      </c>
      <c r="P153" s="52"/>
      <c r="Q153" s="46"/>
    </row>
    <row r="154" spans="1:17" hidden="1" x14ac:dyDescent="0.25">
      <c r="A154" s="47">
        <f>BAJIO14350722!A156</f>
        <v>44460</v>
      </c>
      <c r="B154" s="48"/>
      <c r="C154" s="49" t="str">
        <f>BAJIO14350722!B156</f>
        <v>TRASPASO  CONSTRUCTORA INVERMEX SA DE CV</v>
      </c>
      <c r="D154" s="48"/>
      <c r="E154" s="48" t="str">
        <f>BAJIO14350722!I156</f>
        <v>TRASPASO</v>
      </c>
      <c r="F154" s="48">
        <f>BAJIO14350722!H156</f>
        <v>0</v>
      </c>
      <c r="G154" s="50">
        <f t="shared" si="14"/>
        <v>2586.2068965517242</v>
      </c>
      <c r="H154" s="48"/>
      <c r="I154" s="50">
        <f t="shared" si="15"/>
        <v>413.79310344827587</v>
      </c>
      <c r="J154" s="51">
        <f>BAJIO14350722!D156</f>
        <v>3000</v>
      </c>
      <c r="K154" s="50">
        <f t="shared" si="16"/>
        <v>0</v>
      </c>
      <c r="L154" s="48"/>
      <c r="M154" s="50">
        <f t="shared" si="17"/>
        <v>0</v>
      </c>
      <c r="N154" s="50">
        <f>BAJIO14350722!C156</f>
        <v>0</v>
      </c>
      <c r="O154" s="77">
        <f t="shared" si="18"/>
        <v>10664.030000000013</v>
      </c>
      <c r="P154" s="52"/>
      <c r="Q154" s="46"/>
    </row>
    <row r="155" spans="1:17" hidden="1" x14ac:dyDescent="0.25">
      <c r="A155" s="47">
        <f>BAJIO14350722!A157</f>
        <v>44461</v>
      </c>
      <c r="B155" s="48"/>
      <c r="C155" s="49" t="str">
        <f>BAJIO14350722!B157</f>
        <v>VW Leasing</v>
      </c>
      <c r="D155" s="48"/>
      <c r="E155" s="48" t="str">
        <f>BAJIO14350722!I157</f>
        <v>FACTURA</v>
      </c>
      <c r="F155" s="48">
        <f>BAJIO14350722!H157</f>
        <v>0</v>
      </c>
      <c r="G155" s="50">
        <f t="shared" ref="G155:G218" si="19">J155/1.16</f>
        <v>0</v>
      </c>
      <c r="H155" s="48"/>
      <c r="I155" s="50">
        <f t="shared" ref="I155:I218" si="20">G155*0.16</f>
        <v>0</v>
      </c>
      <c r="J155" s="51">
        <f>BAJIO14350722!D157</f>
        <v>0</v>
      </c>
      <c r="K155" s="50">
        <f t="shared" ref="K155:K218" si="21">N155/1.16</f>
        <v>7068.2672413793116</v>
      </c>
      <c r="L155" s="48"/>
      <c r="M155" s="50">
        <f t="shared" ref="M155:M218" si="22">K155*0.16</f>
        <v>1130.9227586206898</v>
      </c>
      <c r="N155" s="50">
        <f>BAJIO14350722!C157</f>
        <v>8199.19</v>
      </c>
      <c r="O155" s="77">
        <f t="shared" si="18"/>
        <v>2464.8400000000129</v>
      </c>
      <c r="P155" s="52"/>
      <c r="Q155" s="46"/>
    </row>
    <row r="156" spans="1:17" hidden="1" x14ac:dyDescent="0.25">
      <c r="A156" s="47">
        <f>BAJIO14350722!A158</f>
        <v>44463</v>
      </c>
      <c r="B156" s="48"/>
      <c r="C156" s="49" t="str">
        <f>BAJIO14350722!B158</f>
        <v>ZAMUDIO CELIS ALBERTO PRESTAMO GENERAL</v>
      </c>
      <c r="D156" s="48"/>
      <c r="E156" s="48" t="str">
        <f>BAJIO14350722!I158</f>
        <v>PRESTAMO GRAL</v>
      </c>
      <c r="F156" s="48">
        <f>BAJIO14350722!H158</f>
        <v>0</v>
      </c>
      <c r="G156" s="50">
        <f t="shared" si="19"/>
        <v>0</v>
      </c>
      <c r="H156" s="48"/>
      <c r="I156" s="50">
        <f t="shared" si="20"/>
        <v>0</v>
      </c>
      <c r="J156" s="51">
        <f>BAJIO14350722!D158</f>
        <v>0</v>
      </c>
      <c r="K156" s="50">
        <f t="shared" si="21"/>
        <v>603.44827586206895</v>
      </c>
      <c r="L156" s="48"/>
      <c r="M156" s="50">
        <f t="shared" si="22"/>
        <v>96.551724137931032</v>
      </c>
      <c r="N156" s="50">
        <f>BAJIO14350722!C158</f>
        <v>700</v>
      </c>
      <c r="O156" s="77">
        <f t="shared" si="18"/>
        <v>1764.8400000000129</v>
      </c>
      <c r="P156" s="52"/>
      <c r="Q156" s="46"/>
    </row>
    <row r="157" spans="1:17" hidden="1" x14ac:dyDescent="0.25">
      <c r="A157" s="47">
        <f>BAJIO14350722!A159</f>
        <v>44466</v>
      </c>
      <c r="B157" s="48"/>
      <c r="C157" s="49" t="str">
        <f>BAJIO14350722!B159</f>
        <v xml:space="preserve">EXCELLENCE SEA   LAN D LOGISTICS SA DE C </v>
      </c>
      <c r="D157" s="48"/>
      <c r="E157" s="48" t="str">
        <f>BAJIO14350722!I159</f>
        <v>F2351</v>
      </c>
      <c r="F157" s="48">
        <f>BAJIO14350722!H159</f>
        <v>1329</v>
      </c>
      <c r="G157" s="50">
        <f t="shared" si="19"/>
        <v>31255.862068965522</v>
      </c>
      <c r="H157" s="48"/>
      <c r="I157" s="50">
        <f t="shared" si="20"/>
        <v>5000.9379310344839</v>
      </c>
      <c r="J157" s="51">
        <f>BAJIO14350722!D159</f>
        <v>36256.800000000003</v>
      </c>
      <c r="K157" s="50">
        <f t="shared" si="21"/>
        <v>0</v>
      </c>
      <c r="L157" s="48"/>
      <c r="M157" s="50">
        <f t="shared" si="22"/>
        <v>0</v>
      </c>
      <c r="N157" s="50">
        <f>BAJIO14350722!C159</f>
        <v>0</v>
      </c>
      <c r="O157" s="77">
        <f t="shared" si="18"/>
        <v>38021.640000000014</v>
      </c>
      <c r="P157" s="52"/>
      <c r="Q157" s="46"/>
    </row>
    <row r="158" spans="1:17" hidden="1" x14ac:dyDescent="0.25">
      <c r="A158" s="47">
        <f>BAJIO14350722!A160</f>
        <v>44466</v>
      </c>
      <c r="B158" s="48"/>
      <c r="C158" s="49" t="str">
        <f>BAJIO14350722!B160</f>
        <v>CHUBB SEGUROS POLIZA CY41002873</v>
      </c>
      <c r="D158" s="48"/>
      <c r="E158" s="48" t="str">
        <f>BAJIO14350722!I160</f>
        <v>POLIZA SEGURO</v>
      </c>
      <c r="F158" s="48">
        <f>BAJIO14350722!H160</f>
        <v>0</v>
      </c>
      <c r="G158" s="50">
        <f t="shared" si="19"/>
        <v>0</v>
      </c>
      <c r="H158" s="48"/>
      <c r="I158" s="50">
        <f t="shared" si="20"/>
        <v>0</v>
      </c>
      <c r="J158" s="51">
        <f>BAJIO14350722!D160</f>
        <v>0</v>
      </c>
      <c r="K158" s="50">
        <f t="shared" si="21"/>
        <v>2778.6637931034484</v>
      </c>
      <c r="L158" s="48"/>
      <c r="M158" s="50">
        <f t="shared" si="22"/>
        <v>444.58620689655174</v>
      </c>
      <c r="N158" s="50">
        <f>BAJIO14350722!C160</f>
        <v>3223.25</v>
      </c>
      <c r="O158" s="77">
        <f t="shared" si="18"/>
        <v>34798.390000000014</v>
      </c>
      <c r="P158" s="52"/>
      <c r="Q158" s="46"/>
    </row>
    <row r="159" spans="1:17" hidden="1" x14ac:dyDescent="0.25">
      <c r="A159" s="47">
        <f>BAJIO14350722!A161</f>
        <v>44466</v>
      </c>
      <c r="B159" s="48"/>
      <c r="C159" s="49" t="str">
        <f>BAJIO14350722!B161</f>
        <v>PROCESADORA DE RESIDUOS VERACR DEPOSITO</v>
      </c>
      <c r="D159" s="48"/>
      <c r="E159" s="48" t="str">
        <f>BAJIO14350722!I161</f>
        <v>DEPOSITO</v>
      </c>
      <c r="F159" s="48">
        <f>BAJIO14350722!H161</f>
        <v>0</v>
      </c>
      <c r="G159" s="50">
        <f t="shared" si="19"/>
        <v>0</v>
      </c>
      <c r="H159" s="48"/>
      <c r="I159" s="50">
        <f t="shared" si="20"/>
        <v>0</v>
      </c>
      <c r="J159" s="51">
        <f>BAJIO14350722!D161</f>
        <v>0</v>
      </c>
      <c r="K159" s="50">
        <f t="shared" si="21"/>
        <v>1724.1379310344828</v>
      </c>
      <c r="L159" s="48"/>
      <c r="M159" s="50">
        <f t="shared" si="22"/>
        <v>275.86206896551727</v>
      </c>
      <c r="N159" s="50">
        <f>BAJIO14350722!C161</f>
        <v>2000</v>
      </c>
      <c r="O159" s="77">
        <f t="shared" si="18"/>
        <v>32798.390000000014</v>
      </c>
      <c r="P159" s="52"/>
      <c r="Q159" s="46"/>
    </row>
    <row r="160" spans="1:17" hidden="1" x14ac:dyDescent="0.25">
      <c r="A160" s="47">
        <f>BAJIO14350722!A162</f>
        <v>44466</v>
      </c>
      <c r="B160" s="48"/>
      <c r="C160" s="49" t="str">
        <f>BAJIO14350722!B162</f>
        <v>PROCESADORA DE RESIDUOS VERACR LIQUIDACION DE FACTURA</v>
      </c>
      <c r="D160" s="48"/>
      <c r="E160" s="48" t="str">
        <f>BAJIO14350722!I162</f>
        <v>LIQ FACTURA</v>
      </c>
      <c r="F160" s="48">
        <f>BAJIO14350722!H162</f>
        <v>0</v>
      </c>
      <c r="G160" s="50">
        <f t="shared" si="19"/>
        <v>0</v>
      </c>
      <c r="H160" s="48"/>
      <c r="I160" s="50">
        <f t="shared" si="20"/>
        <v>0</v>
      </c>
      <c r="J160" s="51">
        <f>BAJIO14350722!D162</f>
        <v>0</v>
      </c>
      <c r="K160" s="50">
        <f t="shared" si="21"/>
        <v>4242.8620689655181</v>
      </c>
      <c r="L160" s="48"/>
      <c r="M160" s="50">
        <f t="shared" si="22"/>
        <v>678.85793103448293</v>
      </c>
      <c r="N160" s="50">
        <f>BAJIO14350722!C162</f>
        <v>4921.72</v>
      </c>
      <c r="O160" s="77">
        <f t="shared" si="18"/>
        <v>27876.670000000013</v>
      </c>
      <c r="P160" s="52"/>
      <c r="Q160" s="46"/>
    </row>
    <row r="161" spans="1:17" hidden="1" x14ac:dyDescent="0.25">
      <c r="A161" s="47">
        <f>BAJIO14350722!A163</f>
        <v>44467</v>
      </c>
      <c r="B161" s="48"/>
      <c r="C161" s="49" t="str">
        <f>BAJIO14350722!B163</f>
        <v xml:space="preserve">OPERADORA DE RELLENOS SANITARI  LIQUIDAC </v>
      </c>
      <c r="D161" s="48"/>
      <c r="E161" s="48" t="str">
        <f>BAJIO14350722!I163</f>
        <v>LIQ FACTURA</v>
      </c>
      <c r="F161" s="48">
        <f>BAJIO14350722!H163</f>
        <v>0</v>
      </c>
      <c r="G161" s="50">
        <f t="shared" si="19"/>
        <v>0</v>
      </c>
      <c r="H161" s="48"/>
      <c r="I161" s="50">
        <f t="shared" si="20"/>
        <v>0</v>
      </c>
      <c r="J161" s="51">
        <f>BAJIO14350722!D163</f>
        <v>0</v>
      </c>
      <c r="K161" s="50">
        <f t="shared" si="21"/>
        <v>18972</v>
      </c>
      <c r="L161" s="48"/>
      <c r="M161" s="50">
        <f t="shared" si="22"/>
        <v>3035.52</v>
      </c>
      <c r="N161" s="50">
        <f>BAJIO14350722!C163</f>
        <v>22007.52</v>
      </c>
      <c r="O161" s="77">
        <f t="shared" si="18"/>
        <v>5869.1500000000124</v>
      </c>
      <c r="P161" s="52"/>
      <c r="Q161" s="46"/>
    </row>
    <row r="162" spans="1:17" hidden="1" x14ac:dyDescent="0.25">
      <c r="A162" s="47">
        <f>BAJIO14350722!A164</f>
        <v>44468</v>
      </c>
      <c r="B162" s="48"/>
      <c r="C162" s="49" t="str">
        <f>BAJIO14350722!B164</f>
        <v>MARIA GUADALUPE CRUZ USCANGA PRESTAMO GENERAL</v>
      </c>
      <c r="D162" s="48"/>
      <c r="E162" s="48" t="str">
        <f>BAJIO14350722!I164</f>
        <v>PRESTAMO GRAL</v>
      </c>
      <c r="F162" s="48">
        <f>BAJIO14350722!H164</f>
        <v>0</v>
      </c>
      <c r="G162" s="50">
        <f t="shared" si="19"/>
        <v>0</v>
      </c>
      <c r="H162" s="48"/>
      <c r="I162" s="50">
        <f t="shared" si="20"/>
        <v>0</v>
      </c>
      <c r="J162" s="51">
        <f>BAJIO14350722!D164</f>
        <v>0</v>
      </c>
      <c r="K162" s="50">
        <f t="shared" si="21"/>
        <v>1293.1034482758621</v>
      </c>
      <c r="L162" s="48"/>
      <c r="M162" s="50">
        <f t="shared" si="22"/>
        <v>206.89655172413794</v>
      </c>
      <c r="N162" s="50">
        <f>BAJIO14350722!C164</f>
        <v>1500</v>
      </c>
      <c r="O162" s="77">
        <f t="shared" si="18"/>
        <v>4369.1500000000124</v>
      </c>
      <c r="P162" s="52"/>
      <c r="Q162" s="46"/>
    </row>
    <row r="163" spans="1:17" hidden="1" x14ac:dyDescent="0.25">
      <c r="A163" s="47">
        <f>BAJIO14350722!A165</f>
        <v>44474</v>
      </c>
      <c r="B163" s="48"/>
      <c r="C163" s="49" t="str">
        <f>BAJIO14350722!B165</f>
        <v>ZAMUDIO CELIS ALBERTO COMPROBAR GASTO</v>
      </c>
      <c r="D163" s="48"/>
      <c r="E163" s="48" t="str">
        <f>BAJIO14350722!I165</f>
        <v>COMP GTOS</v>
      </c>
      <c r="F163" s="48">
        <f>BAJIO14350722!H165</f>
        <v>0</v>
      </c>
      <c r="G163" s="50">
        <f t="shared" si="19"/>
        <v>0</v>
      </c>
      <c r="H163" s="48"/>
      <c r="I163" s="50">
        <f t="shared" si="20"/>
        <v>0</v>
      </c>
      <c r="J163" s="285">
        <f>BAJIO14350722!D165</f>
        <v>0</v>
      </c>
      <c r="K163" s="50">
        <f t="shared" si="21"/>
        <v>517.24137931034488</v>
      </c>
      <c r="L163" s="48"/>
      <c r="M163" s="50">
        <f t="shared" si="22"/>
        <v>82.758620689655189</v>
      </c>
      <c r="N163" s="50">
        <f>BAJIO14350722!C165</f>
        <v>600</v>
      </c>
      <c r="O163" s="77">
        <f t="shared" si="18"/>
        <v>3769.1500000000124</v>
      </c>
      <c r="P163" s="52"/>
      <c r="Q163" s="46"/>
    </row>
    <row r="164" spans="1:17" hidden="1" x14ac:dyDescent="0.25">
      <c r="A164" s="47">
        <f>BAJIO14350722!A166</f>
        <v>44476</v>
      </c>
      <c r="B164" s="48"/>
      <c r="C164" s="49" t="str">
        <f>BAJIO14350722!B166</f>
        <v>ARRENDADORA Y FACTOR BANORTE SA DE CV SO</v>
      </c>
      <c r="D164" s="48"/>
      <c r="E164" s="48" t="str">
        <f>BAJIO14350722!I166</f>
        <v>VARIAS FAC</v>
      </c>
      <c r="F164" s="48" t="str">
        <f>BAJIO14350722!H166</f>
        <v>1353 Y 1354</v>
      </c>
      <c r="G164" s="50">
        <f t="shared" si="19"/>
        <v>448408.56896551728</v>
      </c>
      <c r="H164" s="48"/>
      <c r="I164" s="50">
        <f t="shared" si="20"/>
        <v>71745.37103448277</v>
      </c>
      <c r="J164" s="285">
        <f>BAJIO14350722!D166</f>
        <v>520153.94</v>
      </c>
      <c r="K164" s="50">
        <f t="shared" si="21"/>
        <v>0</v>
      </c>
      <c r="L164" s="48"/>
      <c r="M164" s="50">
        <f t="shared" si="22"/>
        <v>0</v>
      </c>
      <c r="N164" s="50">
        <f>BAJIO14350722!C166</f>
        <v>0</v>
      </c>
      <c r="O164" s="77">
        <f t="shared" si="18"/>
        <v>523923.09</v>
      </c>
      <c r="P164" s="52"/>
      <c r="Q164" s="46"/>
    </row>
    <row r="165" spans="1:17" hidden="1" x14ac:dyDescent="0.25">
      <c r="A165" s="47">
        <f>BAJIO14350722!A167</f>
        <v>44476</v>
      </c>
      <c r="B165" s="48"/>
      <c r="C165" s="49" t="str">
        <f>BAJIO14350722!B167</f>
        <v xml:space="preserve"> ZAMUDIO CELIS ALBERTO PRESTAMO GENERAL</v>
      </c>
      <c r="D165" s="48"/>
      <c r="E165" s="48" t="str">
        <f>BAJIO14350722!I167</f>
        <v>PRESTAMO GRAL</v>
      </c>
      <c r="F165" s="48">
        <f>BAJIO14350722!H167</f>
        <v>0</v>
      </c>
      <c r="G165" s="50">
        <f t="shared" si="19"/>
        <v>0</v>
      </c>
      <c r="H165" s="48"/>
      <c r="I165" s="50">
        <f t="shared" si="20"/>
        <v>0</v>
      </c>
      <c r="J165" s="285">
        <f>BAJIO14350722!D167</f>
        <v>0</v>
      </c>
      <c r="K165" s="50">
        <f t="shared" si="21"/>
        <v>431.0344827586207</v>
      </c>
      <c r="L165" s="48"/>
      <c r="M165" s="50">
        <f t="shared" si="22"/>
        <v>68.965517241379317</v>
      </c>
      <c r="N165" s="50">
        <f>BAJIO14350722!C167</f>
        <v>500</v>
      </c>
      <c r="O165" s="77">
        <f t="shared" si="18"/>
        <v>523423.09</v>
      </c>
      <c r="P165" s="52"/>
      <c r="Q165" s="46"/>
    </row>
    <row r="166" spans="1:17" hidden="1" x14ac:dyDescent="0.25">
      <c r="A166" s="47">
        <f>BAJIO14350722!A168</f>
        <v>44477</v>
      </c>
      <c r="B166" s="48"/>
      <c r="C166" s="49" t="str">
        <f>BAJIO14350722!B168</f>
        <v>IDEALEASE ORIENTE LIQUIDACION DE FACTURA</v>
      </c>
      <c r="D166" s="48"/>
      <c r="E166" s="48" t="str">
        <f>BAJIO14350722!I168</f>
        <v>LIQ FACTURA</v>
      </c>
      <c r="F166" s="48">
        <f>BAJIO14350722!H168</f>
        <v>0</v>
      </c>
      <c r="G166" s="50">
        <f t="shared" si="19"/>
        <v>0</v>
      </c>
      <c r="H166" s="48"/>
      <c r="I166" s="50">
        <f t="shared" si="20"/>
        <v>0</v>
      </c>
      <c r="J166" s="285">
        <f>BAJIO14350722!D168</f>
        <v>0</v>
      </c>
      <c r="K166" s="50">
        <f t="shared" si="21"/>
        <v>427991.30172413791</v>
      </c>
      <c r="L166" s="48"/>
      <c r="M166" s="50">
        <f t="shared" si="22"/>
        <v>68478.608275862061</v>
      </c>
      <c r="N166" s="50">
        <f>BAJIO14350722!C168</f>
        <v>496469.91</v>
      </c>
      <c r="O166" s="77">
        <f t="shared" si="18"/>
        <v>26953.180000000051</v>
      </c>
      <c r="P166" s="52"/>
      <c r="Q166" s="46"/>
    </row>
    <row r="167" spans="1:17" hidden="1" x14ac:dyDescent="0.25">
      <c r="A167" s="47">
        <f>BAJIO14350722!A169</f>
        <v>44477</v>
      </c>
      <c r="B167" s="48"/>
      <c r="C167" s="49" t="str">
        <f>BAJIO14350722!B169</f>
        <v>IDEALEASE ORIENTE LIQUIDACION DE FACTURA</v>
      </c>
      <c r="D167" s="48"/>
      <c r="E167" s="48" t="str">
        <f>BAJIO14350722!I169</f>
        <v>LIQ FACTURA</v>
      </c>
      <c r="F167" s="48">
        <f>BAJIO14350722!H169</f>
        <v>0</v>
      </c>
      <c r="G167" s="50">
        <f t="shared" si="19"/>
        <v>0</v>
      </c>
      <c r="H167" s="48"/>
      <c r="I167" s="50">
        <f t="shared" si="20"/>
        <v>0</v>
      </c>
      <c r="J167" s="285">
        <f>BAJIO14350722!D169</f>
        <v>0</v>
      </c>
      <c r="K167" s="50">
        <f t="shared" si="21"/>
        <v>3000</v>
      </c>
      <c r="L167" s="48"/>
      <c r="M167" s="50">
        <f t="shared" si="22"/>
        <v>480</v>
      </c>
      <c r="N167" s="50">
        <f>BAJIO14350722!C169</f>
        <v>3480</v>
      </c>
      <c r="O167" s="77">
        <f t="shared" si="18"/>
        <v>23473.180000000051</v>
      </c>
      <c r="P167" s="52"/>
      <c r="Q167" s="46"/>
    </row>
    <row r="168" spans="1:17" hidden="1" x14ac:dyDescent="0.25">
      <c r="A168" s="47">
        <f>BAJIO14350722!A170</f>
        <v>44477</v>
      </c>
      <c r="B168" s="48"/>
      <c r="C168" s="49" t="str">
        <f>BAJIO14350722!B170</f>
        <v>IMPORT  EXPORT AIII SA DE CV FACT 1283</v>
      </c>
      <c r="D168" s="48"/>
      <c r="E168" s="48" t="str">
        <f>BAJIO14350722!I170</f>
        <v>LIQ FACTURA</v>
      </c>
      <c r="F168" s="48">
        <f>BAJIO14350722!H170</f>
        <v>0</v>
      </c>
      <c r="G168" s="50">
        <f t="shared" si="19"/>
        <v>0</v>
      </c>
      <c r="H168" s="48"/>
      <c r="I168" s="50">
        <f t="shared" si="20"/>
        <v>0</v>
      </c>
      <c r="J168" s="285">
        <f>BAJIO14350722!D170</f>
        <v>0</v>
      </c>
      <c r="K168" s="50">
        <f t="shared" si="21"/>
        <v>3000</v>
      </c>
      <c r="L168" s="48"/>
      <c r="M168" s="50">
        <f t="shared" si="22"/>
        <v>480</v>
      </c>
      <c r="N168" s="50">
        <f>BAJIO14350722!C170</f>
        <v>3480</v>
      </c>
      <c r="O168" s="77">
        <f t="shared" si="18"/>
        <v>19993.180000000051</v>
      </c>
      <c r="P168" s="52"/>
      <c r="Q168" s="46"/>
    </row>
    <row r="169" spans="1:17" hidden="1" x14ac:dyDescent="0.25">
      <c r="A169" s="47">
        <f>BAJIO14350722!A171</f>
        <v>44477</v>
      </c>
      <c r="B169" s="48"/>
      <c r="C169" s="49" t="str">
        <f>BAJIO14350722!B171</f>
        <v xml:space="preserve">OPERADORA DE RELLENOS SANITARI FACT 1017 </v>
      </c>
      <c r="D169" s="48"/>
      <c r="E169" s="48" t="str">
        <f>BAJIO14350722!I171</f>
        <v>LIQ FACTURA</v>
      </c>
      <c r="F169" s="48">
        <f>BAJIO14350722!H171</f>
        <v>0</v>
      </c>
      <c r="G169" s="50">
        <f t="shared" si="19"/>
        <v>0</v>
      </c>
      <c r="H169" s="48"/>
      <c r="I169" s="50">
        <f t="shared" si="20"/>
        <v>0</v>
      </c>
      <c r="J169" s="285">
        <f>BAJIO14350722!D171</f>
        <v>0</v>
      </c>
      <c r="K169" s="50">
        <f t="shared" si="21"/>
        <v>12397.25</v>
      </c>
      <c r="L169" s="48"/>
      <c r="M169" s="50">
        <f t="shared" si="22"/>
        <v>1983.56</v>
      </c>
      <c r="N169" s="50">
        <f>BAJIO14350722!C171</f>
        <v>14380.81</v>
      </c>
      <c r="O169" s="77">
        <f t="shared" si="18"/>
        <v>5612.3700000000517</v>
      </c>
      <c r="P169" s="52"/>
      <c r="Q169" s="46"/>
    </row>
    <row r="170" spans="1:17" hidden="1" x14ac:dyDescent="0.25">
      <c r="A170" s="47">
        <f>BAJIO14350722!A172</f>
        <v>44477</v>
      </c>
      <c r="B170" s="48"/>
      <c r="C170" s="49" t="str">
        <f>BAJIO14350722!B172</f>
        <v>ZAMUDIO CELIS ALBERTO PRESTAMO GENERAL</v>
      </c>
      <c r="D170" s="48"/>
      <c r="E170" s="48" t="str">
        <f>BAJIO14350722!I172</f>
        <v>PRESTAMO GRAL</v>
      </c>
      <c r="F170" s="48">
        <f>BAJIO14350722!H172</f>
        <v>0</v>
      </c>
      <c r="G170" s="50">
        <f t="shared" si="19"/>
        <v>0</v>
      </c>
      <c r="H170" s="48"/>
      <c r="I170" s="50">
        <f t="shared" si="20"/>
        <v>0</v>
      </c>
      <c r="J170" s="285">
        <f>BAJIO14350722!D172</f>
        <v>0</v>
      </c>
      <c r="K170" s="50">
        <f t="shared" si="21"/>
        <v>618.9655172413793</v>
      </c>
      <c r="L170" s="48"/>
      <c r="M170" s="50">
        <f t="shared" si="22"/>
        <v>99.034482758620697</v>
      </c>
      <c r="N170" s="50">
        <f>BAJIO14350722!C172</f>
        <v>718</v>
      </c>
      <c r="O170" s="77">
        <f t="shared" si="18"/>
        <v>4894.3700000000517</v>
      </c>
      <c r="P170" s="52"/>
      <c r="Q170" s="46"/>
    </row>
    <row r="171" spans="1:17" hidden="1" x14ac:dyDescent="0.25">
      <c r="A171" s="47">
        <f>BAJIO14350722!A173</f>
        <v>44480</v>
      </c>
      <c r="B171" s="48"/>
      <c r="C171" s="49" t="str">
        <f>BAJIO14350722!B173</f>
        <v>MARIA GUADALUPE CRUZ USCANGA  PRESTAMO GENERAL</v>
      </c>
      <c r="D171" s="48"/>
      <c r="E171" s="48" t="str">
        <f>BAJIO14350722!I173</f>
        <v>PRESTAMO GRAL</v>
      </c>
      <c r="F171" s="48">
        <f>BAJIO14350722!H173</f>
        <v>0</v>
      </c>
      <c r="G171" s="50">
        <f t="shared" si="19"/>
        <v>0</v>
      </c>
      <c r="H171" s="48"/>
      <c r="I171" s="50">
        <f t="shared" si="20"/>
        <v>0</v>
      </c>
      <c r="J171" s="285">
        <f>BAJIO14350722!D173</f>
        <v>0</v>
      </c>
      <c r="K171" s="50">
        <f t="shared" si="21"/>
        <v>86.206896551724142</v>
      </c>
      <c r="L171" s="48"/>
      <c r="M171" s="50">
        <f t="shared" si="22"/>
        <v>13.793103448275863</v>
      </c>
      <c r="N171" s="50">
        <f>BAJIO14350722!C173</f>
        <v>100</v>
      </c>
      <c r="O171" s="77">
        <f t="shared" si="18"/>
        <v>4794.3700000000517</v>
      </c>
      <c r="P171" s="52"/>
      <c r="Q171" s="46"/>
    </row>
    <row r="172" spans="1:17" hidden="1" x14ac:dyDescent="0.25">
      <c r="A172" s="47">
        <f>BAJIO14350722!A174</f>
        <v>44481</v>
      </c>
      <c r="B172" s="48"/>
      <c r="C172" s="49" t="str">
        <f>BAJIO14350722!B174</f>
        <v>ALANIS MARTINEZ GERARDO PRESTAMO GENERAL</v>
      </c>
      <c r="D172" s="48"/>
      <c r="E172" s="48" t="str">
        <f>BAJIO14350722!I174</f>
        <v>PRESTAMO GRAL</v>
      </c>
      <c r="F172" s="48">
        <f>BAJIO14350722!H174</f>
        <v>0</v>
      </c>
      <c r="G172" s="50">
        <f t="shared" si="19"/>
        <v>0</v>
      </c>
      <c r="H172" s="48"/>
      <c r="I172" s="50">
        <f t="shared" si="20"/>
        <v>0</v>
      </c>
      <c r="J172" s="285">
        <f>BAJIO14350722!D174</f>
        <v>0</v>
      </c>
      <c r="K172" s="50">
        <f t="shared" si="21"/>
        <v>862.06896551724139</v>
      </c>
      <c r="L172" s="48"/>
      <c r="M172" s="50">
        <f t="shared" si="22"/>
        <v>137.93103448275863</v>
      </c>
      <c r="N172" s="50">
        <f>BAJIO14350722!C174</f>
        <v>1000</v>
      </c>
      <c r="O172" s="77">
        <f t="shared" si="18"/>
        <v>3794.3700000000517</v>
      </c>
      <c r="P172" s="52"/>
      <c r="Q172" s="46"/>
    </row>
    <row r="173" spans="1:17" hidden="1" x14ac:dyDescent="0.25">
      <c r="A173" s="47">
        <f>BAJIO14350722!A175</f>
        <v>44482</v>
      </c>
      <c r="B173" s="48"/>
      <c r="C173" s="49" t="str">
        <f>BAJIO14350722!B175</f>
        <v>UNIFORMES DE TAMPICO SA DE CV CV17349</v>
      </c>
      <c r="D173" s="48"/>
      <c r="E173" s="48" t="str">
        <f>BAJIO14350722!I175</f>
        <v>PRESTAMO GRAL</v>
      </c>
      <c r="F173" s="48">
        <f>BAJIO14350722!H175</f>
        <v>0</v>
      </c>
      <c r="G173" s="50">
        <f t="shared" si="19"/>
        <v>0</v>
      </c>
      <c r="H173" s="48"/>
      <c r="I173" s="50">
        <f t="shared" si="20"/>
        <v>0</v>
      </c>
      <c r="J173" s="285">
        <f>BAJIO14350722!D175</f>
        <v>0</v>
      </c>
      <c r="K173" s="50">
        <f t="shared" si="21"/>
        <v>696.56034482758628</v>
      </c>
      <c r="L173" s="48"/>
      <c r="M173" s="50">
        <f t="shared" si="22"/>
        <v>111.44965517241381</v>
      </c>
      <c r="N173" s="50">
        <f>BAJIO14350722!C175</f>
        <v>808.01</v>
      </c>
      <c r="O173" s="77">
        <f t="shared" si="18"/>
        <v>2986.3600000000515</v>
      </c>
      <c r="P173" s="52"/>
      <c r="Q173" s="46"/>
    </row>
    <row r="174" spans="1:17" hidden="1" x14ac:dyDescent="0.25">
      <c r="A174" s="47">
        <f>BAJIO14350722!A176</f>
        <v>44482</v>
      </c>
      <c r="B174" s="48"/>
      <c r="C174" s="49" t="str">
        <f>BAJIO14350722!B176</f>
        <v>ARRENDADORA Y FACTOR BANORTE SA DE CV SO</v>
      </c>
      <c r="D174" s="48"/>
      <c r="E174" s="48" t="str">
        <f>BAJIO14350722!I176</f>
        <v>VARIAS FAC</v>
      </c>
      <c r="F174" s="48">
        <f>BAJIO14350722!H176</f>
        <v>1366</v>
      </c>
      <c r="G174" s="50">
        <f t="shared" si="19"/>
        <v>101809.29310344828</v>
      </c>
      <c r="H174" s="48"/>
      <c r="I174" s="50">
        <f t="shared" si="20"/>
        <v>16289.486896551725</v>
      </c>
      <c r="J174" s="285">
        <f>BAJIO14350722!D176</f>
        <v>118098.78</v>
      </c>
      <c r="K174" s="50">
        <f t="shared" si="21"/>
        <v>0</v>
      </c>
      <c r="L174" s="48"/>
      <c r="M174" s="50">
        <f t="shared" si="22"/>
        <v>0</v>
      </c>
      <c r="N174" s="50">
        <f>BAJIO14350722!C176</f>
        <v>0</v>
      </c>
      <c r="O174" s="77">
        <f t="shared" si="18"/>
        <v>121085.14000000004</v>
      </c>
      <c r="P174" s="52"/>
      <c r="Q174" s="46"/>
    </row>
    <row r="175" spans="1:17" hidden="1" x14ac:dyDescent="0.25">
      <c r="A175" s="47">
        <f>BAJIO14350722!A177</f>
        <v>44482</v>
      </c>
      <c r="B175" s="48"/>
      <c r="C175" s="49" t="str">
        <f>BAJIO14350722!B177</f>
        <v>LIVETT CONSTRUCCIONES Y SUMINI LIQUIDACION DE FACTURA</v>
      </c>
      <c r="D175" s="48"/>
      <c r="E175" s="48" t="str">
        <f>BAJIO14350722!I177</f>
        <v>LIQ FACTURA</v>
      </c>
      <c r="F175" s="48">
        <f>BAJIO14350722!H177</f>
        <v>0</v>
      </c>
      <c r="G175" s="50">
        <f t="shared" si="19"/>
        <v>0</v>
      </c>
      <c r="H175" s="48"/>
      <c r="I175" s="50">
        <f t="shared" si="20"/>
        <v>0</v>
      </c>
      <c r="J175" s="285">
        <f>BAJIO14350722!D177</f>
        <v>0</v>
      </c>
      <c r="K175" s="50">
        <f t="shared" si="21"/>
        <v>58620.68965517242</v>
      </c>
      <c r="L175" s="48"/>
      <c r="M175" s="50">
        <f t="shared" si="22"/>
        <v>9379.310344827587</v>
      </c>
      <c r="N175" s="50">
        <f>BAJIO14350722!C177</f>
        <v>68000</v>
      </c>
      <c r="O175" s="77">
        <f t="shared" si="18"/>
        <v>53085.140000000043</v>
      </c>
      <c r="P175" s="52"/>
      <c r="Q175" s="46"/>
    </row>
    <row r="176" spans="1:17" hidden="1" x14ac:dyDescent="0.25">
      <c r="A176" s="47">
        <f>BAJIO14350722!A178</f>
        <v>44482</v>
      </c>
      <c r="B176" s="48"/>
      <c r="C176" s="49" t="str">
        <f>BAJIO14350722!B178</f>
        <v>RODRIGO ORTEGA CESENA ANTICIPO A FACTURA</v>
      </c>
      <c r="D176" s="48"/>
      <c r="E176" s="48" t="str">
        <f>BAJIO14350722!I178</f>
        <v>ANT. FAC</v>
      </c>
      <c r="F176" s="48">
        <f>BAJIO14350722!H178</f>
        <v>0</v>
      </c>
      <c r="G176" s="50">
        <f t="shared" si="19"/>
        <v>0</v>
      </c>
      <c r="H176" s="48"/>
      <c r="I176" s="50">
        <f t="shared" si="20"/>
        <v>0</v>
      </c>
      <c r="J176" s="285">
        <f>BAJIO14350722!D178</f>
        <v>0</v>
      </c>
      <c r="K176" s="50">
        <f t="shared" si="21"/>
        <v>8620.6896551724149</v>
      </c>
      <c r="L176" s="48"/>
      <c r="M176" s="50">
        <f t="shared" si="22"/>
        <v>1379.3103448275865</v>
      </c>
      <c r="N176" s="50">
        <f>BAJIO14350722!C178</f>
        <v>10000</v>
      </c>
      <c r="O176" s="77">
        <f t="shared" si="18"/>
        <v>43085.140000000043</v>
      </c>
      <c r="P176" s="52"/>
      <c r="Q176" s="46"/>
    </row>
    <row r="177" spans="1:17" hidden="1" x14ac:dyDescent="0.25">
      <c r="A177" s="47">
        <f>BAJIO14350722!A179</f>
        <v>44482</v>
      </c>
      <c r="B177" s="48"/>
      <c r="C177" s="49" t="str">
        <f>BAJIO14350722!B179</f>
        <v>TRASPASO</v>
      </c>
      <c r="D177" s="48"/>
      <c r="E177" s="48" t="str">
        <f>BAJIO14350722!I179</f>
        <v>TRASPASO</v>
      </c>
      <c r="F177" s="48">
        <f>BAJIO14350722!H179</f>
        <v>0</v>
      </c>
      <c r="G177" s="50">
        <f t="shared" si="19"/>
        <v>0</v>
      </c>
      <c r="H177" s="48"/>
      <c r="I177" s="50">
        <f t="shared" si="20"/>
        <v>0</v>
      </c>
      <c r="J177" s="285">
        <f>BAJIO14350722!D179</f>
        <v>0</v>
      </c>
      <c r="K177" s="50">
        <f t="shared" si="21"/>
        <v>30172.413793103449</v>
      </c>
      <c r="L177" s="48"/>
      <c r="M177" s="50">
        <f t="shared" si="22"/>
        <v>4827.5862068965516</v>
      </c>
      <c r="N177" s="50">
        <f>BAJIO14350722!C179</f>
        <v>35000</v>
      </c>
      <c r="O177" s="77">
        <f t="shared" si="18"/>
        <v>8085.1400000000431</v>
      </c>
      <c r="P177" s="52"/>
      <c r="Q177" s="46"/>
    </row>
    <row r="178" spans="1:17" hidden="1" x14ac:dyDescent="0.25">
      <c r="A178" s="47">
        <f>BAJIO14350722!A180</f>
        <v>44482</v>
      </c>
      <c r="B178" s="48"/>
      <c r="C178" s="49" t="str">
        <f>BAJIO14350722!B180</f>
        <v>SERVICIOS DE AGUA Y DRENAJE DE PAGO DE AGUA RESIDUAL TRATADA</v>
      </c>
      <c r="D178" s="48"/>
      <c r="E178" s="48" t="str">
        <f>BAJIO14350722!I180</f>
        <v>PAGO</v>
      </c>
      <c r="F178" s="48">
        <f>BAJIO14350722!H180</f>
        <v>0</v>
      </c>
      <c r="G178" s="50">
        <f t="shared" si="19"/>
        <v>0</v>
      </c>
      <c r="H178" s="48"/>
      <c r="I178" s="50">
        <f t="shared" si="20"/>
        <v>0</v>
      </c>
      <c r="J178" s="285">
        <f>BAJIO14350722!D180</f>
        <v>0</v>
      </c>
      <c r="K178" s="50">
        <f t="shared" si="21"/>
        <v>775.80172413793105</v>
      </c>
      <c r="L178" s="48"/>
      <c r="M178" s="50">
        <f t="shared" si="22"/>
        <v>124.12827586206897</v>
      </c>
      <c r="N178" s="50">
        <f>BAJIO14350722!C180</f>
        <v>899.93</v>
      </c>
      <c r="O178" s="77">
        <f t="shared" si="18"/>
        <v>7185.2100000000428</v>
      </c>
      <c r="P178" s="52"/>
      <c r="Q178" s="46"/>
    </row>
    <row r="179" spans="1:17" hidden="1" x14ac:dyDescent="0.25">
      <c r="A179" s="47">
        <f>BAJIO14350722!A181</f>
        <v>44484</v>
      </c>
      <c r="B179" s="48"/>
      <c r="C179" s="49" t="str">
        <f>BAJIO14350722!B181</f>
        <v xml:space="preserve">RADIO FRECUENCIAS CONCESIONAD LIQUIDAC </v>
      </c>
      <c r="D179" s="48"/>
      <c r="E179" s="48" t="str">
        <f>BAJIO14350722!I181</f>
        <v>LIQ FACTURA</v>
      </c>
      <c r="F179" s="48">
        <f>BAJIO14350722!H181</f>
        <v>0</v>
      </c>
      <c r="G179" s="50">
        <f t="shared" si="19"/>
        <v>0</v>
      </c>
      <c r="H179" s="48"/>
      <c r="I179" s="50">
        <f t="shared" si="20"/>
        <v>0</v>
      </c>
      <c r="J179" s="285">
        <f>BAJIO14350722!D181</f>
        <v>0</v>
      </c>
      <c r="K179" s="50">
        <f t="shared" si="21"/>
        <v>300</v>
      </c>
      <c r="L179" s="48"/>
      <c r="M179" s="50">
        <f t="shared" si="22"/>
        <v>48</v>
      </c>
      <c r="N179" s="50">
        <f>BAJIO14350722!C181</f>
        <v>348</v>
      </c>
      <c r="O179" s="77">
        <f t="shared" si="18"/>
        <v>6837.2100000000428</v>
      </c>
      <c r="P179" s="52"/>
      <c r="Q179" s="46"/>
    </row>
    <row r="180" spans="1:17" hidden="1" x14ac:dyDescent="0.25">
      <c r="A180" s="47">
        <f>BAJIO14350722!A182</f>
        <v>44484</v>
      </c>
      <c r="B180" s="48"/>
      <c r="C180" s="49" t="str">
        <f>BAJIO14350722!B182</f>
        <v xml:space="preserve">SERVIPROF DIGITAL S.A DE C.V.  LIQUIDA </v>
      </c>
      <c r="D180" s="48"/>
      <c r="E180" s="48" t="str">
        <f>BAJIO14350722!I182</f>
        <v>LIQ FACTURA</v>
      </c>
      <c r="F180" s="48">
        <f>BAJIO14350722!H182</f>
        <v>0</v>
      </c>
      <c r="G180" s="50">
        <f t="shared" si="19"/>
        <v>0</v>
      </c>
      <c r="H180" s="48"/>
      <c r="I180" s="50">
        <f t="shared" si="20"/>
        <v>0</v>
      </c>
      <c r="J180" s="285">
        <f>BAJIO14350722!D182</f>
        <v>0</v>
      </c>
      <c r="K180" s="50">
        <f t="shared" si="21"/>
        <v>2150</v>
      </c>
      <c r="L180" s="48"/>
      <c r="M180" s="50">
        <f t="shared" si="22"/>
        <v>344</v>
      </c>
      <c r="N180" s="50">
        <f>BAJIO14350722!C182</f>
        <v>2494</v>
      </c>
      <c r="O180" s="77">
        <f t="shared" si="18"/>
        <v>4343.2100000000428</v>
      </c>
      <c r="P180" s="52"/>
      <c r="Q180" s="46"/>
    </row>
    <row r="181" spans="1:17" hidden="1" x14ac:dyDescent="0.25">
      <c r="A181" s="47">
        <f>BAJIO14350722!A183</f>
        <v>44491</v>
      </c>
      <c r="B181" s="48"/>
      <c r="C181" s="49" t="str">
        <f>BAJIO14350722!B183</f>
        <v>TRASPASO ENTRE CUENTAS INVERMEX</v>
      </c>
      <c r="D181" s="48"/>
      <c r="E181" s="48" t="str">
        <f>BAJIO14350722!I183</f>
        <v>TRASPASO</v>
      </c>
      <c r="F181" s="48">
        <f>BAJIO14350722!H183</f>
        <v>0</v>
      </c>
      <c r="G181" s="50">
        <f t="shared" si="19"/>
        <v>6896.5517241379312</v>
      </c>
      <c r="H181" s="48"/>
      <c r="I181" s="50">
        <f t="shared" si="20"/>
        <v>1103.4482758620691</v>
      </c>
      <c r="J181" s="285">
        <f>BAJIO14350722!D183</f>
        <v>8000</v>
      </c>
      <c r="K181" s="50">
        <f t="shared" si="21"/>
        <v>0</v>
      </c>
      <c r="L181" s="48"/>
      <c r="M181" s="50">
        <f t="shared" si="22"/>
        <v>0</v>
      </c>
      <c r="N181" s="50">
        <f>BAJIO14350722!C183</f>
        <v>0</v>
      </c>
      <c r="O181" s="77">
        <f t="shared" si="18"/>
        <v>12343.210000000043</v>
      </c>
      <c r="P181" s="52"/>
      <c r="Q181" s="46"/>
    </row>
    <row r="182" spans="1:17" hidden="1" x14ac:dyDescent="0.25">
      <c r="A182" s="47">
        <f>BAJIO14350722!A184</f>
        <v>44491</v>
      </c>
      <c r="B182" s="48"/>
      <c r="C182" s="49" t="str">
        <f>BAJIO14350722!B184</f>
        <v>VW Leasing  RefB[6352509]</v>
      </c>
      <c r="D182" s="48"/>
      <c r="E182" s="48" t="str">
        <f>BAJIO14350722!I184</f>
        <v>FACTURA</v>
      </c>
      <c r="F182" s="48">
        <f>BAJIO14350722!H184</f>
        <v>0</v>
      </c>
      <c r="G182" s="50">
        <f t="shared" si="19"/>
        <v>0</v>
      </c>
      <c r="H182" s="48"/>
      <c r="I182" s="50">
        <f t="shared" si="20"/>
        <v>0</v>
      </c>
      <c r="J182" s="285">
        <f>BAJIO14350722!D184</f>
        <v>0</v>
      </c>
      <c r="K182" s="50">
        <f t="shared" si="21"/>
        <v>7068.2758620689665</v>
      </c>
      <c r="L182" s="48"/>
      <c r="M182" s="50">
        <f t="shared" si="22"/>
        <v>1130.9241379310347</v>
      </c>
      <c r="N182" s="50">
        <f>BAJIO14350722!C184</f>
        <v>8199.2000000000007</v>
      </c>
      <c r="O182" s="77">
        <f t="shared" si="18"/>
        <v>4144.0100000000421</v>
      </c>
      <c r="P182" s="52"/>
      <c r="Q182" s="46"/>
    </row>
    <row r="183" spans="1:17" hidden="1" x14ac:dyDescent="0.25">
      <c r="A183" s="47">
        <f>BAJIO14350722!A185</f>
        <v>44492</v>
      </c>
      <c r="B183" s="48"/>
      <c r="C183" s="49" t="str">
        <f>BAJIO14350722!B185</f>
        <v>VOPAK MEXICO SA DE CV 2627 2630</v>
      </c>
      <c r="D183" s="48"/>
      <c r="E183" s="48" t="str">
        <f>BAJIO14350722!I185</f>
        <v>F2627, F2630</v>
      </c>
      <c r="F183" s="48">
        <f>BAJIO14350722!H185</f>
        <v>1396</v>
      </c>
      <c r="G183" s="50">
        <f t="shared" si="19"/>
        <v>24092.896551724138</v>
      </c>
      <c r="H183" s="48"/>
      <c r="I183" s="50">
        <f t="shared" si="20"/>
        <v>3854.8634482758621</v>
      </c>
      <c r="J183" s="285">
        <f>BAJIO14350722!D185</f>
        <v>27947.759999999998</v>
      </c>
      <c r="K183" s="50">
        <f t="shared" si="21"/>
        <v>0</v>
      </c>
      <c r="L183" s="48"/>
      <c r="M183" s="50">
        <f t="shared" si="22"/>
        <v>0</v>
      </c>
      <c r="N183" s="50">
        <f>BAJIO14350722!C185</f>
        <v>0</v>
      </c>
      <c r="O183" s="77">
        <f t="shared" si="18"/>
        <v>32091.77000000004</v>
      </c>
      <c r="P183" s="52"/>
      <c r="Q183" s="46"/>
    </row>
    <row r="184" spans="1:17" hidden="1" x14ac:dyDescent="0.25">
      <c r="A184" s="47">
        <f>BAJIO14350722!A186</f>
        <v>44494</v>
      </c>
      <c r="B184" s="48"/>
      <c r="C184" s="49" t="str">
        <f>BAJIO14350722!B186</f>
        <v>GASOLINERA LAS PALMAS SA DE CV LIQUIDACION DE FACTURA</v>
      </c>
      <c r="D184" s="48"/>
      <c r="E184" s="48" t="str">
        <f>BAJIO14350722!I186</f>
        <v>GASOLINA</v>
      </c>
      <c r="F184" s="48">
        <f>BAJIO14350722!H186</f>
        <v>0</v>
      </c>
      <c r="G184" s="50">
        <f t="shared" si="19"/>
        <v>0</v>
      </c>
      <c r="H184" s="48"/>
      <c r="I184" s="50">
        <f t="shared" si="20"/>
        <v>0</v>
      </c>
      <c r="J184" s="285">
        <f>BAJIO14350722!D186</f>
        <v>0</v>
      </c>
      <c r="K184" s="50">
        <f t="shared" si="21"/>
        <v>6034.4827586206902</v>
      </c>
      <c r="L184" s="48"/>
      <c r="M184" s="50">
        <f t="shared" si="22"/>
        <v>965.51724137931046</v>
      </c>
      <c r="N184" s="50">
        <f>BAJIO14350722!C186</f>
        <v>7000</v>
      </c>
      <c r="O184" s="77">
        <f t="shared" si="18"/>
        <v>25091.77000000004</v>
      </c>
      <c r="P184" s="52"/>
      <c r="Q184" s="46"/>
    </row>
    <row r="185" spans="1:17" hidden="1" x14ac:dyDescent="0.25">
      <c r="A185" s="47">
        <f>BAJIO14350722!A187</f>
        <v>44495</v>
      </c>
      <c r="B185" s="48"/>
      <c r="C185" s="49" t="str">
        <f>BAJIO14350722!B187</f>
        <v>RODRIGO ORTEGA CESENA  ANTICIPO A FACTURA</v>
      </c>
      <c r="D185" s="48"/>
      <c r="E185" s="48">
        <f>BAJIO14350722!I187</f>
        <v>0</v>
      </c>
      <c r="F185" s="48">
        <f>BAJIO14350722!H187</f>
        <v>0</v>
      </c>
      <c r="G185" s="50">
        <f t="shared" si="19"/>
        <v>0</v>
      </c>
      <c r="H185" s="48"/>
      <c r="I185" s="50">
        <f t="shared" si="20"/>
        <v>0</v>
      </c>
      <c r="J185" s="285">
        <f>BAJIO14350722!D187</f>
        <v>0</v>
      </c>
      <c r="K185" s="50">
        <f t="shared" si="21"/>
        <v>8620.6896551724149</v>
      </c>
      <c r="L185" s="48"/>
      <c r="M185" s="50">
        <f t="shared" si="22"/>
        <v>1379.3103448275865</v>
      </c>
      <c r="N185" s="50">
        <f>BAJIO14350722!C187</f>
        <v>10000</v>
      </c>
      <c r="O185" s="77">
        <f t="shared" si="18"/>
        <v>15091.77000000004</v>
      </c>
      <c r="P185" s="52"/>
      <c r="Q185" s="46"/>
    </row>
    <row r="186" spans="1:17" hidden="1" x14ac:dyDescent="0.25">
      <c r="A186" s="47">
        <f>BAJIO14350722!A188</f>
        <v>44496</v>
      </c>
      <c r="B186" s="48"/>
      <c r="C186" s="49" t="str">
        <f>BAJIO14350722!B188</f>
        <v>TORRES ZUIGA ALMA DELIA LIQUIDACION DE FACTURA</v>
      </c>
      <c r="D186" s="48"/>
      <c r="E186" s="48">
        <f>BAJIO14350722!I188</f>
        <v>0</v>
      </c>
      <c r="F186" s="48">
        <f>BAJIO14350722!H188</f>
        <v>0</v>
      </c>
      <c r="G186" s="50">
        <f t="shared" si="19"/>
        <v>0</v>
      </c>
      <c r="H186" s="48"/>
      <c r="I186" s="50">
        <f t="shared" si="20"/>
        <v>0</v>
      </c>
      <c r="J186" s="285">
        <f>BAJIO14350722!D188</f>
        <v>0</v>
      </c>
      <c r="K186" s="50">
        <f t="shared" si="21"/>
        <v>843.10344827586209</v>
      </c>
      <c r="L186" s="48"/>
      <c r="M186" s="50">
        <f t="shared" si="22"/>
        <v>134.89655172413794</v>
      </c>
      <c r="N186" s="50">
        <f>BAJIO14350722!C188</f>
        <v>978</v>
      </c>
      <c r="O186" s="77">
        <f t="shared" si="18"/>
        <v>14113.77000000004</v>
      </c>
      <c r="P186" s="52"/>
      <c r="Q186" s="46"/>
    </row>
    <row r="187" spans="1:17" hidden="1" x14ac:dyDescent="0.25">
      <c r="A187" s="47">
        <f>BAJIO14350722!A189</f>
        <v>44496</v>
      </c>
      <c r="B187" s="48"/>
      <c r="C187" s="49" t="str">
        <f>BAJIO14350722!B189</f>
        <v>VAZQUEZ VILLARREAL SAUL LIQUIDACION DE FACTURA DE OCT</v>
      </c>
      <c r="D187" s="48"/>
      <c r="E187" s="48">
        <f>BAJIO14350722!I189</f>
        <v>0</v>
      </c>
      <c r="F187" s="48">
        <f>BAJIO14350722!H189</f>
        <v>0</v>
      </c>
      <c r="G187" s="50">
        <f t="shared" si="19"/>
        <v>0</v>
      </c>
      <c r="H187" s="48"/>
      <c r="I187" s="50">
        <f t="shared" si="20"/>
        <v>0</v>
      </c>
      <c r="J187" s="285">
        <f>BAJIO14350722!D189</f>
        <v>0</v>
      </c>
      <c r="K187" s="50">
        <f t="shared" si="21"/>
        <v>1400</v>
      </c>
      <c r="L187" s="48"/>
      <c r="M187" s="50">
        <f t="shared" si="22"/>
        <v>224</v>
      </c>
      <c r="N187" s="50">
        <f>BAJIO14350722!C189</f>
        <v>1624</v>
      </c>
      <c r="O187" s="77">
        <f t="shared" si="18"/>
        <v>12489.77000000004</v>
      </c>
      <c r="P187" s="52"/>
      <c r="Q187" s="46"/>
    </row>
    <row r="188" spans="1:17" hidden="1" x14ac:dyDescent="0.25">
      <c r="A188" s="47">
        <f>BAJIO14350722!A190</f>
        <v>44497</v>
      </c>
      <c r="B188" s="48"/>
      <c r="C188" s="49" t="str">
        <f>BAJIO14350722!B190</f>
        <v xml:space="preserve"> ZAMUDIO CELIS ALBERTO PRESTAMO GENERAL</v>
      </c>
      <c r="D188" s="48"/>
      <c r="E188" s="48">
        <f>BAJIO14350722!I190</f>
        <v>0</v>
      </c>
      <c r="F188" s="48">
        <f>BAJIO14350722!H190</f>
        <v>0</v>
      </c>
      <c r="G188" s="50">
        <f t="shared" si="19"/>
        <v>0</v>
      </c>
      <c r="H188" s="48"/>
      <c r="I188" s="50">
        <f t="shared" si="20"/>
        <v>0</v>
      </c>
      <c r="J188" s="285">
        <f>BAJIO14350722!D190</f>
        <v>0</v>
      </c>
      <c r="K188" s="50">
        <f t="shared" si="21"/>
        <v>4310.3448275862074</v>
      </c>
      <c r="L188" s="48"/>
      <c r="M188" s="50">
        <f t="shared" si="22"/>
        <v>689.65517241379325</v>
      </c>
      <c r="N188" s="50">
        <f>BAJIO14350722!C190</f>
        <v>5000</v>
      </c>
      <c r="O188" s="77">
        <f t="shared" si="18"/>
        <v>7489.7700000000405</v>
      </c>
      <c r="P188" s="52"/>
      <c r="Q188" s="46"/>
    </row>
    <row r="189" spans="1:17" hidden="1" x14ac:dyDescent="0.25">
      <c r="A189" s="47">
        <f>BAJIO14350722!A191</f>
        <v>44497</v>
      </c>
      <c r="B189" s="48"/>
      <c r="C189" s="49" t="str">
        <f>BAJIO14350722!B191</f>
        <v>ZAMUDIO CELIS ALBERTO PRESTAMO GENERAL</v>
      </c>
      <c r="D189" s="48"/>
      <c r="E189" s="48">
        <f>BAJIO14350722!I191</f>
        <v>0</v>
      </c>
      <c r="F189" s="48">
        <f>BAJIO14350722!H191</f>
        <v>0</v>
      </c>
      <c r="G189" s="50">
        <f t="shared" si="19"/>
        <v>0</v>
      </c>
      <c r="H189" s="48"/>
      <c r="I189" s="50">
        <f t="shared" si="20"/>
        <v>0</v>
      </c>
      <c r="J189" s="285">
        <f>BAJIO14350722!D191</f>
        <v>0</v>
      </c>
      <c r="K189" s="50">
        <f t="shared" si="21"/>
        <v>1724.1379310344828</v>
      </c>
      <c r="L189" s="48"/>
      <c r="M189" s="50">
        <f t="shared" si="22"/>
        <v>275.86206896551727</v>
      </c>
      <c r="N189" s="50">
        <f>BAJIO14350722!C191</f>
        <v>2000</v>
      </c>
      <c r="O189" s="77">
        <f t="shared" si="18"/>
        <v>5489.7700000000405</v>
      </c>
      <c r="P189" s="52"/>
      <c r="Q189" s="46"/>
    </row>
    <row r="190" spans="1:17" hidden="1" x14ac:dyDescent="0.25">
      <c r="A190" s="47">
        <f>BAJIO14350722!A192</f>
        <v>44504</v>
      </c>
      <c r="B190" s="48"/>
      <c r="C190" s="49" t="str">
        <f>BAJIO14350722!B192</f>
        <v>ARRENDADORA Y FACTOR BANORTE SA DE CV SO</v>
      </c>
      <c r="D190" s="48"/>
      <c r="E190" s="48" t="str">
        <f>BAJIO14350722!I192</f>
        <v>VARIAS FAC</v>
      </c>
      <c r="F190" s="48">
        <f>BAJIO14350722!H192</f>
        <v>1424</v>
      </c>
      <c r="G190" s="50">
        <f t="shared" si="19"/>
        <v>53757.387931034486</v>
      </c>
      <c r="H190" s="48"/>
      <c r="I190" s="50">
        <f t="shared" si="20"/>
        <v>8601.1820689655178</v>
      </c>
      <c r="J190" s="285">
        <f>BAJIO14350722!D192</f>
        <v>62358.57</v>
      </c>
      <c r="K190" s="50">
        <f t="shared" si="21"/>
        <v>0</v>
      </c>
      <c r="L190" s="48"/>
      <c r="M190" s="50">
        <f t="shared" si="22"/>
        <v>0</v>
      </c>
      <c r="N190" s="50">
        <f>BAJIO14350722!C192</f>
        <v>0</v>
      </c>
      <c r="O190" s="77">
        <f t="shared" si="18"/>
        <v>67848.34000000004</v>
      </c>
      <c r="P190" s="52"/>
      <c r="Q190" s="46"/>
    </row>
    <row r="191" spans="1:17" hidden="1" x14ac:dyDescent="0.25">
      <c r="A191" s="47">
        <f>BAJIO14350722!A193</f>
        <v>44504</v>
      </c>
      <c r="B191" s="48"/>
      <c r="C191" s="49" t="str">
        <f>BAJIO14350722!B193</f>
        <v>TRASPASO ENTRE CUENTAS</v>
      </c>
      <c r="D191" s="48"/>
      <c r="E191" s="48">
        <f>BAJIO14350722!I193</f>
        <v>0</v>
      </c>
      <c r="F191" s="48">
        <f>BAJIO14350722!H193</f>
        <v>0</v>
      </c>
      <c r="G191" s="50">
        <f t="shared" si="19"/>
        <v>15517.241379310346</v>
      </c>
      <c r="H191" s="48"/>
      <c r="I191" s="50">
        <f t="shared" si="20"/>
        <v>2482.7586206896553</v>
      </c>
      <c r="J191" s="285">
        <f>BAJIO14350722!D193</f>
        <v>18000</v>
      </c>
      <c r="K191" s="50">
        <f t="shared" si="21"/>
        <v>0</v>
      </c>
      <c r="L191" s="48"/>
      <c r="M191" s="50">
        <f t="shared" si="22"/>
        <v>0</v>
      </c>
      <c r="N191" s="50">
        <f>BAJIO14350722!C193</f>
        <v>0</v>
      </c>
      <c r="O191" s="77">
        <f t="shared" si="18"/>
        <v>85848.34000000004</v>
      </c>
      <c r="P191" s="52"/>
      <c r="Q191" s="46"/>
    </row>
    <row r="192" spans="1:17" hidden="1" x14ac:dyDescent="0.25">
      <c r="A192" s="47">
        <f>BAJIO14350722!A194</f>
        <v>44504</v>
      </c>
      <c r="B192" s="48"/>
      <c r="C192" s="49" t="str">
        <f>BAJIO14350722!B194</f>
        <v>SERV GASOLINEROS DE MEXICO SA</v>
      </c>
      <c r="D192" s="48"/>
      <c r="E192" s="48">
        <f>BAJIO14350722!I194</f>
        <v>0</v>
      </c>
      <c r="F192" s="48">
        <f>BAJIO14350722!H194</f>
        <v>0</v>
      </c>
      <c r="G192" s="50">
        <f t="shared" si="19"/>
        <v>0</v>
      </c>
      <c r="H192" s="48"/>
      <c r="I192" s="50">
        <f t="shared" si="20"/>
        <v>0</v>
      </c>
      <c r="J192" s="285">
        <f>BAJIO14350722!D194</f>
        <v>0</v>
      </c>
      <c r="K192" s="50">
        <f t="shared" si="21"/>
        <v>64323.267241379319</v>
      </c>
      <c r="L192" s="48"/>
      <c r="M192" s="50">
        <f t="shared" si="22"/>
        <v>10291.722758620692</v>
      </c>
      <c r="N192" s="50">
        <f>BAJIO14350722!C194</f>
        <v>74614.990000000005</v>
      </c>
      <c r="O192" s="77">
        <f t="shared" si="18"/>
        <v>11233.350000000035</v>
      </c>
      <c r="P192" s="52"/>
      <c r="Q192" s="46"/>
    </row>
    <row r="193" spans="1:17" hidden="1" x14ac:dyDescent="0.25">
      <c r="A193" s="47">
        <f>BAJIO14350722!A195</f>
        <v>44505</v>
      </c>
      <c r="B193" s="48"/>
      <c r="C193" s="49" t="str">
        <f>BAJIO14350722!B195</f>
        <v>CARPER SEED SA DE CV</v>
      </c>
      <c r="D193" s="48"/>
      <c r="E193" s="48">
        <f>BAJIO14350722!I195</f>
        <v>0</v>
      </c>
      <c r="F193" s="48">
        <f>BAJIO14350722!H195</f>
        <v>0</v>
      </c>
      <c r="G193" s="50">
        <f t="shared" si="19"/>
        <v>0</v>
      </c>
      <c r="H193" s="48"/>
      <c r="I193" s="50">
        <f t="shared" si="20"/>
        <v>0</v>
      </c>
      <c r="J193" s="285">
        <f>BAJIO14350722!D195</f>
        <v>0</v>
      </c>
      <c r="K193" s="50">
        <f t="shared" si="21"/>
        <v>1939.6551724137933</v>
      </c>
      <c r="L193" s="48"/>
      <c r="M193" s="50">
        <f t="shared" si="22"/>
        <v>310.34482758620692</v>
      </c>
      <c r="N193" s="50">
        <f>BAJIO14350722!C195</f>
        <v>2250</v>
      </c>
      <c r="O193" s="77">
        <f t="shared" si="18"/>
        <v>8983.3500000000349</v>
      </c>
      <c r="P193" s="52"/>
      <c r="Q193" s="46"/>
    </row>
    <row r="194" spans="1:17" hidden="1" x14ac:dyDescent="0.25">
      <c r="A194" s="47">
        <f>BAJIO14350722!A196</f>
        <v>44505</v>
      </c>
      <c r="B194" s="48"/>
      <c r="C194" s="49" t="str">
        <f>BAJIO14350722!B196</f>
        <v>CARPER SEED SA DE CV DEVOLUCION</v>
      </c>
      <c r="D194" s="48"/>
      <c r="E194" s="48">
        <f>BAJIO14350722!I196</f>
        <v>0</v>
      </c>
      <c r="F194" s="48">
        <f>BAJIO14350722!H196</f>
        <v>0</v>
      </c>
      <c r="G194" s="50">
        <f t="shared" si="19"/>
        <v>862.06896551724139</v>
      </c>
      <c r="H194" s="48"/>
      <c r="I194" s="50">
        <f t="shared" si="20"/>
        <v>137.93103448275863</v>
      </c>
      <c r="J194" s="285">
        <f>BAJIO14350722!D196</f>
        <v>1000</v>
      </c>
      <c r="K194" s="50">
        <f t="shared" si="21"/>
        <v>0</v>
      </c>
      <c r="L194" s="48"/>
      <c r="M194" s="50">
        <f t="shared" si="22"/>
        <v>0</v>
      </c>
      <c r="N194" s="50">
        <f>BAJIO14350722!C196</f>
        <v>0</v>
      </c>
      <c r="O194" s="77">
        <f t="shared" si="18"/>
        <v>9983.3500000000349</v>
      </c>
      <c r="P194" s="52"/>
      <c r="Q194" s="46"/>
    </row>
    <row r="195" spans="1:17" hidden="1" x14ac:dyDescent="0.25">
      <c r="A195" s="47">
        <f>BAJIO14350722!A197</f>
        <v>44505</v>
      </c>
      <c r="B195" s="48"/>
      <c r="C195" s="49" t="str">
        <f>BAJIO14350722!B197</f>
        <v>ERIK MICHAEL MUNGUIA MARTINEZ PRESTAMO GENERAL</v>
      </c>
      <c r="D195" s="48"/>
      <c r="E195" s="48">
        <f>BAJIO14350722!I197</f>
        <v>0</v>
      </c>
      <c r="F195" s="48">
        <f>BAJIO14350722!H197</f>
        <v>0</v>
      </c>
      <c r="G195" s="50">
        <f t="shared" si="19"/>
        <v>0</v>
      </c>
      <c r="H195" s="48"/>
      <c r="I195" s="50">
        <f t="shared" si="20"/>
        <v>0</v>
      </c>
      <c r="J195" s="285">
        <f>BAJIO14350722!D197</f>
        <v>0</v>
      </c>
      <c r="K195" s="50">
        <f t="shared" si="21"/>
        <v>2586.2068965517242</v>
      </c>
      <c r="L195" s="48"/>
      <c r="M195" s="50">
        <f t="shared" si="22"/>
        <v>413.79310344827587</v>
      </c>
      <c r="N195" s="50">
        <f>BAJIO14350722!C197</f>
        <v>3000</v>
      </c>
      <c r="O195" s="77">
        <f t="shared" si="18"/>
        <v>6983.3500000000349</v>
      </c>
      <c r="P195" s="52"/>
      <c r="Q195" s="46"/>
    </row>
    <row r="196" spans="1:17" hidden="1" x14ac:dyDescent="0.25">
      <c r="A196" s="47">
        <f>BAJIO14350722!A198</f>
        <v>44505</v>
      </c>
      <c r="B196" s="48"/>
      <c r="C196" s="49" t="str">
        <f>BAJIO14350722!B198</f>
        <v>VOPAK MEXICO SA DE CV</v>
      </c>
      <c r="D196" s="48"/>
      <c r="E196" s="48" t="str">
        <f>BAJIO14350722!I198</f>
        <v>F2803</v>
      </c>
      <c r="F196" s="48">
        <f>BAJIO14350722!H198</f>
        <v>1429</v>
      </c>
      <c r="G196" s="50">
        <f t="shared" si="19"/>
        <v>11763.629310344828</v>
      </c>
      <c r="H196" s="48"/>
      <c r="I196" s="50">
        <f t="shared" si="20"/>
        <v>1882.1806896551725</v>
      </c>
      <c r="J196" s="285">
        <f>BAJIO14350722!D198</f>
        <v>13645.81</v>
      </c>
      <c r="K196" s="50">
        <f t="shared" si="21"/>
        <v>0</v>
      </c>
      <c r="L196" s="48"/>
      <c r="M196" s="50">
        <f t="shared" si="22"/>
        <v>0</v>
      </c>
      <c r="N196" s="50">
        <f>BAJIO14350722!C198</f>
        <v>0</v>
      </c>
      <c r="O196" s="77">
        <f t="shared" si="18"/>
        <v>20629.160000000033</v>
      </c>
      <c r="P196" s="52"/>
      <c r="Q196" s="46"/>
    </row>
    <row r="197" spans="1:17" hidden="1" x14ac:dyDescent="0.25">
      <c r="A197" s="47">
        <f>BAJIO14350722!A199</f>
        <v>44505</v>
      </c>
      <c r="B197" s="48"/>
      <c r="C197" s="49" t="str">
        <f>BAJIO14350722!B199</f>
        <v>ABASTECIMIENTOS IND REYMO LIQUIDACION DE FACTURA</v>
      </c>
      <c r="D197" s="48"/>
      <c r="E197" s="48">
        <f>BAJIO14350722!I199</f>
        <v>0</v>
      </c>
      <c r="F197" s="48">
        <f>BAJIO14350722!H199</f>
        <v>0</v>
      </c>
      <c r="G197" s="50">
        <f t="shared" si="19"/>
        <v>0</v>
      </c>
      <c r="H197" s="48"/>
      <c r="I197" s="50">
        <f t="shared" si="20"/>
        <v>0</v>
      </c>
      <c r="J197" s="285">
        <f>BAJIO14350722!D199</f>
        <v>0</v>
      </c>
      <c r="K197" s="50">
        <f t="shared" si="21"/>
        <v>2431.6379310344828</v>
      </c>
      <c r="L197" s="48"/>
      <c r="M197" s="50">
        <f t="shared" si="22"/>
        <v>389.06206896551726</v>
      </c>
      <c r="N197" s="50">
        <f>BAJIO14350722!C199</f>
        <v>2820.7</v>
      </c>
      <c r="O197" s="77">
        <f t="shared" ref="O197:O260" si="23">O196+J197-N197</f>
        <v>17808.460000000032</v>
      </c>
      <c r="P197" s="52"/>
      <c r="Q197" s="46"/>
    </row>
    <row r="198" spans="1:17" hidden="1" x14ac:dyDescent="0.25">
      <c r="A198" s="47">
        <f>BAJIO14350722!A200</f>
        <v>44508</v>
      </c>
      <c r="C198" s="49" t="str">
        <f>BAJIO14350722!B200</f>
        <v>MATA RUIZ HECTOR MICHEL</v>
      </c>
      <c r="E198" s="48">
        <f>BAJIO14350722!I200</f>
        <v>0</v>
      </c>
      <c r="F198" s="48">
        <f>BAJIO14350722!H200</f>
        <v>0</v>
      </c>
      <c r="G198" s="50">
        <f t="shared" si="19"/>
        <v>0</v>
      </c>
      <c r="I198" s="50">
        <f t="shared" si="20"/>
        <v>0</v>
      </c>
      <c r="J198" s="285">
        <f>BAJIO14350722!D200</f>
        <v>0</v>
      </c>
      <c r="K198" s="50">
        <f t="shared" si="21"/>
        <v>6000</v>
      </c>
      <c r="M198" s="50">
        <f t="shared" si="22"/>
        <v>960</v>
      </c>
      <c r="N198" s="50">
        <f>BAJIO14350722!C200</f>
        <v>6960</v>
      </c>
      <c r="O198" s="77">
        <f t="shared" si="23"/>
        <v>10848.460000000032</v>
      </c>
    </row>
    <row r="199" spans="1:17" hidden="1" x14ac:dyDescent="0.25">
      <c r="A199" s="47">
        <f>BAJIO14350722!A201</f>
        <v>44508</v>
      </c>
      <c r="C199" s="49" t="str">
        <f>BAJIO14350722!B201</f>
        <v>ROSA ELVA MONTEMAYOR QUIROGA</v>
      </c>
      <c r="E199" s="48">
        <f>BAJIO14350722!I201</f>
        <v>0</v>
      </c>
      <c r="F199" s="48">
        <f>BAJIO14350722!H201</f>
        <v>0</v>
      </c>
      <c r="G199" s="50">
        <f t="shared" si="19"/>
        <v>0</v>
      </c>
      <c r="I199" s="50">
        <f t="shared" si="20"/>
        <v>0</v>
      </c>
      <c r="J199" s="285">
        <f>BAJIO14350722!D201</f>
        <v>0</v>
      </c>
      <c r="K199" s="50">
        <f t="shared" si="21"/>
        <v>2616.8534482758623</v>
      </c>
      <c r="M199" s="50">
        <f t="shared" si="22"/>
        <v>418.69655172413798</v>
      </c>
      <c r="N199" s="50">
        <f>BAJIO14350722!C201</f>
        <v>3035.55</v>
      </c>
      <c r="O199" s="77">
        <f t="shared" si="23"/>
        <v>7812.9100000000317</v>
      </c>
    </row>
    <row r="200" spans="1:17" hidden="1" x14ac:dyDescent="0.25">
      <c r="A200" s="47">
        <f>BAJIO14350722!A202</f>
        <v>44509</v>
      </c>
      <c r="C200" s="49" t="str">
        <f>BAJIO14350722!B202</f>
        <v xml:space="preserve"> ALANIS MARTINEZ GERARDO</v>
      </c>
      <c r="E200" s="48">
        <f>BAJIO14350722!I202</f>
        <v>0</v>
      </c>
      <c r="F200" s="48">
        <f>BAJIO14350722!H202</f>
        <v>0</v>
      </c>
      <c r="G200" s="50">
        <f t="shared" si="19"/>
        <v>0</v>
      </c>
      <c r="I200" s="50">
        <f t="shared" si="20"/>
        <v>0</v>
      </c>
      <c r="J200" s="285">
        <f>BAJIO14350722!D202</f>
        <v>0</v>
      </c>
      <c r="K200" s="50">
        <f t="shared" si="21"/>
        <v>517.24137931034488</v>
      </c>
      <c r="M200" s="50">
        <f t="shared" si="22"/>
        <v>82.758620689655189</v>
      </c>
      <c r="N200" s="50">
        <f>BAJIO14350722!C202</f>
        <v>600</v>
      </c>
      <c r="O200" s="77">
        <f t="shared" si="23"/>
        <v>7212.9100000000317</v>
      </c>
    </row>
    <row r="201" spans="1:17" hidden="1" x14ac:dyDescent="0.25">
      <c r="A201" s="47">
        <f>BAJIO14350722!A203</f>
        <v>44509</v>
      </c>
      <c r="C201" s="49" t="str">
        <f>BAJIO14350722!B203</f>
        <v>PALMA MONTEJO JOSE LUIS</v>
      </c>
      <c r="E201" s="48">
        <f>BAJIO14350722!I203</f>
        <v>0</v>
      </c>
      <c r="F201" s="48">
        <f>BAJIO14350722!H203</f>
        <v>0</v>
      </c>
      <c r="G201" s="50">
        <f t="shared" si="19"/>
        <v>0</v>
      </c>
      <c r="I201" s="50">
        <f t="shared" si="20"/>
        <v>0</v>
      </c>
      <c r="J201" s="285">
        <f>BAJIO14350722!D203</f>
        <v>0</v>
      </c>
      <c r="K201" s="50">
        <f t="shared" si="21"/>
        <v>2500</v>
      </c>
      <c r="M201" s="50">
        <f t="shared" si="22"/>
        <v>400</v>
      </c>
      <c r="N201" s="50">
        <f>BAJIO14350722!C203</f>
        <v>2900</v>
      </c>
      <c r="O201" s="77">
        <f t="shared" si="23"/>
        <v>4312.9100000000317</v>
      </c>
    </row>
    <row r="202" spans="1:17" hidden="1" x14ac:dyDescent="0.25">
      <c r="A202" s="47">
        <v>44511</v>
      </c>
      <c r="C202" s="49" t="str">
        <f>BAJIO14350722!B204</f>
        <v>ARRENDADORA Y FACTOR BANORTE SA DE CV SO</v>
      </c>
      <c r="E202" s="48" t="s">
        <v>474</v>
      </c>
      <c r="F202" s="48">
        <f>BAJIO14350722!H204</f>
        <v>1438</v>
      </c>
      <c r="G202" s="50">
        <f t="shared" si="19"/>
        <v>85464.68965517242</v>
      </c>
      <c r="I202" s="50">
        <f t="shared" si="20"/>
        <v>13674.350344827588</v>
      </c>
      <c r="J202" s="285">
        <f>BAJIO14350722!D204</f>
        <v>99139.04</v>
      </c>
      <c r="K202" s="50">
        <f t="shared" si="21"/>
        <v>0</v>
      </c>
      <c r="M202" s="50">
        <f t="shared" si="22"/>
        <v>0</v>
      </c>
      <c r="N202" s="50">
        <f>BAJIO14350722!C204</f>
        <v>0</v>
      </c>
      <c r="O202" s="77">
        <f t="shared" si="23"/>
        <v>103451.95000000003</v>
      </c>
    </row>
    <row r="203" spans="1:17" hidden="1" x14ac:dyDescent="0.25">
      <c r="A203" s="47">
        <v>44511</v>
      </c>
      <c r="C203" s="49" t="str">
        <f>BAJIO14350722!B205</f>
        <v>RODRIGO ORTEGA CESENA</v>
      </c>
      <c r="E203" s="48">
        <f>BAJIO14350722!I205</f>
        <v>0</v>
      </c>
      <c r="F203" s="48">
        <f>BAJIO14350722!H205</f>
        <v>0</v>
      </c>
      <c r="G203" s="50">
        <f t="shared" si="19"/>
        <v>0</v>
      </c>
      <c r="I203" s="50">
        <f t="shared" si="20"/>
        <v>0</v>
      </c>
      <c r="J203" s="285">
        <f>BAJIO14350722!D205</f>
        <v>0</v>
      </c>
      <c r="K203" s="50">
        <f t="shared" si="21"/>
        <v>31162.620689655174</v>
      </c>
      <c r="M203" s="50">
        <f t="shared" si="22"/>
        <v>4986.0193103448282</v>
      </c>
      <c r="N203" s="50">
        <f>BAJIO14350722!C205</f>
        <v>36148.639999999999</v>
      </c>
      <c r="O203" s="77">
        <f t="shared" si="23"/>
        <v>67303.310000000027</v>
      </c>
    </row>
    <row r="204" spans="1:17" hidden="1" x14ac:dyDescent="0.25">
      <c r="A204" s="47">
        <v>44511</v>
      </c>
      <c r="C204" s="49" t="str">
        <f>BAJIO14350722!B206</f>
        <v xml:space="preserve">TERRA4 CONST. Y SUMINISTROS SA </v>
      </c>
      <c r="E204" s="48">
        <f>BAJIO14350722!I206</f>
        <v>0</v>
      </c>
      <c r="F204" s="48">
        <f>BAJIO14350722!H206</f>
        <v>0</v>
      </c>
      <c r="G204" s="50">
        <f t="shared" si="19"/>
        <v>0</v>
      </c>
      <c r="I204" s="50">
        <f t="shared" si="20"/>
        <v>0</v>
      </c>
      <c r="J204" s="285">
        <f>BAJIO14350722!D206</f>
        <v>0</v>
      </c>
      <c r="K204" s="50">
        <f t="shared" si="21"/>
        <v>57758.620689655174</v>
      </c>
      <c r="M204" s="50">
        <f t="shared" si="22"/>
        <v>9241.3793103448279</v>
      </c>
      <c r="N204" s="50">
        <f>BAJIO14350722!C206</f>
        <v>67000</v>
      </c>
      <c r="O204" s="77">
        <f t="shared" si="23"/>
        <v>303.31000000002678</v>
      </c>
    </row>
    <row r="205" spans="1:17" hidden="1" x14ac:dyDescent="0.25">
      <c r="A205" s="47">
        <v>44516</v>
      </c>
      <c r="C205" s="49" t="str">
        <f>BAJIO14350722!B207</f>
        <v>ARRENDADORA Y FACTOR BANORTE SA DE CV SO</v>
      </c>
      <c r="E205" s="48" t="s">
        <v>474</v>
      </c>
      <c r="F205" s="48">
        <f>BAJIO14350722!H207</f>
        <v>0</v>
      </c>
      <c r="G205" s="50">
        <f t="shared" si="19"/>
        <v>82829.206896551739</v>
      </c>
      <c r="I205" s="50">
        <f t="shared" si="20"/>
        <v>13252.673103448278</v>
      </c>
      <c r="J205" s="285">
        <f>BAJIO14350722!D207</f>
        <v>96081.88</v>
      </c>
      <c r="K205" s="50">
        <f t="shared" si="21"/>
        <v>0</v>
      </c>
      <c r="M205" s="50">
        <f t="shared" si="22"/>
        <v>0</v>
      </c>
      <c r="N205" s="50">
        <f>BAJIO14350722!C207</f>
        <v>0</v>
      </c>
      <c r="O205" s="77">
        <f t="shared" si="23"/>
        <v>96385.190000000031</v>
      </c>
    </row>
    <row r="206" spans="1:17" hidden="1" x14ac:dyDescent="0.25">
      <c r="A206" s="47">
        <v>44516</v>
      </c>
      <c r="C206" s="49" t="str">
        <f>BAJIO14350722!B208</f>
        <v>NC CGL PROTEIN SERVICIOS S</v>
      </c>
      <c r="E206" s="48" t="str">
        <f>BAJIO14350722!I208</f>
        <v>F2885</v>
      </c>
      <c r="F206" s="48">
        <f>BAJIO14350722!H208</f>
        <v>1444</v>
      </c>
      <c r="G206" s="50">
        <f t="shared" si="19"/>
        <v>10500</v>
      </c>
      <c r="I206" s="50">
        <f t="shared" si="20"/>
        <v>1680</v>
      </c>
      <c r="J206" s="285">
        <f>BAJIO14350722!D208</f>
        <v>12180</v>
      </c>
      <c r="K206" s="50">
        <f t="shared" si="21"/>
        <v>0</v>
      </c>
      <c r="M206" s="50">
        <f t="shared" si="22"/>
        <v>0</v>
      </c>
      <c r="N206" s="50">
        <f>BAJIO14350722!C208</f>
        <v>0</v>
      </c>
      <c r="O206" s="77">
        <f t="shared" si="23"/>
        <v>108565.19000000003</v>
      </c>
    </row>
    <row r="207" spans="1:17" hidden="1" x14ac:dyDescent="0.25">
      <c r="A207" s="47">
        <v>44516</v>
      </c>
      <c r="C207" s="49" t="str">
        <f>BAJIO14350722!B209</f>
        <v>PRESTAMO ENTRE CUENTAS DE INVER</v>
      </c>
      <c r="E207" s="48">
        <f>BAJIO14350722!I209</f>
        <v>0</v>
      </c>
      <c r="F207" s="48">
        <f>BAJIO14350722!H209</f>
        <v>0</v>
      </c>
      <c r="G207" s="50">
        <f t="shared" si="19"/>
        <v>0</v>
      </c>
      <c r="I207" s="50">
        <f t="shared" si="20"/>
        <v>0</v>
      </c>
      <c r="J207" s="285">
        <f>BAJIO14350722!D209</f>
        <v>0</v>
      </c>
      <c r="K207" s="50">
        <f t="shared" si="21"/>
        <v>25862.068965517243</v>
      </c>
      <c r="M207" s="50">
        <f t="shared" si="22"/>
        <v>4137.9310344827591</v>
      </c>
      <c r="N207" s="50">
        <f>BAJIO14350722!C209</f>
        <v>30000</v>
      </c>
      <c r="O207" s="77">
        <f t="shared" si="23"/>
        <v>78565.190000000031</v>
      </c>
    </row>
    <row r="208" spans="1:17" hidden="1" x14ac:dyDescent="0.25">
      <c r="A208" s="47">
        <v>44516</v>
      </c>
      <c r="C208" s="49" t="str">
        <f>BAJIO14350722!B210</f>
        <v xml:space="preserve">SECRETARIA DE FIANZAS Y TESORE </v>
      </c>
      <c r="E208" s="48">
        <f>BAJIO14350722!I210</f>
        <v>0</v>
      </c>
      <c r="F208" s="48">
        <f>BAJIO14350722!H210</f>
        <v>0</v>
      </c>
      <c r="G208" s="50">
        <f t="shared" si="19"/>
        <v>0</v>
      </c>
      <c r="I208" s="50">
        <f t="shared" si="20"/>
        <v>0</v>
      </c>
      <c r="J208" s="285">
        <f>BAJIO14350722!D210</f>
        <v>0</v>
      </c>
      <c r="K208" s="50">
        <f t="shared" si="21"/>
        <v>4935.3448275862074</v>
      </c>
      <c r="M208" s="50">
        <f t="shared" si="22"/>
        <v>789.65517241379325</v>
      </c>
      <c r="N208" s="50">
        <f>BAJIO14350722!C210</f>
        <v>5725</v>
      </c>
      <c r="O208" s="77">
        <f t="shared" si="23"/>
        <v>72840.190000000031</v>
      </c>
    </row>
    <row r="209" spans="1:15" hidden="1" x14ac:dyDescent="0.25">
      <c r="A209" s="47">
        <v>44516</v>
      </c>
      <c r="C209" s="49" t="str">
        <f>BAJIO14350722!B211</f>
        <v>ZAMUDIO CELIS ALBERTO PRESTAMOS GENERAL</v>
      </c>
      <c r="E209" s="48">
        <f>BAJIO14350722!I211</f>
        <v>0</v>
      </c>
      <c r="F209" s="48">
        <f>BAJIO14350722!H211</f>
        <v>0</v>
      </c>
      <c r="G209" s="50">
        <f t="shared" si="19"/>
        <v>0</v>
      </c>
      <c r="I209" s="50">
        <f t="shared" si="20"/>
        <v>0</v>
      </c>
      <c r="J209" s="285">
        <f>BAJIO14350722!D211</f>
        <v>0</v>
      </c>
      <c r="K209" s="50">
        <f t="shared" si="21"/>
        <v>258.62068965517244</v>
      </c>
      <c r="M209" s="50">
        <f t="shared" si="22"/>
        <v>41.379310344827594</v>
      </c>
      <c r="N209" s="50">
        <f>BAJIO14350722!C211</f>
        <v>300</v>
      </c>
      <c r="O209" s="77">
        <f t="shared" si="23"/>
        <v>72540.190000000031</v>
      </c>
    </row>
    <row r="210" spans="1:15" hidden="1" x14ac:dyDescent="0.25">
      <c r="A210" s="47">
        <f>BAJIO14350722!A212</f>
        <v>44516</v>
      </c>
      <c r="C210" s="49" t="str">
        <f>BAJIO14350722!B212</f>
        <v xml:space="preserve">MUELLES Y TRACTO REFACCIONES M </v>
      </c>
      <c r="E210" s="48">
        <f>BAJIO14350722!I212</f>
        <v>0</v>
      </c>
      <c r="F210" s="48">
        <f>BAJIO14350722!H212</f>
        <v>0</v>
      </c>
      <c r="G210" s="50">
        <f t="shared" si="19"/>
        <v>0</v>
      </c>
      <c r="I210" s="50">
        <f t="shared" si="20"/>
        <v>0</v>
      </c>
      <c r="J210" s="285">
        <f>BAJIO14350722!D212</f>
        <v>0</v>
      </c>
      <c r="K210" s="50">
        <f t="shared" si="21"/>
        <v>4847.1896551724139</v>
      </c>
      <c r="M210" s="50">
        <f t="shared" si="22"/>
        <v>775.55034482758629</v>
      </c>
      <c r="N210" s="50">
        <f>BAJIO14350722!C212</f>
        <v>5622.74</v>
      </c>
      <c r="O210" s="77">
        <f t="shared" si="23"/>
        <v>66917.450000000026</v>
      </c>
    </row>
    <row r="211" spans="1:15" hidden="1" x14ac:dyDescent="0.25">
      <c r="A211" s="47">
        <f>BAJIO14350722!A213</f>
        <v>44516</v>
      </c>
      <c r="C211" s="49" t="str">
        <f>BAJIO14350722!B213</f>
        <v>ALANIS MARTINEZ GERARDO</v>
      </c>
      <c r="E211" s="48">
        <f>BAJIO14350722!I213</f>
        <v>0</v>
      </c>
      <c r="F211" s="48">
        <f>BAJIO14350722!H213</f>
        <v>0</v>
      </c>
      <c r="G211" s="50">
        <f t="shared" si="19"/>
        <v>0</v>
      </c>
      <c r="I211" s="50">
        <f t="shared" si="20"/>
        <v>0</v>
      </c>
      <c r="J211" s="285">
        <f>BAJIO14350722!D213</f>
        <v>0</v>
      </c>
      <c r="K211" s="50">
        <f t="shared" si="21"/>
        <v>1551.7241379310346</v>
      </c>
      <c r="M211" s="50">
        <f t="shared" si="22"/>
        <v>248.27586206896555</v>
      </c>
      <c r="N211" s="50">
        <f>BAJIO14350722!C213</f>
        <v>1800</v>
      </c>
      <c r="O211" s="77">
        <f t="shared" si="23"/>
        <v>65117.450000000026</v>
      </c>
    </row>
    <row r="212" spans="1:15" hidden="1" x14ac:dyDescent="0.25">
      <c r="A212" s="47">
        <f>BAJIO14350722!A214</f>
        <v>44517</v>
      </c>
      <c r="C212" s="49" t="str">
        <f>BAJIO14350722!B214</f>
        <v>ZAMUDIO CELIS ALBERTO PRESTAMOS GENERAL</v>
      </c>
      <c r="E212" s="48">
        <f>BAJIO14350722!I214</f>
        <v>0</v>
      </c>
      <c r="F212" s="48">
        <f>BAJIO14350722!H214</f>
        <v>0</v>
      </c>
      <c r="G212" s="50">
        <f t="shared" si="19"/>
        <v>0</v>
      </c>
      <c r="I212" s="50">
        <f t="shared" si="20"/>
        <v>0</v>
      </c>
      <c r="J212" s="285">
        <f>BAJIO14350722!D214</f>
        <v>0</v>
      </c>
      <c r="K212" s="50">
        <f t="shared" si="21"/>
        <v>1724.1379310344828</v>
      </c>
      <c r="M212" s="50">
        <f t="shared" si="22"/>
        <v>275.86206896551727</v>
      </c>
      <c r="N212" s="50">
        <f>BAJIO14350722!C214</f>
        <v>2000</v>
      </c>
      <c r="O212" s="77">
        <f t="shared" si="23"/>
        <v>63117.450000000026</v>
      </c>
    </row>
    <row r="213" spans="1:15" hidden="1" x14ac:dyDescent="0.25">
      <c r="A213" s="47">
        <f>BAJIO14350722!A215</f>
        <v>44517</v>
      </c>
      <c r="C213" s="49" t="str">
        <f>BAJIO14350722!B215</f>
        <v xml:space="preserve">PLANOS Y PROYECTOS GEOTERRA SA </v>
      </c>
      <c r="E213" s="48">
        <f>BAJIO14350722!I215</f>
        <v>0</v>
      </c>
      <c r="F213" s="48">
        <f>BAJIO14350722!H215</f>
        <v>0</v>
      </c>
      <c r="G213" s="50">
        <f t="shared" si="19"/>
        <v>0</v>
      </c>
      <c r="I213" s="50">
        <f t="shared" si="20"/>
        <v>0</v>
      </c>
      <c r="J213" s="285">
        <f>BAJIO14350722!D215</f>
        <v>0</v>
      </c>
      <c r="K213" s="50">
        <f t="shared" si="21"/>
        <v>8929.310344827587</v>
      </c>
      <c r="M213" s="50">
        <f t="shared" si="22"/>
        <v>1428.6896551724139</v>
      </c>
      <c r="N213" s="50">
        <f>BAJIO14350722!C215</f>
        <v>10358</v>
      </c>
      <c r="O213" s="77">
        <f t="shared" si="23"/>
        <v>52759.450000000026</v>
      </c>
    </row>
    <row r="214" spans="1:15" hidden="1" x14ac:dyDescent="0.25">
      <c r="A214" s="47">
        <f>BAJIO14350722!A216</f>
        <v>44517</v>
      </c>
      <c r="C214" s="49" t="str">
        <f>BAJIO14350722!B216</f>
        <v>HOME DEPOT</v>
      </c>
      <c r="E214" s="48">
        <f>BAJIO14350722!I216</f>
        <v>0</v>
      </c>
      <c r="F214" s="48">
        <f>BAJIO14350722!H216</f>
        <v>0</v>
      </c>
      <c r="G214" s="50">
        <f t="shared" si="19"/>
        <v>0</v>
      </c>
      <c r="I214" s="50">
        <f t="shared" si="20"/>
        <v>0</v>
      </c>
      <c r="J214" s="285">
        <f>BAJIO14350722!D216</f>
        <v>0</v>
      </c>
      <c r="K214" s="50">
        <f t="shared" si="21"/>
        <v>7364.18103448276</v>
      </c>
      <c r="M214" s="50">
        <f t="shared" si="22"/>
        <v>1178.2689655172417</v>
      </c>
      <c r="N214" s="50">
        <f>BAJIO14350722!C216</f>
        <v>8542.4500000000007</v>
      </c>
      <c r="O214" s="77">
        <f t="shared" si="23"/>
        <v>44217.000000000029</v>
      </c>
    </row>
    <row r="215" spans="1:15" hidden="1" x14ac:dyDescent="0.25">
      <c r="A215" s="47">
        <f>BAJIO14350722!A217</f>
        <v>44518</v>
      </c>
      <c r="C215" s="49" t="str">
        <f>BAJIO14350722!B217</f>
        <v xml:space="preserve">ARRENDADORA Y FACTOR BANORTE SA DE CV </v>
      </c>
      <c r="E215" s="48" t="str">
        <f>BAJIO14350722!I217</f>
        <v>VARIAS FAC</v>
      </c>
      <c r="F215" s="48">
        <f>BAJIO14350722!H217</f>
        <v>1457</v>
      </c>
      <c r="G215" s="50">
        <f t="shared" si="19"/>
        <v>110039.97413793104</v>
      </c>
      <c r="I215" s="50">
        <f t="shared" si="20"/>
        <v>17606.395862068966</v>
      </c>
      <c r="J215" s="285">
        <f>BAJIO14350722!D217</f>
        <v>127646.37</v>
      </c>
      <c r="K215" s="50">
        <f t="shared" si="21"/>
        <v>0</v>
      </c>
      <c r="M215" s="50">
        <f t="shared" si="22"/>
        <v>0</v>
      </c>
      <c r="N215" s="50">
        <f>BAJIO14350722!C217</f>
        <v>0</v>
      </c>
      <c r="O215" s="77">
        <f t="shared" si="23"/>
        <v>171863.37000000002</v>
      </c>
    </row>
    <row r="216" spans="1:15" hidden="1" x14ac:dyDescent="0.25">
      <c r="A216" s="47">
        <f>BAJIO14350722!A218</f>
        <v>44518</v>
      </c>
      <c r="C216" s="49" t="str">
        <f>BAJIO14350722!B218</f>
        <v>TESOFE INGRESOS FEDERALES RECAUDADOS</v>
      </c>
      <c r="E216" s="48">
        <f>BAJIO14350722!I218</f>
        <v>0</v>
      </c>
      <c r="F216" s="48">
        <f>BAJIO14350722!H218</f>
        <v>0</v>
      </c>
      <c r="G216" s="50">
        <f t="shared" si="19"/>
        <v>0</v>
      </c>
      <c r="I216" s="50">
        <f t="shared" si="20"/>
        <v>0</v>
      </c>
      <c r="J216" s="285">
        <f>BAJIO14350722!D218</f>
        <v>0</v>
      </c>
      <c r="K216" s="50">
        <f t="shared" si="21"/>
        <v>71220.68965517242</v>
      </c>
      <c r="M216" s="50">
        <f t="shared" si="22"/>
        <v>11395.310344827587</v>
      </c>
      <c r="N216" s="50">
        <f>BAJIO14350722!C218</f>
        <v>82616</v>
      </c>
      <c r="O216" s="77">
        <f t="shared" si="23"/>
        <v>89247.370000000024</v>
      </c>
    </row>
    <row r="217" spans="1:15" hidden="1" x14ac:dyDescent="0.25">
      <c r="A217" s="47">
        <f>BAJIO14350722!A219</f>
        <v>44518</v>
      </c>
      <c r="C217" s="49" t="str">
        <f>BAJIO14350722!B219</f>
        <v xml:space="preserve">ARRENDADORA Y FACTOR BANORTE SA DE CV </v>
      </c>
      <c r="E217" s="48" t="str">
        <f>BAJIO14350722!I219</f>
        <v>VARIAS FAC</v>
      </c>
      <c r="F217" s="48">
        <f>BAJIO14350722!H219</f>
        <v>1458</v>
      </c>
      <c r="G217" s="50">
        <f t="shared" si="19"/>
        <v>101934.96551724139</v>
      </c>
      <c r="I217" s="50">
        <f t="shared" si="20"/>
        <v>16309.594482758623</v>
      </c>
      <c r="J217" s="285">
        <f>BAJIO14350722!D219</f>
        <v>118244.56</v>
      </c>
      <c r="K217" s="50">
        <f t="shared" si="21"/>
        <v>0</v>
      </c>
      <c r="M217" s="50">
        <f t="shared" si="22"/>
        <v>0</v>
      </c>
      <c r="N217" s="50">
        <f>BAJIO14350722!C219</f>
        <v>0</v>
      </c>
      <c r="O217" s="77">
        <f t="shared" si="23"/>
        <v>207491.93000000002</v>
      </c>
    </row>
    <row r="218" spans="1:15" hidden="1" x14ac:dyDescent="0.25">
      <c r="A218" s="47">
        <f>BAJIO14350722!A220</f>
        <v>44518</v>
      </c>
      <c r="C218" s="49" t="str">
        <f>BAJIO14350722!B220</f>
        <v xml:space="preserve">TAPIA RODRIGUEZ MARTIN </v>
      </c>
      <c r="E218" s="48">
        <f>BAJIO14350722!I220</f>
        <v>0</v>
      </c>
      <c r="F218" s="48">
        <f>BAJIO14350722!H220</f>
        <v>0</v>
      </c>
      <c r="G218" s="50">
        <f t="shared" si="19"/>
        <v>0</v>
      </c>
      <c r="I218" s="50">
        <f t="shared" si="20"/>
        <v>0</v>
      </c>
      <c r="J218" s="285">
        <f>BAJIO14350722!D220</f>
        <v>0</v>
      </c>
      <c r="K218" s="50">
        <f t="shared" si="21"/>
        <v>10344.827586206897</v>
      </c>
      <c r="M218" s="50">
        <f t="shared" si="22"/>
        <v>1655.1724137931035</v>
      </c>
      <c r="N218" s="50">
        <f>BAJIO14350722!C220</f>
        <v>12000</v>
      </c>
      <c r="O218" s="77">
        <f t="shared" si="23"/>
        <v>195491.93000000002</v>
      </c>
    </row>
    <row r="219" spans="1:15" hidden="1" x14ac:dyDescent="0.25">
      <c r="A219" s="47">
        <f>BAJIO14350722!A221</f>
        <v>44518</v>
      </c>
      <c r="C219" s="49" t="str">
        <f>BAJIO14350722!B221</f>
        <v xml:space="preserve">TERRA4 CONST. Y SUMINISTROS SA </v>
      </c>
      <c r="E219" s="48">
        <f>BAJIO14350722!I221</f>
        <v>0</v>
      </c>
      <c r="F219" s="48">
        <f>BAJIO14350722!H221</f>
        <v>0</v>
      </c>
      <c r="G219" s="50">
        <f t="shared" ref="G219:G282" si="24">J219/1.16</f>
        <v>0</v>
      </c>
      <c r="I219" s="50">
        <f t="shared" ref="I219:I282" si="25">G219*0.16</f>
        <v>0</v>
      </c>
      <c r="J219" s="285">
        <f>BAJIO14350722!D221</f>
        <v>0</v>
      </c>
      <c r="K219" s="50">
        <f t="shared" ref="K219:K282" si="26">N219/1.16</f>
        <v>46551.724137931036</v>
      </c>
      <c r="M219" s="50">
        <f t="shared" ref="M219:M282" si="27">K219*0.16</f>
        <v>7448.2758620689656</v>
      </c>
      <c r="N219" s="50">
        <f>BAJIO14350722!C221</f>
        <v>54000</v>
      </c>
      <c r="O219" s="77">
        <f t="shared" si="23"/>
        <v>141491.93000000002</v>
      </c>
    </row>
    <row r="220" spans="1:15" hidden="1" x14ac:dyDescent="0.25">
      <c r="A220" s="47">
        <f>BAJIO14350722!A222</f>
        <v>44518</v>
      </c>
      <c r="C220" s="49" t="str">
        <f>BAJIO14350722!B222</f>
        <v xml:space="preserve">SERV GASOLINEROS DE MEXICO SA </v>
      </c>
      <c r="E220" s="48">
        <f>BAJIO14350722!I222</f>
        <v>0</v>
      </c>
      <c r="F220" s="48">
        <f>BAJIO14350722!H222</f>
        <v>0</v>
      </c>
      <c r="G220" s="50">
        <f t="shared" si="24"/>
        <v>0</v>
      </c>
      <c r="I220" s="50">
        <f t="shared" si="25"/>
        <v>0</v>
      </c>
      <c r="J220" s="285">
        <f>BAJIO14350722!D222</f>
        <v>0</v>
      </c>
      <c r="K220" s="50">
        <f t="shared" si="26"/>
        <v>61454.732758620696</v>
      </c>
      <c r="M220" s="50">
        <f t="shared" si="27"/>
        <v>9832.7572413793114</v>
      </c>
      <c r="N220" s="50">
        <f>BAJIO14350722!C222</f>
        <v>71287.490000000005</v>
      </c>
      <c r="O220" s="77">
        <f t="shared" si="23"/>
        <v>70204.440000000017</v>
      </c>
    </row>
    <row r="221" spans="1:15" hidden="1" x14ac:dyDescent="0.25">
      <c r="A221" s="47">
        <f>BAJIO14350722!A223</f>
        <v>44518</v>
      </c>
      <c r="C221" s="49" t="str">
        <f>BAJIO14350722!B223</f>
        <v xml:space="preserve">JOSE LUIS GONZALEZ CORREA </v>
      </c>
      <c r="E221" s="48">
        <f>BAJIO14350722!I223</f>
        <v>0</v>
      </c>
      <c r="F221" s="48">
        <f>BAJIO14350722!H223</f>
        <v>0</v>
      </c>
      <c r="G221" s="50">
        <f t="shared" si="24"/>
        <v>0</v>
      </c>
      <c r="I221" s="50">
        <f t="shared" si="25"/>
        <v>0</v>
      </c>
      <c r="J221" s="285">
        <f>BAJIO14350722!D223</f>
        <v>0</v>
      </c>
      <c r="K221" s="50">
        <f t="shared" si="26"/>
        <v>32873.448275862065</v>
      </c>
      <c r="M221" s="50">
        <f t="shared" si="27"/>
        <v>5259.751724137931</v>
      </c>
      <c r="N221" s="50">
        <f>BAJIO14350722!C223</f>
        <v>38133.199999999997</v>
      </c>
      <c r="O221" s="77">
        <f t="shared" si="23"/>
        <v>32071.24000000002</v>
      </c>
    </row>
    <row r="222" spans="1:15" hidden="1" x14ac:dyDescent="0.25">
      <c r="A222" s="47">
        <f>BAJIO14350722!A224</f>
        <v>44518</v>
      </c>
      <c r="C222" s="49" t="str">
        <f>BAJIO14350722!B224</f>
        <v xml:space="preserve">EMMANUEL CAZARES VIDAL </v>
      </c>
      <c r="E222" s="48">
        <f>BAJIO14350722!I224</f>
        <v>0</v>
      </c>
      <c r="F222" s="48">
        <f>BAJIO14350722!H224</f>
        <v>0</v>
      </c>
      <c r="G222" s="50">
        <f t="shared" si="24"/>
        <v>0</v>
      </c>
      <c r="I222" s="50">
        <f t="shared" si="25"/>
        <v>0</v>
      </c>
      <c r="J222" s="285">
        <f>BAJIO14350722!D224</f>
        <v>0</v>
      </c>
      <c r="K222" s="50">
        <f t="shared" si="26"/>
        <v>3360</v>
      </c>
      <c r="M222" s="50">
        <f t="shared" si="27"/>
        <v>537.6</v>
      </c>
      <c r="N222" s="50">
        <f>BAJIO14350722!C224</f>
        <v>3897.6</v>
      </c>
      <c r="O222" s="77">
        <f t="shared" si="23"/>
        <v>28173.640000000021</v>
      </c>
    </row>
    <row r="223" spans="1:15" hidden="1" x14ac:dyDescent="0.25">
      <c r="A223" s="47">
        <f>BAJIO14350722!A225</f>
        <v>44518</v>
      </c>
      <c r="C223" s="49" t="str">
        <f>BAJIO14350722!B225</f>
        <v xml:space="preserve">EMMANUEL CAZARES VIDAL </v>
      </c>
      <c r="E223" s="48">
        <f>BAJIO14350722!I225</f>
        <v>0</v>
      </c>
      <c r="F223" s="48">
        <f>BAJIO14350722!H225</f>
        <v>0</v>
      </c>
      <c r="G223" s="50">
        <f t="shared" si="24"/>
        <v>0</v>
      </c>
      <c r="I223" s="50">
        <f t="shared" si="25"/>
        <v>0</v>
      </c>
      <c r="J223" s="285">
        <f>BAJIO14350722!D225</f>
        <v>0</v>
      </c>
      <c r="K223" s="50">
        <f t="shared" si="26"/>
        <v>1700.0000000000002</v>
      </c>
      <c r="M223" s="50">
        <f t="shared" si="27"/>
        <v>272.00000000000006</v>
      </c>
      <c r="N223" s="50">
        <f>BAJIO14350722!C225</f>
        <v>1972</v>
      </c>
      <c r="O223" s="77">
        <f t="shared" si="23"/>
        <v>26201.640000000021</v>
      </c>
    </row>
    <row r="224" spans="1:15" hidden="1" x14ac:dyDescent="0.25">
      <c r="A224" s="47">
        <f>BAJIO14350722!A226</f>
        <v>44518</v>
      </c>
      <c r="C224" s="49" t="str">
        <f>BAJIO14350722!B226</f>
        <v xml:space="preserve">QUALITAS CIA DE SEGURO </v>
      </c>
      <c r="E224" s="48">
        <f>BAJIO14350722!I226</f>
        <v>0</v>
      </c>
      <c r="F224" s="48">
        <f>BAJIO14350722!H226</f>
        <v>0</v>
      </c>
      <c r="G224" s="50">
        <f t="shared" si="24"/>
        <v>0</v>
      </c>
      <c r="I224" s="50">
        <f t="shared" si="25"/>
        <v>0</v>
      </c>
      <c r="J224" s="285">
        <f>BAJIO14350722!D226</f>
        <v>0</v>
      </c>
      <c r="K224" s="50">
        <f t="shared" si="26"/>
        <v>7697.7413793103451</v>
      </c>
      <c r="M224" s="50">
        <f t="shared" si="27"/>
        <v>1231.6386206896552</v>
      </c>
      <c r="N224" s="50">
        <f>BAJIO14350722!C226</f>
        <v>8929.3799999999992</v>
      </c>
      <c r="O224" s="77">
        <f t="shared" si="23"/>
        <v>17272.260000000024</v>
      </c>
    </row>
    <row r="225" spans="1:15" hidden="1" x14ac:dyDescent="0.25">
      <c r="A225" s="47">
        <f>BAJIO14350722!A227</f>
        <v>44520</v>
      </c>
      <c r="C225" s="49" t="str">
        <f>BAJIO14350722!B227</f>
        <v>Recibo # 359036003880</v>
      </c>
      <c r="E225" s="48">
        <f>BAJIO14350722!I227</f>
        <v>0</v>
      </c>
      <c r="F225" s="48">
        <f>BAJIO14350722!H227</f>
        <v>0</v>
      </c>
      <c r="G225" s="50">
        <f t="shared" si="24"/>
        <v>0</v>
      </c>
      <c r="I225" s="50">
        <f t="shared" si="25"/>
        <v>0</v>
      </c>
      <c r="J225" s="285">
        <f>BAJIO14350722!D227</f>
        <v>0</v>
      </c>
      <c r="K225" s="50">
        <f t="shared" si="26"/>
        <v>2586.2068965517242</v>
      </c>
      <c r="M225" s="50">
        <f t="shared" si="27"/>
        <v>413.79310344827587</v>
      </c>
      <c r="N225" s="50">
        <f>BAJIO14350722!C227</f>
        <v>3000</v>
      </c>
      <c r="O225" s="77">
        <f t="shared" si="23"/>
        <v>14272.260000000024</v>
      </c>
    </row>
    <row r="226" spans="1:15" hidden="1" x14ac:dyDescent="0.25">
      <c r="A226" s="47">
        <f>BAJIO14350722!A228</f>
        <v>44522</v>
      </c>
      <c r="C226" s="49" t="str">
        <f>BAJIO14350722!B228</f>
        <v>VW Leasing RefB</v>
      </c>
      <c r="E226" s="48">
        <f>BAJIO14350722!I228</f>
        <v>0</v>
      </c>
      <c r="F226" s="48">
        <f>BAJIO14350722!H228</f>
        <v>0</v>
      </c>
      <c r="G226" s="50">
        <f t="shared" si="24"/>
        <v>0</v>
      </c>
      <c r="I226" s="50">
        <f t="shared" si="25"/>
        <v>0</v>
      </c>
      <c r="J226" s="285">
        <f>BAJIO14350722!D228</f>
        <v>0</v>
      </c>
      <c r="K226" s="50">
        <f t="shared" si="26"/>
        <v>7068.2672413793116</v>
      </c>
      <c r="M226" s="50">
        <f t="shared" si="27"/>
        <v>1130.9227586206898</v>
      </c>
      <c r="N226" s="50">
        <f>BAJIO14350722!C228</f>
        <v>8199.19</v>
      </c>
      <c r="O226" s="77">
        <f t="shared" si="23"/>
        <v>6073.0700000000234</v>
      </c>
    </row>
    <row r="227" spans="1:15" x14ac:dyDescent="0.25">
      <c r="A227" s="47">
        <f>BAJIO14350722!A229</f>
        <v>44528</v>
      </c>
      <c r="C227" s="49" t="str">
        <f>BAJIO14350722!B229</f>
        <v>ZAMUDIO CELIS ALBERTO</v>
      </c>
      <c r="E227" s="48">
        <f>BAJIO14350722!I229</f>
        <v>0</v>
      </c>
      <c r="F227" s="48">
        <f>BAJIO14350722!H229</f>
        <v>0</v>
      </c>
      <c r="G227" s="50">
        <f t="shared" si="24"/>
        <v>0</v>
      </c>
      <c r="I227" s="50">
        <f t="shared" si="25"/>
        <v>0</v>
      </c>
      <c r="J227" s="285">
        <f>BAJIO14350722!D229</f>
        <v>0</v>
      </c>
      <c r="K227" s="50">
        <f t="shared" si="26"/>
        <v>1982.7586206896553</v>
      </c>
      <c r="M227" s="50">
        <f t="shared" si="27"/>
        <v>317.24137931034488</v>
      </c>
      <c r="N227" s="50">
        <f>BAJIO14350722!C229</f>
        <v>2300</v>
      </c>
      <c r="O227" s="77">
        <f t="shared" si="23"/>
        <v>3773.0700000000234</v>
      </c>
    </row>
    <row r="228" spans="1:15" x14ac:dyDescent="0.25">
      <c r="A228" s="47">
        <f>BAJIO14350722!A230</f>
        <v>44533</v>
      </c>
      <c r="C228" s="49" t="str">
        <f>BAJIO14350722!B230</f>
        <v xml:space="preserve">PRESTAMO A CUENTA DE INVERMEX CONSTRUCTORA INVERMEX SA </v>
      </c>
      <c r="E228" s="48">
        <f>BAJIO14350722!I230</f>
        <v>0</v>
      </c>
      <c r="F228" s="48">
        <f>BAJIO14350722!H230</f>
        <v>0</v>
      </c>
      <c r="G228" s="50">
        <f t="shared" si="24"/>
        <v>6034.4827586206902</v>
      </c>
      <c r="I228" s="50">
        <f t="shared" si="25"/>
        <v>965.51724137931046</v>
      </c>
      <c r="J228" s="285">
        <f>BAJIO14350722!D230</f>
        <v>7000</v>
      </c>
      <c r="K228" s="50">
        <f t="shared" si="26"/>
        <v>0</v>
      </c>
      <c r="M228" s="50">
        <f t="shared" si="27"/>
        <v>0</v>
      </c>
      <c r="N228" s="50">
        <f>BAJIO14350722!C230</f>
        <v>0</v>
      </c>
      <c r="O228" s="77">
        <f t="shared" si="23"/>
        <v>10773.070000000023</v>
      </c>
    </row>
    <row r="229" spans="1:15" x14ac:dyDescent="0.25">
      <c r="A229" s="47">
        <f>BAJIO14350722!A231</f>
        <v>44533</v>
      </c>
      <c r="C229" s="49" t="str">
        <f>BAJIO14350722!B231</f>
        <v xml:space="preserve">TAPIA RODRIGUEZ MARTIN </v>
      </c>
      <c r="E229" s="48">
        <f>BAJIO14350722!I231</f>
        <v>0</v>
      </c>
      <c r="F229" s="48">
        <f>BAJIO14350722!H231</f>
        <v>0</v>
      </c>
      <c r="G229" s="50">
        <f t="shared" ref="G229:G230" si="28">J229/1.16</f>
        <v>0</v>
      </c>
      <c r="I229" s="50">
        <f t="shared" ref="I229:I230" si="29">G229*0.16</f>
        <v>0</v>
      </c>
      <c r="J229" s="285">
        <f>BAJIO14350722!D231</f>
        <v>0</v>
      </c>
      <c r="K229" s="50">
        <f t="shared" ref="K229:K234" si="30">N229/1.16</f>
        <v>6155.1724137931042</v>
      </c>
      <c r="M229" s="50">
        <f t="shared" ref="M229:M234" si="31">K229*0.16</f>
        <v>984.82758620689674</v>
      </c>
      <c r="N229" s="50">
        <f>BAJIO14350722!C231</f>
        <v>7140</v>
      </c>
      <c r="O229" s="77">
        <f t="shared" ref="O229:O234" si="32">O228+J229-N229</f>
        <v>3633.0700000000234</v>
      </c>
    </row>
    <row r="230" spans="1:15" x14ac:dyDescent="0.25">
      <c r="A230" s="47">
        <f>BAJIO14350722!A232</f>
        <v>44533</v>
      </c>
      <c r="C230" s="49" t="str">
        <f>BAJIO14350722!B232</f>
        <v>SERVICIOS DE AGUA Y DRENAJE DE MONTERREY</v>
      </c>
      <c r="E230" s="48" t="str">
        <f>BAJIO14350722!I232</f>
        <v>F2486</v>
      </c>
      <c r="F230" s="48">
        <f>BAJIO14350722!H232</f>
        <v>1496</v>
      </c>
      <c r="G230" s="50">
        <f t="shared" si="28"/>
        <v>28800.000000000004</v>
      </c>
      <c r="I230" s="50">
        <f t="shared" si="29"/>
        <v>4608.0000000000009</v>
      </c>
      <c r="J230" s="285">
        <f>BAJIO14350722!D232</f>
        <v>33408</v>
      </c>
      <c r="K230" s="50">
        <f t="shared" si="30"/>
        <v>0</v>
      </c>
      <c r="M230" s="50">
        <f t="shared" si="31"/>
        <v>0</v>
      </c>
      <c r="N230" s="50">
        <f>BAJIO14350722!C232</f>
        <v>0</v>
      </c>
      <c r="O230" s="77">
        <f t="shared" si="32"/>
        <v>37041.070000000022</v>
      </c>
    </row>
    <row r="231" spans="1:15" x14ac:dyDescent="0.25">
      <c r="A231" s="47">
        <f>BAJIO14350722!A233</f>
        <v>44536</v>
      </c>
      <c r="C231" s="49" t="str">
        <f>BAJIO14350722!B233</f>
        <v xml:space="preserve">RECICLAJES Y DESTILADOS MONTER </v>
      </c>
      <c r="E231" s="48">
        <f>BAJIO14350722!I233</f>
        <v>0</v>
      </c>
      <c r="F231" s="48">
        <f>BAJIO14350722!H233</f>
        <v>0</v>
      </c>
      <c r="G231" s="50">
        <v>0</v>
      </c>
      <c r="H231" s="50">
        <v>0</v>
      </c>
      <c r="I231" s="50">
        <f t="shared" si="25"/>
        <v>0</v>
      </c>
      <c r="J231" s="285">
        <f>BAJIO14350722!D233</f>
        <v>0</v>
      </c>
      <c r="K231" s="50">
        <f t="shared" si="30"/>
        <v>21400</v>
      </c>
      <c r="L231" s="50">
        <v>0</v>
      </c>
      <c r="M231" s="50">
        <f t="shared" si="31"/>
        <v>3424</v>
      </c>
      <c r="N231" s="285">
        <f>BAJIO14350722!C233</f>
        <v>24824</v>
      </c>
      <c r="O231" s="77">
        <f t="shared" si="32"/>
        <v>12217.070000000022</v>
      </c>
    </row>
    <row r="232" spans="1:15" x14ac:dyDescent="0.25">
      <c r="A232" s="47">
        <f>BAJIO14350722!A234</f>
        <v>44536</v>
      </c>
      <c r="C232" s="49" t="str">
        <f>BAJIO14350722!B234</f>
        <v>FLORES SAN VICENTE KARINA</v>
      </c>
      <c r="E232" s="48">
        <f>BAJIO14350722!I234</f>
        <v>0</v>
      </c>
      <c r="F232" s="48">
        <f>BAJIO14350722!H234</f>
        <v>0</v>
      </c>
      <c r="G232" s="50">
        <v>0</v>
      </c>
      <c r="H232" s="50">
        <v>0</v>
      </c>
      <c r="I232" s="50">
        <f t="shared" si="25"/>
        <v>0</v>
      </c>
      <c r="J232" s="285">
        <f>BAJIO14350722!D234</f>
        <v>0</v>
      </c>
      <c r="K232" s="50">
        <f t="shared" si="30"/>
        <v>4482.7586206896558</v>
      </c>
      <c r="L232" s="50">
        <v>0</v>
      </c>
      <c r="M232" s="50">
        <f t="shared" si="31"/>
        <v>717.241379310345</v>
      </c>
      <c r="N232" s="285">
        <f>BAJIO14350722!C234</f>
        <v>5200</v>
      </c>
      <c r="O232" s="77">
        <f t="shared" si="32"/>
        <v>7017.0700000000215</v>
      </c>
    </row>
    <row r="233" spans="1:15" x14ac:dyDescent="0.25">
      <c r="A233" s="47">
        <f>BAJIO14350722!A235</f>
        <v>44536</v>
      </c>
      <c r="C233" s="49" t="str">
        <f>BAJIO14350722!B235</f>
        <v>FLORES SAN VICENTE KARINA</v>
      </c>
      <c r="E233" s="48">
        <f>BAJIO14350722!I235</f>
        <v>0</v>
      </c>
      <c r="F233" s="48">
        <f>BAJIO14350722!H235</f>
        <v>0</v>
      </c>
      <c r="G233" s="50">
        <v>0</v>
      </c>
      <c r="H233" s="50">
        <v>0</v>
      </c>
      <c r="I233" s="50">
        <f t="shared" si="25"/>
        <v>0</v>
      </c>
      <c r="J233" s="285">
        <f>BAJIO14350722!D235</f>
        <v>0</v>
      </c>
      <c r="K233" s="50">
        <f t="shared" si="30"/>
        <v>258.62068965517244</v>
      </c>
      <c r="L233" s="50">
        <v>0</v>
      </c>
      <c r="M233" s="50">
        <f t="shared" si="31"/>
        <v>41.379310344827594</v>
      </c>
      <c r="N233" s="285">
        <f>BAJIO14350722!C235</f>
        <v>300</v>
      </c>
      <c r="O233" s="77">
        <f t="shared" si="32"/>
        <v>6717.0700000000215</v>
      </c>
    </row>
    <row r="234" spans="1:15" x14ac:dyDescent="0.25">
      <c r="A234" s="47">
        <f>BAJIO14350722!A236</f>
        <v>44536</v>
      </c>
      <c r="C234" s="49" t="str">
        <f>BAJIO14350722!B236</f>
        <v xml:space="preserve">RADIO FRECUENCIAS CONCESIONADA </v>
      </c>
      <c r="E234" s="48">
        <f>BAJIO14350722!I236</f>
        <v>0</v>
      </c>
      <c r="F234" s="48">
        <f>BAJIO14350722!H236</f>
        <v>0</v>
      </c>
      <c r="G234" s="50">
        <v>0</v>
      </c>
      <c r="H234" s="50">
        <v>0</v>
      </c>
      <c r="I234" s="50">
        <f t="shared" si="25"/>
        <v>0</v>
      </c>
      <c r="J234" s="285">
        <f>BAJIO14350722!D236</f>
        <v>0</v>
      </c>
      <c r="K234" s="50">
        <f t="shared" si="30"/>
        <v>300</v>
      </c>
      <c r="L234" s="50">
        <v>0</v>
      </c>
      <c r="M234" s="50">
        <f t="shared" si="31"/>
        <v>48</v>
      </c>
      <c r="N234" s="285">
        <f>BAJIO14350722!C236</f>
        <v>348</v>
      </c>
      <c r="O234" s="77">
        <f t="shared" si="32"/>
        <v>6369.0700000000215</v>
      </c>
    </row>
    <row r="235" spans="1:15" x14ac:dyDescent="0.25">
      <c r="A235" s="47">
        <f>BAJIO14350722!A237</f>
        <v>44537</v>
      </c>
      <c r="C235" s="49" t="str">
        <f>BAJIO14350722!B237</f>
        <v xml:space="preserve">MARIA GUADALUPE CRUZ USCANGA </v>
      </c>
      <c r="E235" s="48">
        <f>BAJIO14350722!I237</f>
        <v>0</v>
      </c>
      <c r="F235" s="48">
        <f>BAJIO14350722!H237</f>
        <v>0</v>
      </c>
      <c r="G235" s="50">
        <f t="shared" si="24"/>
        <v>0</v>
      </c>
      <c r="I235" s="50">
        <f t="shared" si="25"/>
        <v>0</v>
      </c>
      <c r="J235" s="285">
        <f>BAJIO14350722!D237</f>
        <v>0</v>
      </c>
      <c r="K235" s="50">
        <f t="shared" si="26"/>
        <v>1293.1034482758621</v>
      </c>
      <c r="M235" s="50">
        <f t="shared" si="27"/>
        <v>206.89655172413794</v>
      </c>
      <c r="N235" s="50">
        <f>BAJIO14350722!C237</f>
        <v>1500</v>
      </c>
      <c r="O235" s="77">
        <f t="shared" si="23"/>
        <v>4869.0700000000215</v>
      </c>
    </row>
    <row r="236" spans="1:15" x14ac:dyDescent="0.25">
      <c r="A236" s="47">
        <f>BAJIO14350722!A238</f>
        <v>44538</v>
      </c>
      <c r="C236" s="49" t="str">
        <f>BAJIO14350722!B238</f>
        <v xml:space="preserve">ARRENDADORA Y FACTOR BANORTE SA DE CV </v>
      </c>
      <c r="E236" s="48" t="str">
        <f>BAJIO14350722!I238</f>
        <v>VARIAS FAC</v>
      </c>
      <c r="F236" s="48">
        <f>BAJIO14350722!H238</f>
        <v>1628</v>
      </c>
      <c r="G236" s="50">
        <f t="shared" si="24"/>
        <v>68549.85344827587</v>
      </c>
      <c r="I236" s="50">
        <f t="shared" si="25"/>
        <v>10967.976551724139</v>
      </c>
      <c r="J236" s="338">
        <f>BAJIO14350722!D238</f>
        <v>79517.83</v>
      </c>
      <c r="K236" s="50">
        <f t="shared" si="26"/>
        <v>0</v>
      </c>
      <c r="M236" s="50">
        <f t="shared" si="27"/>
        <v>0</v>
      </c>
      <c r="N236" s="50">
        <f>BAJIO14350722!C238</f>
        <v>0</v>
      </c>
      <c r="O236" s="77">
        <f t="shared" si="23"/>
        <v>84386.900000000023</v>
      </c>
    </row>
    <row r="237" spans="1:15" x14ac:dyDescent="0.25">
      <c r="A237" s="47">
        <f>BAJIO14350722!A239</f>
        <v>44538</v>
      </c>
      <c r="C237" s="49" t="str">
        <f>BAJIO14350722!B239</f>
        <v xml:space="preserve">ARRENDADORA Y FACTOR BANORTE SA DE CV </v>
      </c>
      <c r="E237" s="48" t="str">
        <f>BAJIO14350722!I239</f>
        <v>VARIAS FAC</v>
      </c>
      <c r="F237" s="48">
        <f>BAJIO14350722!H239</f>
        <v>1629</v>
      </c>
      <c r="G237" s="50">
        <f t="shared" si="24"/>
        <v>19505.336206896551</v>
      </c>
      <c r="I237" s="50">
        <f t="shared" si="25"/>
        <v>3120.853793103448</v>
      </c>
      <c r="J237" s="338">
        <f>BAJIO14350722!D239</f>
        <v>22626.19</v>
      </c>
      <c r="K237" s="50">
        <f t="shared" si="26"/>
        <v>0</v>
      </c>
      <c r="M237" s="50">
        <f t="shared" si="27"/>
        <v>0</v>
      </c>
      <c r="N237" s="50">
        <f>BAJIO14350722!C239</f>
        <v>0</v>
      </c>
      <c r="O237" s="77">
        <f t="shared" si="23"/>
        <v>107013.09000000003</v>
      </c>
    </row>
    <row r="238" spans="1:15" x14ac:dyDescent="0.25">
      <c r="A238" s="47">
        <f>BAJIO14350722!A240</f>
        <v>44538</v>
      </c>
      <c r="C238" s="49" t="str">
        <f>BAJIO14350722!B240</f>
        <v>TERRA4 CONST. Y SUMINISTROS SA</v>
      </c>
      <c r="E238" s="48">
        <f>BAJIO14350722!I240</f>
        <v>0</v>
      </c>
      <c r="F238" s="48">
        <f>BAJIO14350722!H240</f>
        <v>0</v>
      </c>
      <c r="G238" s="50">
        <f t="shared" si="24"/>
        <v>0</v>
      </c>
      <c r="I238" s="50">
        <f t="shared" si="25"/>
        <v>0</v>
      </c>
      <c r="J238" s="285">
        <f>BAJIO14350722!D240</f>
        <v>0</v>
      </c>
      <c r="K238" s="50">
        <f t="shared" si="26"/>
        <v>47413.793103448283</v>
      </c>
      <c r="M238" s="50">
        <f t="shared" si="27"/>
        <v>7586.2068965517255</v>
      </c>
      <c r="N238" s="50">
        <f>BAJIO14350722!C240</f>
        <v>55000</v>
      </c>
      <c r="O238" s="77">
        <f t="shared" si="23"/>
        <v>52013.090000000026</v>
      </c>
    </row>
    <row r="239" spans="1:15" x14ac:dyDescent="0.25">
      <c r="A239" s="47">
        <f>BAJIO14350722!A241</f>
        <v>44538</v>
      </c>
      <c r="C239" s="49" t="str">
        <f>BAJIO14350722!B241</f>
        <v xml:space="preserve">ALANIS MARTINEZ GERARDO </v>
      </c>
      <c r="E239" s="48">
        <f>BAJIO14350722!I241</f>
        <v>0</v>
      </c>
      <c r="F239" s="48">
        <f>BAJIO14350722!H241</f>
        <v>0</v>
      </c>
      <c r="G239" s="50">
        <f t="shared" si="24"/>
        <v>0</v>
      </c>
      <c r="I239" s="50">
        <f t="shared" si="25"/>
        <v>0</v>
      </c>
      <c r="J239" s="285">
        <f>BAJIO14350722!D241</f>
        <v>0</v>
      </c>
      <c r="K239" s="50">
        <f t="shared" si="26"/>
        <v>1281.7241379310344</v>
      </c>
      <c r="M239" s="50">
        <f t="shared" si="27"/>
        <v>205.07586206896551</v>
      </c>
      <c r="N239" s="50">
        <f>BAJIO14350722!C241</f>
        <v>1486.8</v>
      </c>
      <c r="O239" s="77">
        <f t="shared" si="23"/>
        <v>50526.290000000023</v>
      </c>
    </row>
    <row r="240" spans="1:15" x14ac:dyDescent="0.25">
      <c r="A240" s="47">
        <f>BAJIO14350722!A242</f>
        <v>44538</v>
      </c>
      <c r="C240" s="49" t="str">
        <f>BAJIO14350722!B242</f>
        <v xml:space="preserve">RECICLAJES Y DESTILADOS MONTER </v>
      </c>
      <c r="E240" s="48">
        <f>BAJIO14350722!I242</f>
        <v>0</v>
      </c>
      <c r="F240" s="48">
        <f>BAJIO14350722!H242</f>
        <v>0</v>
      </c>
      <c r="G240" s="50">
        <f t="shared" si="24"/>
        <v>0</v>
      </c>
      <c r="I240" s="50">
        <f t="shared" si="25"/>
        <v>0</v>
      </c>
      <c r="J240" s="285">
        <f>BAJIO14350722!D242</f>
        <v>0</v>
      </c>
      <c r="K240" s="50">
        <f t="shared" si="26"/>
        <v>6285.0000000000009</v>
      </c>
      <c r="M240" s="50">
        <f t="shared" si="27"/>
        <v>1005.6000000000001</v>
      </c>
      <c r="N240" s="50">
        <f>BAJIO14350722!C242</f>
        <v>7290.6</v>
      </c>
      <c r="O240" s="77">
        <f t="shared" si="23"/>
        <v>43235.690000000024</v>
      </c>
    </row>
    <row r="241" spans="1:15" x14ac:dyDescent="0.25">
      <c r="A241" s="47">
        <f>BAJIO14350722!A243</f>
        <v>44538</v>
      </c>
      <c r="C241" s="49" t="str">
        <f>BAJIO14350722!B243</f>
        <v xml:space="preserve">OPERADORA DE RELLENOS SANITARI </v>
      </c>
      <c r="E241" s="48">
        <f>BAJIO14350722!I243</f>
        <v>0</v>
      </c>
      <c r="F241" s="48">
        <f>BAJIO14350722!H243</f>
        <v>0</v>
      </c>
      <c r="G241" s="50">
        <f t="shared" si="24"/>
        <v>0</v>
      </c>
      <c r="I241" s="50">
        <f t="shared" si="25"/>
        <v>0</v>
      </c>
      <c r="J241" s="285">
        <f>BAJIO14350722!D243</f>
        <v>0</v>
      </c>
      <c r="K241" s="50">
        <f t="shared" si="26"/>
        <v>32848.25</v>
      </c>
      <c r="M241" s="50">
        <f t="shared" si="27"/>
        <v>5255.72</v>
      </c>
      <c r="N241" s="50">
        <f>BAJIO14350722!C243</f>
        <v>38103.97</v>
      </c>
      <c r="O241" s="77">
        <f t="shared" si="23"/>
        <v>5131.720000000023</v>
      </c>
    </row>
    <row r="242" spans="1:15" x14ac:dyDescent="0.25">
      <c r="A242" s="47">
        <f>BAJIO14350722!A244</f>
        <v>44538</v>
      </c>
      <c r="C242" s="49" t="str">
        <f>BAJIO14350722!B244</f>
        <v xml:space="preserve">PRESTAMO A CTA INVERMEX </v>
      </c>
      <c r="E242" s="48">
        <f>BAJIO14350722!I244</f>
        <v>0</v>
      </c>
      <c r="F242" s="48">
        <f>BAJIO14350722!H244</f>
        <v>0</v>
      </c>
      <c r="G242" s="50">
        <f t="shared" si="24"/>
        <v>0</v>
      </c>
      <c r="I242" s="50">
        <f t="shared" si="25"/>
        <v>0</v>
      </c>
      <c r="J242" s="285">
        <f>BAJIO14350722!D244</f>
        <v>0</v>
      </c>
      <c r="K242" s="50">
        <f t="shared" si="26"/>
        <v>2586.2068965517242</v>
      </c>
      <c r="M242" s="50">
        <f t="shared" si="27"/>
        <v>413.79310344827587</v>
      </c>
      <c r="N242" s="50">
        <f>BAJIO14350722!C244</f>
        <v>3000</v>
      </c>
      <c r="O242" s="77">
        <f t="shared" si="23"/>
        <v>2131.720000000023</v>
      </c>
    </row>
    <row r="243" spans="1:15" x14ac:dyDescent="0.25">
      <c r="A243" s="47">
        <f>BAJIO14350722!A245</f>
        <v>44539</v>
      </c>
      <c r="C243" s="49" t="str">
        <f>BAJIO14350722!B245</f>
        <v>ARRENDADORA Y FACTOR BANORTE SA DE CV</v>
      </c>
      <c r="E243" s="48" t="str">
        <f>BAJIO14350722!I245</f>
        <v>VARIAS FAC</v>
      </c>
      <c r="F243" s="48">
        <f>BAJIO14350722!H245</f>
        <v>1630</v>
      </c>
      <c r="G243" s="50">
        <f t="shared" si="24"/>
        <v>126667.26724137932</v>
      </c>
      <c r="I243" s="50">
        <f t="shared" si="25"/>
        <v>20266.762758620691</v>
      </c>
      <c r="J243" s="338">
        <v>146934.03</v>
      </c>
      <c r="K243" s="50">
        <f t="shared" si="26"/>
        <v>0</v>
      </c>
      <c r="M243" s="50">
        <f t="shared" si="27"/>
        <v>0</v>
      </c>
      <c r="N243" s="50">
        <f>BAJIO14350722!C245</f>
        <v>0</v>
      </c>
      <c r="O243" s="77">
        <f t="shared" si="23"/>
        <v>149065.75000000003</v>
      </c>
    </row>
    <row r="244" spans="1:15" x14ac:dyDescent="0.25">
      <c r="A244" s="47">
        <f>BAJIO14350722!A246</f>
        <v>44539</v>
      </c>
      <c r="C244" s="49" t="str">
        <f>BAJIO14350722!B246</f>
        <v>SERV GASOLINEROS DE MEXICO SA</v>
      </c>
      <c r="E244" s="48">
        <f>BAJIO14350722!I246</f>
        <v>0</v>
      </c>
      <c r="F244" s="48">
        <f>BAJIO14350722!H246</f>
        <v>0</v>
      </c>
      <c r="G244" s="50">
        <f t="shared" si="24"/>
        <v>0</v>
      </c>
      <c r="I244" s="50">
        <f t="shared" si="25"/>
        <v>0</v>
      </c>
      <c r="J244" s="285">
        <f>BAJIO14350722!D246</f>
        <v>0</v>
      </c>
      <c r="K244" s="50">
        <f t="shared" si="26"/>
        <v>65047.948275862072</v>
      </c>
      <c r="M244" s="50">
        <f t="shared" si="27"/>
        <v>10407.671724137932</v>
      </c>
      <c r="N244" s="50">
        <f>BAJIO14350722!C246</f>
        <v>75455.62</v>
      </c>
      <c r="O244" s="77">
        <f t="shared" si="23"/>
        <v>73610.130000000034</v>
      </c>
    </row>
    <row r="245" spans="1:15" x14ac:dyDescent="0.25">
      <c r="A245" s="47">
        <f>BAJIO14350722!A247</f>
        <v>44539</v>
      </c>
      <c r="C245" s="49" t="str">
        <f>BAJIO14350722!B247</f>
        <v>Recibo # 384053002321</v>
      </c>
      <c r="E245" s="48">
        <f>BAJIO14350722!I247</f>
        <v>0</v>
      </c>
      <c r="F245" s="48">
        <f>BAJIO14350722!H247</f>
        <v>0</v>
      </c>
      <c r="G245" s="50">
        <f t="shared" si="24"/>
        <v>0</v>
      </c>
      <c r="I245" s="50">
        <f t="shared" si="25"/>
        <v>0</v>
      </c>
      <c r="J245" s="285">
        <f>BAJIO14350722!D247</f>
        <v>0</v>
      </c>
      <c r="K245" s="50">
        <f t="shared" si="26"/>
        <v>36206.896551724138</v>
      </c>
      <c r="M245" s="50">
        <f t="shared" si="27"/>
        <v>5793.1034482758623</v>
      </c>
      <c r="N245" s="50">
        <f>BAJIO14350722!C247</f>
        <v>42000</v>
      </c>
      <c r="O245" s="77">
        <f t="shared" si="23"/>
        <v>31610.130000000034</v>
      </c>
    </row>
    <row r="246" spans="1:15" x14ac:dyDescent="0.25">
      <c r="A246" s="47">
        <f>BAJIO14350722!A248</f>
        <v>44540</v>
      </c>
      <c r="C246" s="49" t="str">
        <f>BAJIO14350722!B248</f>
        <v xml:space="preserve">PACCAR FINANCIAL MEXICO SA DE </v>
      </c>
      <c r="E246" s="48">
        <f>BAJIO14350722!I248</f>
        <v>0</v>
      </c>
      <c r="F246" s="48">
        <f>BAJIO14350722!H248</f>
        <v>0</v>
      </c>
      <c r="G246" s="50">
        <f t="shared" si="24"/>
        <v>0</v>
      </c>
      <c r="I246" s="50">
        <f t="shared" si="25"/>
        <v>0</v>
      </c>
      <c r="J246" s="285">
        <f>BAJIO14350722!D248</f>
        <v>0</v>
      </c>
      <c r="K246" s="50">
        <f t="shared" si="26"/>
        <v>12157.775862068967</v>
      </c>
      <c r="M246" s="50">
        <f t="shared" si="27"/>
        <v>1945.2441379310349</v>
      </c>
      <c r="N246" s="50">
        <f>BAJIO14350722!C248</f>
        <v>14103.02</v>
      </c>
      <c r="O246" s="77">
        <f t="shared" si="23"/>
        <v>17507.110000000033</v>
      </c>
    </row>
    <row r="247" spans="1:15" x14ac:dyDescent="0.25">
      <c r="A247" s="47">
        <f>BAJIO14350722!A249</f>
        <v>44540</v>
      </c>
      <c r="C247" s="49" t="str">
        <f>BAJIO14350722!B249</f>
        <v xml:space="preserve">GASOLINERA LAS PALMAS SA DE CV </v>
      </c>
      <c r="E247" s="48">
        <f>BAJIO14350722!I249</f>
        <v>0</v>
      </c>
      <c r="F247" s="48">
        <f>BAJIO14350722!H249</f>
        <v>0</v>
      </c>
      <c r="G247" s="50">
        <f t="shared" si="24"/>
        <v>0</v>
      </c>
      <c r="I247" s="50">
        <f t="shared" si="25"/>
        <v>0</v>
      </c>
      <c r="J247" s="285">
        <f>BAJIO14350722!D249</f>
        <v>0</v>
      </c>
      <c r="K247" s="50">
        <f t="shared" si="26"/>
        <v>6034.4827586206902</v>
      </c>
      <c r="M247" s="50">
        <f t="shared" si="27"/>
        <v>965.51724137931046</v>
      </c>
      <c r="N247" s="50">
        <f>BAJIO14350722!C249</f>
        <v>7000</v>
      </c>
      <c r="O247" s="77">
        <f t="shared" si="23"/>
        <v>10507.110000000033</v>
      </c>
    </row>
    <row r="248" spans="1:15" x14ac:dyDescent="0.25">
      <c r="A248" s="47">
        <f>BAJIO14350722!A250</f>
        <v>44540</v>
      </c>
      <c r="C248" s="49" t="str">
        <f>BAJIO14350722!B250</f>
        <v>TELCEL CONSTRUCTORA INVERMEX SA DE  CV</v>
      </c>
      <c r="E248" s="48">
        <f>BAJIO14350722!I250</f>
        <v>0</v>
      </c>
      <c r="F248" s="48">
        <f>BAJIO14350722!H250</f>
        <v>0</v>
      </c>
      <c r="G248" s="50">
        <f t="shared" si="24"/>
        <v>0</v>
      </c>
      <c r="I248" s="50">
        <f t="shared" si="25"/>
        <v>0</v>
      </c>
      <c r="J248" s="285">
        <f>BAJIO14350722!D250</f>
        <v>0</v>
      </c>
      <c r="K248" s="50">
        <f t="shared" si="26"/>
        <v>5799.1379310344828</v>
      </c>
      <c r="M248" s="50">
        <f t="shared" si="27"/>
        <v>927.86206896551721</v>
      </c>
      <c r="N248" s="50">
        <f>BAJIO14350722!C250</f>
        <v>6727</v>
      </c>
      <c r="O248" s="77">
        <f t="shared" si="23"/>
        <v>3780.1100000000333</v>
      </c>
    </row>
    <row r="249" spans="1:15" x14ac:dyDescent="0.25">
      <c r="A249" s="47">
        <f>BAJIO14350722!A251</f>
        <v>44547</v>
      </c>
      <c r="C249" s="49" t="str">
        <f>BAJIO14350722!B251</f>
        <v>ARRENDADORA Y FACTOR BANORTE SA DE CV</v>
      </c>
      <c r="E249" s="48" t="str">
        <f>BAJIO14350722!I251</f>
        <v>VARIAS FAC</v>
      </c>
      <c r="F249" s="48" t="str">
        <f>BAJIO14350722!H251</f>
        <v>SAT</v>
      </c>
      <c r="G249" s="50">
        <f t="shared" si="24"/>
        <v>103541.59482758622</v>
      </c>
      <c r="I249" s="50">
        <f t="shared" si="25"/>
        <v>16566.655172413793</v>
      </c>
      <c r="J249" s="338">
        <v>120108.25</v>
      </c>
      <c r="K249" s="50">
        <f t="shared" si="26"/>
        <v>0</v>
      </c>
      <c r="M249" s="50">
        <f t="shared" si="27"/>
        <v>0</v>
      </c>
      <c r="N249" s="50">
        <f>BAJIO14350722!C251</f>
        <v>0</v>
      </c>
      <c r="O249" s="77">
        <f t="shared" si="23"/>
        <v>123888.36000000003</v>
      </c>
    </row>
    <row r="250" spans="1:15" x14ac:dyDescent="0.25">
      <c r="A250" s="47">
        <f>BAJIO14350722!A252</f>
        <v>44547</v>
      </c>
      <c r="C250" s="49" t="str">
        <f>BAJIO14350722!B252</f>
        <v>PLANOS Y PROYECTOS GEOTERRA SA</v>
      </c>
      <c r="E250" s="48">
        <f>BAJIO14350722!I252</f>
        <v>0</v>
      </c>
      <c r="F250" s="48">
        <f>BAJIO14350722!H252</f>
        <v>0</v>
      </c>
      <c r="G250" s="50">
        <f t="shared" si="24"/>
        <v>0</v>
      </c>
      <c r="I250" s="50">
        <f t="shared" si="25"/>
        <v>0</v>
      </c>
      <c r="J250" s="285">
        <f>BAJIO14350722!D252</f>
        <v>0</v>
      </c>
      <c r="K250" s="50">
        <f t="shared" si="26"/>
        <v>103448.27586206897</v>
      </c>
      <c r="M250" s="50">
        <f t="shared" si="27"/>
        <v>16551.724137931036</v>
      </c>
      <c r="N250" s="50">
        <f>BAJIO14350722!C252</f>
        <v>120000</v>
      </c>
      <c r="O250" s="77">
        <f t="shared" si="23"/>
        <v>3888.3600000000297</v>
      </c>
    </row>
    <row r="251" spans="1:15" x14ac:dyDescent="0.25">
      <c r="A251" s="47">
        <f>BAJIO14350722!A253</f>
        <v>44550</v>
      </c>
      <c r="C251" s="49" t="str">
        <f>BAJIO14350722!B253</f>
        <v xml:space="preserve">PRESTAMO A CUENTA DE INVERMEX CONSTRUCTORA INVERMEX SA DE CV </v>
      </c>
      <c r="E251" s="48">
        <f>BAJIO14350722!I253</f>
        <v>0</v>
      </c>
      <c r="F251" s="48">
        <f>BAJIO14350722!H253</f>
        <v>0</v>
      </c>
      <c r="G251" s="50">
        <f t="shared" si="24"/>
        <v>7758.620689655173</v>
      </c>
      <c r="I251" s="50">
        <f t="shared" si="25"/>
        <v>1241.3793103448277</v>
      </c>
      <c r="J251" s="285">
        <f>BAJIO14350722!D253</f>
        <v>9000</v>
      </c>
      <c r="K251" s="50">
        <f t="shared" si="26"/>
        <v>0</v>
      </c>
      <c r="M251" s="50">
        <f t="shared" si="27"/>
        <v>0</v>
      </c>
      <c r="N251" s="50">
        <f>BAJIO14350722!C253</f>
        <v>0</v>
      </c>
      <c r="O251" s="77">
        <f t="shared" si="23"/>
        <v>12888.36000000003</v>
      </c>
    </row>
    <row r="252" spans="1:15" x14ac:dyDescent="0.25">
      <c r="A252" s="47">
        <f>BAJIO14350722!A254</f>
        <v>44550</v>
      </c>
      <c r="C252" s="49" t="str">
        <f>BAJIO14350722!B254</f>
        <v>PRESTAMO ENTRE CUENTAS INVERMEX</v>
      </c>
      <c r="E252" s="48">
        <f>BAJIO14350722!I254</f>
        <v>0</v>
      </c>
      <c r="F252" s="48">
        <f>BAJIO14350722!H254</f>
        <v>0</v>
      </c>
      <c r="G252" s="50">
        <f t="shared" si="24"/>
        <v>0</v>
      </c>
      <c r="I252" s="50">
        <f t="shared" si="25"/>
        <v>0</v>
      </c>
      <c r="J252" s="285">
        <f>BAJIO14350722!D254</f>
        <v>0</v>
      </c>
      <c r="K252" s="50">
        <f t="shared" si="26"/>
        <v>3448.2758620689656</v>
      </c>
      <c r="M252" s="50">
        <f t="shared" si="27"/>
        <v>551.72413793103453</v>
      </c>
      <c r="N252" s="50">
        <f>BAJIO14350722!C254</f>
        <v>4000</v>
      </c>
      <c r="O252" s="77">
        <f t="shared" si="23"/>
        <v>8888.3600000000297</v>
      </c>
    </row>
    <row r="253" spans="1:15" x14ac:dyDescent="0.25">
      <c r="A253" s="47">
        <f>BAJIO14350722!A255</f>
        <v>44550</v>
      </c>
      <c r="C253" s="49" t="str">
        <f>BAJIO14350722!B255</f>
        <v xml:space="preserve">PRESTAMO GENERAL </v>
      </c>
      <c r="E253" s="48">
        <f>BAJIO14350722!I255</f>
        <v>0</v>
      </c>
      <c r="F253" s="48">
        <f>BAJIO14350722!H255</f>
        <v>0</v>
      </c>
      <c r="G253" s="50">
        <f t="shared" si="24"/>
        <v>0</v>
      </c>
      <c r="I253" s="50">
        <f t="shared" si="25"/>
        <v>0</v>
      </c>
      <c r="J253" s="285">
        <f>BAJIO14350722!D255</f>
        <v>0</v>
      </c>
      <c r="K253" s="50">
        <f t="shared" si="26"/>
        <v>1681.0344827586207</v>
      </c>
      <c r="M253" s="50">
        <f t="shared" si="27"/>
        <v>268.9655172413793</v>
      </c>
      <c r="N253" s="50">
        <f>BAJIO14350722!C255</f>
        <v>1950</v>
      </c>
      <c r="O253" s="77">
        <f t="shared" si="23"/>
        <v>6938.3600000000297</v>
      </c>
    </row>
    <row r="254" spans="1:15" x14ac:dyDescent="0.25">
      <c r="A254" s="47">
        <f>BAJIO14350722!A256</f>
        <v>44551</v>
      </c>
      <c r="C254" s="49" t="str">
        <f>BAJIO14350722!B256</f>
        <v>PALMA MONTEJO JOSE LUIS</v>
      </c>
      <c r="E254" s="48">
        <f>BAJIO14350722!I256</f>
        <v>0</v>
      </c>
      <c r="F254" s="48">
        <f>BAJIO14350722!H256</f>
        <v>0</v>
      </c>
      <c r="G254" s="50">
        <f t="shared" si="24"/>
        <v>0</v>
      </c>
      <c r="I254" s="50">
        <f t="shared" si="25"/>
        <v>0</v>
      </c>
      <c r="J254" s="285">
        <f>BAJIO14350722!D256</f>
        <v>0</v>
      </c>
      <c r="K254" s="50">
        <f t="shared" si="26"/>
        <v>4310.3448275862074</v>
      </c>
      <c r="M254" s="50">
        <f t="shared" si="27"/>
        <v>689.65517241379325</v>
      </c>
      <c r="N254" s="50">
        <f>BAJIO14350722!C256</f>
        <v>5000</v>
      </c>
      <c r="O254" s="77">
        <f t="shared" si="23"/>
        <v>1938.3600000000297</v>
      </c>
    </row>
    <row r="255" spans="1:15" x14ac:dyDescent="0.25">
      <c r="A255" s="47">
        <f>BAJIO14350722!A257</f>
        <v>44552</v>
      </c>
      <c r="C255" s="49" t="str">
        <f>BAJIO14350722!B257</f>
        <v xml:space="preserve">CARGILL DE MEXICO SA DE CV </v>
      </c>
      <c r="E255" s="305">
        <f>BAJIO14350722!I257</f>
        <v>2805</v>
      </c>
      <c r="F255" s="48">
        <f>BAJIO14350722!H257</f>
        <v>1533</v>
      </c>
      <c r="G255" s="50">
        <f t="shared" si="24"/>
        <v>7000.0000000000009</v>
      </c>
      <c r="I255" s="50">
        <f t="shared" si="25"/>
        <v>1120.0000000000002</v>
      </c>
      <c r="J255" s="285">
        <f>BAJIO14350722!D257</f>
        <v>8120</v>
      </c>
      <c r="K255" s="50">
        <f t="shared" si="26"/>
        <v>0</v>
      </c>
      <c r="M255" s="50">
        <f t="shared" si="27"/>
        <v>0</v>
      </c>
      <c r="N255" s="50">
        <f>BAJIO14350722!C257</f>
        <v>0</v>
      </c>
      <c r="O255" s="77">
        <f t="shared" si="23"/>
        <v>10058.36000000003</v>
      </c>
    </row>
    <row r="256" spans="1:15" x14ac:dyDescent="0.25">
      <c r="A256" s="47">
        <f>BAJIO14350722!A258</f>
        <v>44552</v>
      </c>
      <c r="C256" s="49" t="str">
        <f>BAJIO14350722!B258</f>
        <v>QUALITAS CIA DE SEGURO</v>
      </c>
      <c r="E256" s="48">
        <f>BAJIO14350722!I258</f>
        <v>0</v>
      </c>
      <c r="F256" s="48">
        <f>BAJIO14350722!H258</f>
        <v>0</v>
      </c>
      <c r="G256" s="50">
        <f t="shared" si="24"/>
        <v>0</v>
      </c>
      <c r="I256" s="50">
        <f t="shared" si="25"/>
        <v>0</v>
      </c>
      <c r="J256" s="285">
        <f>BAJIO14350722!D258</f>
        <v>0</v>
      </c>
      <c r="K256" s="50">
        <f t="shared" si="26"/>
        <v>1826.543103448276</v>
      </c>
      <c r="M256" s="50">
        <f t="shared" si="27"/>
        <v>292.24689655172415</v>
      </c>
      <c r="N256" s="50">
        <f>BAJIO14350722!C258</f>
        <v>2118.79</v>
      </c>
      <c r="O256" s="77">
        <f t="shared" si="23"/>
        <v>7939.5700000000297</v>
      </c>
    </row>
    <row r="257" spans="1:15" x14ac:dyDescent="0.25">
      <c r="A257" s="47">
        <f>BAJIO14350722!A259</f>
        <v>44552</v>
      </c>
      <c r="C257" s="49" t="str">
        <f>BAJIO14350722!B259</f>
        <v>QUALITAS CIA DE SEGURO</v>
      </c>
      <c r="E257" s="48">
        <f>BAJIO14350722!I259</f>
        <v>0</v>
      </c>
      <c r="F257" s="48">
        <f>BAJIO14350722!H259</f>
        <v>0</v>
      </c>
      <c r="G257" s="50">
        <f t="shared" si="24"/>
        <v>0</v>
      </c>
      <c r="I257" s="50">
        <f t="shared" si="25"/>
        <v>0</v>
      </c>
      <c r="J257" s="285">
        <f>BAJIO14350722!D259</f>
        <v>0</v>
      </c>
      <c r="K257" s="50">
        <f t="shared" si="26"/>
        <v>2461.3620689655172</v>
      </c>
      <c r="M257" s="50">
        <f t="shared" si="27"/>
        <v>393.81793103448274</v>
      </c>
      <c r="N257" s="50">
        <f>BAJIO14350722!C259</f>
        <v>2855.18</v>
      </c>
      <c r="O257" s="77">
        <f t="shared" si="23"/>
        <v>5084.3900000000303</v>
      </c>
    </row>
    <row r="258" spans="1:15" x14ac:dyDescent="0.25">
      <c r="A258" s="47">
        <f>BAJIO14350722!A260</f>
        <v>44552</v>
      </c>
      <c r="C258" s="49" t="str">
        <f>BAJIO14350722!B260</f>
        <v xml:space="preserve">CONSTRUCTORA INVERMEX SA DE </v>
      </c>
      <c r="E258" s="48">
        <f>BAJIO14350722!I260</f>
        <v>0</v>
      </c>
      <c r="F258" s="48">
        <f>BAJIO14350722!H260</f>
        <v>0</v>
      </c>
      <c r="G258" s="50">
        <f t="shared" si="24"/>
        <v>4310.3448275862074</v>
      </c>
      <c r="I258" s="50">
        <f t="shared" si="25"/>
        <v>689.65517241379325</v>
      </c>
      <c r="J258" s="285">
        <f>BAJIO14350722!D260</f>
        <v>5000</v>
      </c>
      <c r="K258" s="50">
        <f t="shared" si="26"/>
        <v>0</v>
      </c>
      <c r="M258" s="50">
        <f t="shared" si="27"/>
        <v>0</v>
      </c>
      <c r="N258" s="50">
        <f>BAJIO14350722!C260</f>
        <v>0</v>
      </c>
      <c r="O258" s="77">
        <f t="shared" si="23"/>
        <v>10084.39000000003</v>
      </c>
    </row>
    <row r="259" spans="1:15" x14ac:dyDescent="0.25">
      <c r="A259" s="47">
        <f>BAJIO14350722!A261</f>
        <v>44552</v>
      </c>
      <c r="C259" s="49" t="str">
        <f>BAJIO14350722!B261</f>
        <v>Retiro por domiciliacion VW Leasing RefB</v>
      </c>
      <c r="E259" s="48">
        <f>BAJIO14350722!I261</f>
        <v>0</v>
      </c>
      <c r="F259" s="48">
        <f>BAJIO14350722!H261</f>
        <v>0</v>
      </c>
      <c r="G259" s="50">
        <f t="shared" si="24"/>
        <v>0</v>
      </c>
      <c r="I259" s="50">
        <f t="shared" si="25"/>
        <v>0</v>
      </c>
      <c r="J259" s="285">
        <f>BAJIO14350722!D261</f>
        <v>0</v>
      </c>
      <c r="K259" s="50">
        <f t="shared" si="26"/>
        <v>7068.2758620689665</v>
      </c>
      <c r="M259" s="50">
        <f t="shared" si="27"/>
        <v>1130.9241379310347</v>
      </c>
      <c r="N259" s="50">
        <f>BAJIO14350722!C261</f>
        <v>8199.2000000000007</v>
      </c>
      <c r="O259" s="77">
        <f t="shared" si="23"/>
        <v>1885.1900000000296</v>
      </c>
    </row>
    <row r="260" spans="1:15" x14ac:dyDescent="0.25">
      <c r="A260" s="47">
        <f>BAJIO14350722!A262</f>
        <v>44560</v>
      </c>
      <c r="C260" s="49" t="str">
        <f>BAJIO14350722!B262</f>
        <v xml:space="preserve">ARRENDADORA Y FACTOR BANORTE SA DE CV  Referencia: 58071 </v>
      </c>
      <c r="E260" s="48" t="str">
        <f>BAJIO14350722!I262</f>
        <v>DEL F2942 A F2994</v>
      </c>
      <c r="F260" s="48">
        <f>BAJIO14350722!H262</f>
        <v>1587</v>
      </c>
      <c r="G260" s="50">
        <f t="shared" si="24"/>
        <v>81580.775862068971</v>
      </c>
      <c r="I260" s="50">
        <f t="shared" si="25"/>
        <v>13052.924137931035</v>
      </c>
      <c r="J260" s="285">
        <v>94633.7</v>
      </c>
      <c r="K260" s="50">
        <f t="shared" si="26"/>
        <v>0</v>
      </c>
      <c r="M260" s="50">
        <f t="shared" si="27"/>
        <v>0</v>
      </c>
      <c r="N260" s="50">
        <f>BAJIO14350722!C262</f>
        <v>0</v>
      </c>
      <c r="O260" s="77">
        <f t="shared" si="23"/>
        <v>96518.890000000029</v>
      </c>
    </row>
    <row r="261" spans="1:15" ht="25.5" x14ac:dyDescent="0.25">
      <c r="A261" s="47">
        <f>BAJIO14350722!A263</f>
        <v>44560</v>
      </c>
      <c r="C261" s="49" t="str">
        <f>BAJIO14350722!B263</f>
        <v xml:space="preserve"> PLANOS Y PROYECTOS GEOTERRA SA  Concepto del Pago: LIQUIDACION DE FACTURA</v>
      </c>
      <c r="E261" s="48">
        <f>BAJIO14350722!I263</f>
        <v>0</v>
      </c>
      <c r="F261" s="48">
        <f>BAJIO14350722!H263</f>
        <v>0</v>
      </c>
      <c r="G261" s="50">
        <f t="shared" si="24"/>
        <v>0</v>
      </c>
      <c r="I261" s="50">
        <f t="shared" si="25"/>
        <v>0</v>
      </c>
      <c r="J261" s="285">
        <f>BAJIO14350722!D263</f>
        <v>0</v>
      </c>
      <c r="K261" s="50">
        <f t="shared" si="26"/>
        <v>82758.620689655174</v>
      </c>
      <c r="M261" s="50">
        <f t="shared" si="27"/>
        <v>13241.379310344828</v>
      </c>
      <c r="N261" s="50">
        <f>BAJIO14350722!C263</f>
        <v>96000</v>
      </c>
      <c r="O261" s="77">
        <f t="shared" ref="O261:O324" si="33">O260+J261-N261</f>
        <v>518.89000000002852</v>
      </c>
    </row>
    <row r="262" spans="1:15" ht="25.5" x14ac:dyDescent="0.25">
      <c r="A262" s="47">
        <f>BAJIO14350722!A264</f>
        <v>44560</v>
      </c>
      <c r="C262" s="49" t="str">
        <f>BAJIO14350722!B264</f>
        <v>PRESTAMOS ENTRE CUENTA DE INVER CONSTRUCTORA INVERMEX SA DE CV</v>
      </c>
      <c r="E262" s="48">
        <f>BAJIO14350722!I264</f>
        <v>0</v>
      </c>
      <c r="F262" s="48">
        <f>BAJIO14350722!H264</f>
        <v>0</v>
      </c>
      <c r="G262" s="50">
        <f t="shared" si="24"/>
        <v>4310.3448275862074</v>
      </c>
      <c r="I262" s="50">
        <f t="shared" si="25"/>
        <v>689.65517241379325</v>
      </c>
      <c r="J262" s="285">
        <f>BAJIO14350722!D264</f>
        <v>5000</v>
      </c>
      <c r="K262" s="50">
        <f t="shared" si="26"/>
        <v>0</v>
      </c>
      <c r="M262" s="50">
        <f t="shared" si="27"/>
        <v>0</v>
      </c>
      <c r="N262" s="50">
        <f>BAJIO14350722!C264</f>
        <v>0</v>
      </c>
      <c r="O262" s="77">
        <f t="shared" si="33"/>
        <v>5518.8900000000285</v>
      </c>
    </row>
    <row r="263" spans="1:15" x14ac:dyDescent="0.25">
      <c r="A263" s="47">
        <f>BAJIO14350722!A265</f>
        <v>0</v>
      </c>
      <c r="C263" s="49">
        <f>BAJIO14350722!B265</f>
        <v>0</v>
      </c>
      <c r="E263" s="48">
        <f>BAJIO14350722!I265</f>
        <v>0</v>
      </c>
      <c r="F263" s="48">
        <f>BAJIO14350722!H265</f>
        <v>0</v>
      </c>
      <c r="G263" s="50">
        <f t="shared" si="24"/>
        <v>0</v>
      </c>
      <c r="I263" s="50">
        <f t="shared" si="25"/>
        <v>0</v>
      </c>
      <c r="J263" s="285">
        <f>BAJIO14350722!D265</f>
        <v>0</v>
      </c>
      <c r="K263" s="50">
        <f t="shared" si="26"/>
        <v>0</v>
      </c>
      <c r="M263" s="50">
        <f t="shared" si="27"/>
        <v>0</v>
      </c>
      <c r="N263" s="50">
        <f>BAJIO14350722!C265</f>
        <v>0</v>
      </c>
      <c r="O263" s="77">
        <f t="shared" si="33"/>
        <v>5518.8900000000285</v>
      </c>
    </row>
    <row r="264" spans="1:15" x14ac:dyDescent="0.25">
      <c r="A264" s="47">
        <f>BAJIO14350722!A266</f>
        <v>0</v>
      </c>
      <c r="C264" s="49">
        <f>BAJIO14350722!B266</f>
        <v>0</v>
      </c>
      <c r="E264" s="48">
        <f>BAJIO14350722!I266</f>
        <v>0</v>
      </c>
      <c r="F264" s="48">
        <f>BAJIO14350722!H266</f>
        <v>0</v>
      </c>
      <c r="G264" s="50">
        <f t="shared" si="24"/>
        <v>0</v>
      </c>
      <c r="I264" s="50">
        <f t="shared" si="25"/>
        <v>0</v>
      </c>
      <c r="J264" s="285">
        <f>BAJIO14350722!D266</f>
        <v>0</v>
      </c>
      <c r="K264" s="50">
        <f t="shared" si="26"/>
        <v>0</v>
      </c>
      <c r="M264" s="50">
        <f t="shared" si="27"/>
        <v>0</v>
      </c>
      <c r="N264" s="50">
        <f>BAJIO14350722!C266</f>
        <v>0</v>
      </c>
      <c r="O264" s="77">
        <f t="shared" si="33"/>
        <v>5518.8900000000285</v>
      </c>
    </row>
    <row r="265" spans="1:15" x14ac:dyDescent="0.25">
      <c r="A265" s="47">
        <f>BAJIO14350722!A267</f>
        <v>0</v>
      </c>
      <c r="C265" s="49">
        <f>BAJIO14350722!B267</f>
        <v>0</v>
      </c>
      <c r="E265" s="48">
        <f>BAJIO14350722!I267</f>
        <v>0</v>
      </c>
      <c r="F265" s="48">
        <f>BAJIO14350722!H267</f>
        <v>0</v>
      </c>
      <c r="G265" s="50">
        <f t="shared" si="24"/>
        <v>0</v>
      </c>
      <c r="I265" s="50">
        <f t="shared" si="25"/>
        <v>0</v>
      </c>
      <c r="J265" s="285">
        <f>BAJIO14350722!D267</f>
        <v>0</v>
      </c>
      <c r="K265" s="50">
        <f t="shared" si="26"/>
        <v>0</v>
      </c>
      <c r="M265" s="50">
        <f t="shared" si="27"/>
        <v>0</v>
      </c>
      <c r="N265" s="50">
        <f>BAJIO14350722!C267</f>
        <v>0</v>
      </c>
      <c r="O265" s="77">
        <f t="shared" si="33"/>
        <v>5518.8900000000285</v>
      </c>
    </row>
    <row r="266" spans="1:15" x14ac:dyDescent="0.25">
      <c r="A266" s="47">
        <f>BAJIO14350722!A268</f>
        <v>0</v>
      </c>
      <c r="C266" s="49">
        <f>BAJIO14350722!B268</f>
        <v>0</v>
      </c>
      <c r="E266" s="48">
        <f>BAJIO14350722!I268</f>
        <v>0</v>
      </c>
      <c r="F266" s="48">
        <f>BAJIO14350722!H268</f>
        <v>0</v>
      </c>
      <c r="G266" s="50">
        <f t="shared" si="24"/>
        <v>0</v>
      </c>
      <c r="I266" s="50">
        <f t="shared" si="25"/>
        <v>0</v>
      </c>
      <c r="J266" s="285">
        <f>BAJIO14350722!D268</f>
        <v>0</v>
      </c>
      <c r="K266" s="50">
        <f t="shared" si="26"/>
        <v>0</v>
      </c>
      <c r="M266" s="50">
        <f t="shared" si="27"/>
        <v>0</v>
      </c>
      <c r="N266" s="50">
        <f>BAJIO14350722!C268</f>
        <v>0</v>
      </c>
      <c r="O266" s="77">
        <f t="shared" si="33"/>
        <v>5518.8900000000285</v>
      </c>
    </row>
    <row r="267" spans="1:15" x14ac:dyDescent="0.25">
      <c r="A267" s="47">
        <f>BAJIO14350722!A269</f>
        <v>0</v>
      </c>
      <c r="C267" s="49">
        <f>BAJIO14350722!B269</f>
        <v>0</v>
      </c>
      <c r="E267" s="48">
        <f>BAJIO14350722!I269</f>
        <v>0</v>
      </c>
      <c r="F267" s="48">
        <f>BAJIO14350722!H269</f>
        <v>0</v>
      </c>
      <c r="G267" s="50">
        <f t="shared" si="24"/>
        <v>0</v>
      </c>
      <c r="I267" s="50">
        <f t="shared" si="25"/>
        <v>0</v>
      </c>
      <c r="J267" s="285">
        <f>BAJIO14350722!D269</f>
        <v>0</v>
      </c>
      <c r="K267" s="50">
        <f t="shared" si="26"/>
        <v>0</v>
      </c>
      <c r="M267" s="50">
        <f t="shared" si="27"/>
        <v>0</v>
      </c>
      <c r="N267" s="50">
        <f>BAJIO14350722!C269</f>
        <v>0</v>
      </c>
      <c r="O267" s="77">
        <f t="shared" si="33"/>
        <v>5518.8900000000285</v>
      </c>
    </row>
    <row r="268" spans="1:15" x14ac:dyDescent="0.25">
      <c r="A268" s="47">
        <f>BAJIO14350722!A270</f>
        <v>0</v>
      </c>
      <c r="C268" s="49">
        <f>BAJIO14350722!B270</f>
        <v>0</v>
      </c>
      <c r="E268" s="48">
        <f>BAJIO14350722!I270</f>
        <v>0</v>
      </c>
      <c r="F268" s="48">
        <f>BAJIO14350722!H270</f>
        <v>0</v>
      </c>
      <c r="G268" s="50">
        <f t="shared" si="24"/>
        <v>0</v>
      </c>
      <c r="I268" s="50">
        <f t="shared" si="25"/>
        <v>0</v>
      </c>
      <c r="J268" s="285">
        <f>BAJIO14350722!D270</f>
        <v>0</v>
      </c>
      <c r="K268" s="50">
        <f t="shared" si="26"/>
        <v>0</v>
      </c>
      <c r="M268" s="50">
        <f t="shared" si="27"/>
        <v>0</v>
      </c>
      <c r="N268" s="50">
        <f>BAJIO14350722!C270</f>
        <v>0</v>
      </c>
      <c r="O268" s="77">
        <f t="shared" si="33"/>
        <v>5518.8900000000285</v>
      </c>
    </row>
    <row r="269" spans="1:15" x14ac:dyDescent="0.25">
      <c r="A269" s="47">
        <f>BAJIO14350722!A271</f>
        <v>0</v>
      </c>
      <c r="C269" s="49">
        <f>BAJIO14350722!B271</f>
        <v>0</v>
      </c>
      <c r="E269" s="48">
        <f>BAJIO14350722!I271</f>
        <v>0</v>
      </c>
      <c r="F269" s="48">
        <f>BAJIO14350722!H271</f>
        <v>0</v>
      </c>
      <c r="G269" s="50">
        <f t="shared" si="24"/>
        <v>0</v>
      </c>
      <c r="I269" s="50">
        <f t="shared" si="25"/>
        <v>0</v>
      </c>
      <c r="J269" s="285">
        <f>BAJIO14350722!D271</f>
        <v>0</v>
      </c>
      <c r="K269" s="50">
        <f t="shared" si="26"/>
        <v>0</v>
      </c>
      <c r="M269" s="50">
        <f t="shared" si="27"/>
        <v>0</v>
      </c>
      <c r="N269" s="50">
        <f>BAJIO14350722!C271</f>
        <v>0</v>
      </c>
      <c r="O269" s="77">
        <f t="shared" si="33"/>
        <v>5518.8900000000285</v>
      </c>
    </row>
    <row r="270" spans="1:15" x14ac:dyDescent="0.25">
      <c r="A270" s="47">
        <f>BAJIO14350722!A272</f>
        <v>0</v>
      </c>
      <c r="C270" s="49">
        <f>BAJIO14350722!B272</f>
        <v>0</v>
      </c>
      <c r="E270" s="48">
        <f>BAJIO14350722!I272</f>
        <v>0</v>
      </c>
      <c r="F270" s="48">
        <f>BAJIO14350722!H272</f>
        <v>0</v>
      </c>
      <c r="G270" s="50">
        <f t="shared" si="24"/>
        <v>0</v>
      </c>
      <c r="I270" s="50">
        <f t="shared" si="25"/>
        <v>0</v>
      </c>
      <c r="J270" s="285">
        <f>BAJIO14350722!D272</f>
        <v>0</v>
      </c>
      <c r="K270" s="50">
        <f t="shared" si="26"/>
        <v>0</v>
      </c>
      <c r="M270" s="50">
        <f t="shared" si="27"/>
        <v>0</v>
      </c>
      <c r="N270" s="50">
        <f>BAJIO14350722!C272</f>
        <v>0</v>
      </c>
      <c r="O270" s="77">
        <f t="shared" si="33"/>
        <v>5518.8900000000285</v>
      </c>
    </row>
    <row r="271" spans="1:15" x14ac:dyDescent="0.25">
      <c r="A271" s="47">
        <f>BAJIO14350722!A273</f>
        <v>0</v>
      </c>
      <c r="C271" s="49">
        <f>BAJIO14350722!B273</f>
        <v>0</v>
      </c>
      <c r="E271" s="48">
        <f>BAJIO14350722!I273</f>
        <v>0</v>
      </c>
      <c r="F271" s="48">
        <f>BAJIO14350722!H273</f>
        <v>0</v>
      </c>
      <c r="G271" s="50">
        <f t="shared" si="24"/>
        <v>0</v>
      </c>
      <c r="I271" s="50">
        <f t="shared" si="25"/>
        <v>0</v>
      </c>
      <c r="J271" s="285">
        <f>BAJIO14350722!D273</f>
        <v>0</v>
      </c>
      <c r="K271" s="50">
        <f t="shared" si="26"/>
        <v>0</v>
      </c>
      <c r="M271" s="50">
        <f t="shared" si="27"/>
        <v>0</v>
      </c>
      <c r="N271" s="50">
        <f>BAJIO14350722!C273</f>
        <v>0</v>
      </c>
      <c r="O271" s="77">
        <f t="shared" si="33"/>
        <v>5518.8900000000285</v>
      </c>
    </row>
    <row r="272" spans="1:15" x14ac:dyDescent="0.25">
      <c r="A272" s="47">
        <f>BAJIO14350722!A274</f>
        <v>0</v>
      </c>
      <c r="C272" s="49">
        <f>BAJIO14350722!B274</f>
        <v>0</v>
      </c>
      <c r="E272" s="48">
        <f>BAJIO14350722!I274</f>
        <v>0</v>
      </c>
      <c r="F272" s="48">
        <f>BAJIO14350722!H274</f>
        <v>0</v>
      </c>
      <c r="G272" s="50">
        <f t="shared" si="24"/>
        <v>0</v>
      </c>
      <c r="I272" s="50">
        <f t="shared" si="25"/>
        <v>0</v>
      </c>
      <c r="J272" s="285">
        <f>BAJIO14350722!D274</f>
        <v>0</v>
      </c>
      <c r="K272" s="50">
        <f t="shared" si="26"/>
        <v>0</v>
      </c>
      <c r="M272" s="50">
        <f t="shared" si="27"/>
        <v>0</v>
      </c>
      <c r="N272" s="50">
        <f>BAJIO14350722!C274</f>
        <v>0</v>
      </c>
      <c r="O272" s="77">
        <f t="shared" si="33"/>
        <v>5518.8900000000285</v>
      </c>
    </row>
    <row r="273" spans="1:15" x14ac:dyDescent="0.25">
      <c r="A273" s="47">
        <f>BAJIO14350722!A275</f>
        <v>0</v>
      </c>
      <c r="C273" s="49">
        <f>BAJIO14350722!B275</f>
        <v>0</v>
      </c>
      <c r="E273" s="48">
        <f>BAJIO14350722!I275</f>
        <v>0</v>
      </c>
      <c r="F273" s="48">
        <f>BAJIO14350722!H275</f>
        <v>0</v>
      </c>
      <c r="G273" s="50">
        <f t="shared" si="24"/>
        <v>0</v>
      </c>
      <c r="I273" s="50">
        <f t="shared" si="25"/>
        <v>0</v>
      </c>
      <c r="J273" s="285">
        <f>BAJIO14350722!D275</f>
        <v>0</v>
      </c>
      <c r="K273" s="50">
        <f t="shared" si="26"/>
        <v>0</v>
      </c>
      <c r="M273" s="50">
        <f t="shared" si="27"/>
        <v>0</v>
      </c>
      <c r="N273" s="50">
        <f>BAJIO14350722!C275</f>
        <v>0</v>
      </c>
      <c r="O273" s="77">
        <f t="shared" si="33"/>
        <v>5518.8900000000285</v>
      </c>
    </row>
    <row r="274" spans="1:15" x14ac:dyDescent="0.25">
      <c r="A274" s="47">
        <f>BAJIO14350722!A276</f>
        <v>0</v>
      </c>
      <c r="C274" s="49">
        <f>BAJIO14350722!B276</f>
        <v>0</v>
      </c>
      <c r="E274" s="48">
        <f>BAJIO14350722!I276</f>
        <v>0</v>
      </c>
      <c r="F274" s="48">
        <f>BAJIO14350722!H276</f>
        <v>0</v>
      </c>
      <c r="G274" s="50">
        <f t="shared" si="24"/>
        <v>0</v>
      </c>
      <c r="I274" s="50">
        <f t="shared" si="25"/>
        <v>0</v>
      </c>
      <c r="J274" s="285">
        <f>BAJIO14350722!D276</f>
        <v>0</v>
      </c>
      <c r="K274" s="50">
        <f t="shared" si="26"/>
        <v>0</v>
      </c>
      <c r="M274" s="50">
        <f t="shared" si="27"/>
        <v>0</v>
      </c>
      <c r="N274" s="50">
        <f>BAJIO14350722!C276</f>
        <v>0</v>
      </c>
      <c r="O274" s="77">
        <f t="shared" si="33"/>
        <v>5518.8900000000285</v>
      </c>
    </row>
    <row r="275" spans="1:15" x14ac:dyDescent="0.25">
      <c r="A275" s="47">
        <f>BAJIO14350722!A277</f>
        <v>0</v>
      </c>
      <c r="C275" s="49">
        <f>BAJIO14350722!B277</f>
        <v>0</v>
      </c>
      <c r="E275" s="48">
        <f>BAJIO14350722!I277</f>
        <v>0</v>
      </c>
      <c r="F275" s="48">
        <f>BAJIO14350722!H277</f>
        <v>0</v>
      </c>
      <c r="G275" s="50">
        <f t="shared" si="24"/>
        <v>0</v>
      </c>
      <c r="I275" s="50">
        <f t="shared" si="25"/>
        <v>0</v>
      </c>
      <c r="J275" s="285">
        <f>BAJIO14350722!D277</f>
        <v>0</v>
      </c>
      <c r="K275" s="50">
        <f t="shared" si="26"/>
        <v>0</v>
      </c>
      <c r="M275" s="50">
        <f t="shared" si="27"/>
        <v>0</v>
      </c>
      <c r="N275" s="50">
        <f>BAJIO14350722!C277</f>
        <v>0</v>
      </c>
      <c r="O275" s="77">
        <f t="shared" si="33"/>
        <v>5518.8900000000285</v>
      </c>
    </row>
    <row r="276" spans="1:15" x14ac:dyDescent="0.25">
      <c r="A276" s="47">
        <f>BAJIO14350722!A278</f>
        <v>0</v>
      </c>
      <c r="C276" s="49">
        <f>BAJIO14350722!B278</f>
        <v>0</v>
      </c>
      <c r="E276" s="48">
        <f>BAJIO14350722!I278</f>
        <v>0</v>
      </c>
      <c r="F276" s="48">
        <f>BAJIO14350722!H278</f>
        <v>0</v>
      </c>
      <c r="G276" s="50">
        <f t="shared" si="24"/>
        <v>0</v>
      </c>
      <c r="I276" s="50">
        <f t="shared" si="25"/>
        <v>0</v>
      </c>
      <c r="J276" s="285">
        <f>BAJIO14350722!D278</f>
        <v>0</v>
      </c>
      <c r="K276" s="50">
        <f t="shared" si="26"/>
        <v>0</v>
      </c>
      <c r="M276" s="50">
        <f t="shared" si="27"/>
        <v>0</v>
      </c>
      <c r="N276" s="50">
        <f>BAJIO14350722!C278</f>
        <v>0</v>
      </c>
      <c r="O276" s="77">
        <f t="shared" si="33"/>
        <v>5518.8900000000285</v>
      </c>
    </row>
    <row r="277" spans="1:15" x14ac:dyDescent="0.25">
      <c r="A277" s="47">
        <f>BAJIO14350722!A279</f>
        <v>0</v>
      </c>
      <c r="C277" s="49">
        <f>BAJIO14350722!B279</f>
        <v>0</v>
      </c>
      <c r="E277" s="48">
        <f>BAJIO14350722!I279</f>
        <v>0</v>
      </c>
      <c r="F277" s="48">
        <f>BAJIO14350722!H279</f>
        <v>0</v>
      </c>
      <c r="G277" s="50">
        <f t="shared" si="24"/>
        <v>0</v>
      </c>
      <c r="I277" s="50">
        <f t="shared" si="25"/>
        <v>0</v>
      </c>
      <c r="J277" s="285">
        <f>BAJIO14350722!D279</f>
        <v>0</v>
      </c>
      <c r="K277" s="50">
        <f t="shared" si="26"/>
        <v>0</v>
      </c>
      <c r="M277" s="50">
        <f t="shared" si="27"/>
        <v>0</v>
      </c>
      <c r="N277" s="50">
        <f>BAJIO14350722!C279</f>
        <v>0</v>
      </c>
      <c r="O277" s="77">
        <f t="shared" si="33"/>
        <v>5518.8900000000285</v>
      </c>
    </row>
    <row r="278" spans="1:15" x14ac:dyDescent="0.25">
      <c r="A278" s="47">
        <f>BAJIO14350722!A280</f>
        <v>0</v>
      </c>
      <c r="C278" s="49">
        <f>BAJIO14350722!B280</f>
        <v>0</v>
      </c>
      <c r="E278" s="48">
        <f>BAJIO14350722!I280</f>
        <v>0</v>
      </c>
      <c r="F278" s="48">
        <f>BAJIO14350722!H280</f>
        <v>0</v>
      </c>
      <c r="G278" s="50">
        <f t="shared" si="24"/>
        <v>0</v>
      </c>
      <c r="I278" s="50">
        <f t="shared" si="25"/>
        <v>0</v>
      </c>
      <c r="J278" s="285">
        <f>BAJIO14350722!D280</f>
        <v>0</v>
      </c>
      <c r="K278" s="50">
        <f t="shared" si="26"/>
        <v>0</v>
      </c>
      <c r="M278" s="50">
        <f t="shared" si="27"/>
        <v>0</v>
      </c>
      <c r="N278" s="50">
        <f>BAJIO14350722!C280</f>
        <v>0</v>
      </c>
      <c r="O278" s="77">
        <f t="shared" si="33"/>
        <v>5518.8900000000285</v>
      </c>
    </row>
    <row r="279" spans="1:15" x14ac:dyDescent="0.25">
      <c r="A279" s="47">
        <f>BAJIO14350722!A281</f>
        <v>0</v>
      </c>
      <c r="C279" s="49">
        <f>BAJIO14350722!B281</f>
        <v>0</v>
      </c>
      <c r="E279" s="48">
        <f>BAJIO14350722!I281</f>
        <v>0</v>
      </c>
      <c r="F279" s="48">
        <f>BAJIO14350722!H281</f>
        <v>0</v>
      </c>
      <c r="G279" s="50">
        <f t="shared" si="24"/>
        <v>0</v>
      </c>
      <c r="I279" s="50">
        <f t="shared" si="25"/>
        <v>0</v>
      </c>
      <c r="J279" s="285">
        <f>BAJIO14350722!D281</f>
        <v>0</v>
      </c>
      <c r="K279" s="50">
        <f t="shared" si="26"/>
        <v>0</v>
      </c>
      <c r="M279" s="50">
        <f t="shared" si="27"/>
        <v>0</v>
      </c>
      <c r="N279" s="50">
        <f>BAJIO14350722!C281</f>
        <v>0</v>
      </c>
      <c r="O279" s="77">
        <f t="shared" si="33"/>
        <v>5518.8900000000285</v>
      </c>
    </row>
    <row r="280" spans="1:15" x14ac:dyDescent="0.25">
      <c r="A280" s="47">
        <f>BAJIO14350722!A282</f>
        <v>0</v>
      </c>
      <c r="C280" s="49">
        <f>BAJIO14350722!B282</f>
        <v>0</v>
      </c>
      <c r="E280" s="48">
        <f>BAJIO14350722!I282</f>
        <v>0</v>
      </c>
      <c r="F280" s="48">
        <f>BAJIO14350722!H282</f>
        <v>0</v>
      </c>
      <c r="G280" s="50">
        <f t="shared" si="24"/>
        <v>0</v>
      </c>
      <c r="I280" s="50">
        <f t="shared" si="25"/>
        <v>0</v>
      </c>
      <c r="J280" s="285">
        <f>BAJIO14350722!D282</f>
        <v>0</v>
      </c>
      <c r="K280" s="50">
        <f t="shared" si="26"/>
        <v>0</v>
      </c>
      <c r="M280" s="50">
        <f t="shared" si="27"/>
        <v>0</v>
      </c>
      <c r="N280" s="50">
        <f>BAJIO14350722!C282</f>
        <v>0</v>
      </c>
      <c r="O280" s="77">
        <f t="shared" si="33"/>
        <v>5518.8900000000285</v>
      </c>
    </row>
    <row r="281" spans="1:15" x14ac:dyDescent="0.25">
      <c r="A281" s="47">
        <f>BAJIO14350722!A283</f>
        <v>0</v>
      </c>
      <c r="C281" s="49">
        <f>BAJIO14350722!B283</f>
        <v>0</v>
      </c>
      <c r="E281" s="48">
        <f>BAJIO14350722!I283</f>
        <v>0</v>
      </c>
      <c r="F281" s="48">
        <f>BAJIO14350722!H283</f>
        <v>0</v>
      </c>
      <c r="G281" s="50">
        <f t="shared" si="24"/>
        <v>0</v>
      </c>
      <c r="I281" s="50">
        <f t="shared" si="25"/>
        <v>0</v>
      </c>
      <c r="J281" s="285">
        <f>BAJIO14350722!D283</f>
        <v>0</v>
      </c>
      <c r="K281" s="50">
        <f t="shared" si="26"/>
        <v>0</v>
      </c>
      <c r="M281" s="50">
        <f t="shared" si="27"/>
        <v>0</v>
      </c>
      <c r="N281" s="50">
        <f>BAJIO14350722!C283</f>
        <v>0</v>
      </c>
      <c r="O281" s="77">
        <f t="shared" si="33"/>
        <v>5518.8900000000285</v>
      </c>
    </row>
    <row r="282" spans="1:15" x14ac:dyDescent="0.25">
      <c r="A282" s="47">
        <f>BAJIO14350722!A284</f>
        <v>0</v>
      </c>
      <c r="C282" s="49">
        <f>BAJIO14350722!B284</f>
        <v>0</v>
      </c>
      <c r="E282" s="48">
        <f>BAJIO14350722!I284</f>
        <v>0</v>
      </c>
      <c r="F282" s="48">
        <f>BAJIO14350722!H284</f>
        <v>0</v>
      </c>
      <c r="G282" s="50">
        <f t="shared" si="24"/>
        <v>0</v>
      </c>
      <c r="I282" s="50">
        <f t="shared" si="25"/>
        <v>0</v>
      </c>
      <c r="J282" s="285">
        <f>BAJIO14350722!D284</f>
        <v>0</v>
      </c>
      <c r="K282" s="50">
        <f t="shared" si="26"/>
        <v>0</v>
      </c>
      <c r="M282" s="50">
        <f t="shared" si="27"/>
        <v>0</v>
      </c>
      <c r="N282" s="50">
        <f>BAJIO14350722!C284</f>
        <v>0</v>
      </c>
      <c r="O282" s="77">
        <f t="shared" si="33"/>
        <v>5518.8900000000285</v>
      </c>
    </row>
    <row r="283" spans="1:15" x14ac:dyDescent="0.25">
      <c r="A283" s="47">
        <f>BAJIO14350722!A285</f>
        <v>0</v>
      </c>
      <c r="C283" s="49">
        <f>BAJIO14350722!B285</f>
        <v>0</v>
      </c>
      <c r="E283" s="48">
        <f>BAJIO14350722!I285</f>
        <v>0</v>
      </c>
      <c r="F283" s="48">
        <f>BAJIO14350722!H285</f>
        <v>0</v>
      </c>
      <c r="G283" s="50">
        <f t="shared" ref="G283:G346" si="34">J283/1.16</f>
        <v>0</v>
      </c>
      <c r="I283" s="50">
        <f t="shared" ref="I283:I346" si="35">G283*0.16</f>
        <v>0</v>
      </c>
      <c r="J283" s="285">
        <f>BAJIO14350722!D285</f>
        <v>0</v>
      </c>
      <c r="K283" s="50">
        <f t="shared" ref="K283:K346" si="36">N283/1.16</f>
        <v>0</v>
      </c>
      <c r="M283" s="50">
        <f t="shared" ref="M283:M346" si="37">K283*0.16</f>
        <v>0</v>
      </c>
      <c r="N283" s="50">
        <f>BAJIO14350722!C285</f>
        <v>0</v>
      </c>
      <c r="O283" s="77">
        <f t="shared" si="33"/>
        <v>5518.8900000000285</v>
      </c>
    </row>
    <row r="284" spans="1:15" x14ac:dyDescent="0.25">
      <c r="A284" s="47">
        <f>BAJIO14350722!A286</f>
        <v>0</v>
      </c>
      <c r="C284" s="49">
        <f>BAJIO14350722!B286</f>
        <v>0</v>
      </c>
      <c r="E284" s="48">
        <f>BAJIO14350722!I286</f>
        <v>0</v>
      </c>
      <c r="F284" s="48">
        <f>BAJIO14350722!H286</f>
        <v>0</v>
      </c>
      <c r="G284" s="50">
        <f t="shared" si="34"/>
        <v>0</v>
      </c>
      <c r="I284" s="50">
        <f t="shared" si="35"/>
        <v>0</v>
      </c>
      <c r="J284" s="285">
        <f>BAJIO14350722!D286</f>
        <v>0</v>
      </c>
      <c r="K284" s="50">
        <f t="shared" si="36"/>
        <v>0</v>
      </c>
      <c r="M284" s="50">
        <f t="shared" si="37"/>
        <v>0</v>
      </c>
      <c r="N284" s="50">
        <f>BAJIO14350722!C286</f>
        <v>0</v>
      </c>
      <c r="O284" s="77">
        <f t="shared" si="33"/>
        <v>5518.8900000000285</v>
      </c>
    </row>
    <row r="285" spans="1:15" x14ac:dyDescent="0.25">
      <c r="A285" s="47">
        <f>BAJIO14350722!A287</f>
        <v>0</v>
      </c>
      <c r="C285" s="49">
        <f>BAJIO14350722!B287</f>
        <v>0</v>
      </c>
      <c r="E285" s="48">
        <f>BAJIO14350722!I287</f>
        <v>0</v>
      </c>
      <c r="F285" s="48">
        <f>BAJIO14350722!H287</f>
        <v>0</v>
      </c>
      <c r="G285" s="50">
        <f t="shared" si="34"/>
        <v>0</v>
      </c>
      <c r="I285" s="50">
        <f t="shared" si="35"/>
        <v>0</v>
      </c>
      <c r="J285" s="285">
        <f>BAJIO14350722!D287</f>
        <v>0</v>
      </c>
      <c r="K285" s="50">
        <f t="shared" si="36"/>
        <v>0</v>
      </c>
      <c r="M285" s="50">
        <f t="shared" si="37"/>
        <v>0</v>
      </c>
      <c r="N285" s="50">
        <f>BAJIO14350722!C287</f>
        <v>0</v>
      </c>
      <c r="O285" s="77">
        <f t="shared" si="33"/>
        <v>5518.8900000000285</v>
      </c>
    </row>
    <row r="286" spans="1:15" x14ac:dyDescent="0.25">
      <c r="A286" s="47">
        <f>BAJIO14350722!A288</f>
        <v>0</v>
      </c>
      <c r="C286" s="49">
        <f>BAJIO14350722!B288</f>
        <v>0</v>
      </c>
      <c r="E286" s="48">
        <f>BAJIO14350722!I288</f>
        <v>0</v>
      </c>
      <c r="F286" s="48">
        <f>BAJIO14350722!H288</f>
        <v>0</v>
      </c>
      <c r="G286" s="50">
        <f t="shared" si="34"/>
        <v>0</v>
      </c>
      <c r="I286" s="50">
        <f t="shared" si="35"/>
        <v>0</v>
      </c>
      <c r="J286" s="285">
        <f>BAJIO14350722!D288</f>
        <v>0</v>
      </c>
      <c r="K286" s="50">
        <f t="shared" si="36"/>
        <v>0</v>
      </c>
      <c r="M286" s="50">
        <f t="shared" si="37"/>
        <v>0</v>
      </c>
      <c r="N286" s="50">
        <f>BAJIO14350722!C288</f>
        <v>0</v>
      </c>
      <c r="O286" s="77">
        <f t="shared" si="33"/>
        <v>5518.8900000000285</v>
      </c>
    </row>
    <row r="287" spans="1:15" x14ac:dyDescent="0.25">
      <c r="A287" s="47">
        <f>BAJIO14350722!A289</f>
        <v>0</v>
      </c>
      <c r="C287" s="49">
        <f>BAJIO14350722!B289</f>
        <v>0</v>
      </c>
      <c r="E287" s="48">
        <f>BAJIO14350722!I289</f>
        <v>0</v>
      </c>
      <c r="F287" s="48">
        <f>BAJIO14350722!H289</f>
        <v>0</v>
      </c>
      <c r="G287" s="50">
        <f t="shared" si="34"/>
        <v>0</v>
      </c>
      <c r="I287" s="50">
        <f t="shared" si="35"/>
        <v>0</v>
      </c>
      <c r="J287" s="285">
        <f>BAJIO14350722!D289</f>
        <v>0</v>
      </c>
      <c r="K287" s="50">
        <f t="shared" si="36"/>
        <v>0</v>
      </c>
      <c r="M287" s="50">
        <f t="shared" si="37"/>
        <v>0</v>
      </c>
      <c r="N287" s="50">
        <f>BAJIO14350722!C289</f>
        <v>0</v>
      </c>
      <c r="O287" s="77">
        <f t="shared" si="33"/>
        <v>5518.8900000000285</v>
      </c>
    </row>
    <row r="288" spans="1:15" x14ac:dyDescent="0.25">
      <c r="A288" s="47">
        <f>BAJIO14350722!A290</f>
        <v>0</v>
      </c>
      <c r="C288" s="49">
        <f>BAJIO14350722!B290</f>
        <v>0</v>
      </c>
      <c r="E288" s="48">
        <f>BAJIO14350722!I290</f>
        <v>0</v>
      </c>
      <c r="F288" s="48">
        <f>BAJIO14350722!H290</f>
        <v>0</v>
      </c>
      <c r="G288" s="50">
        <f t="shared" si="34"/>
        <v>0</v>
      </c>
      <c r="I288" s="50">
        <f t="shared" si="35"/>
        <v>0</v>
      </c>
      <c r="J288" s="285">
        <f>BAJIO14350722!D290</f>
        <v>0</v>
      </c>
      <c r="K288" s="50">
        <f t="shared" si="36"/>
        <v>0</v>
      </c>
      <c r="M288" s="50">
        <f t="shared" si="37"/>
        <v>0</v>
      </c>
      <c r="N288" s="50">
        <f>BAJIO14350722!C290</f>
        <v>0</v>
      </c>
      <c r="O288" s="77">
        <f t="shared" si="33"/>
        <v>5518.8900000000285</v>
      </c>
    </row>
    <row r="289" spans="1:15" x14ac:dyDescent="0.25">
      <c r="A289" s="47">
        <f>BAJIO14350722!A291</f>
        <v>0</v>
      </c>
      <c r="C289" s="49">
        <f>BAJIO14350722!B291</f>
        <v>0</v>
      </c>
      <c r="E289" s="48">
        <f>BAJIO14350722!I291</f>
        <v>0</v>
      </c>
      <c r="F289" s="48">
        <f>BAJIO14350722!H291</f>
        <v>0</v>
      </c>
      <c r="G289" s="50">
        <f t="shared" si="34"/>
        <v>0</v>
      </c>
      <c r="I289" s="50">
        <f t="shared" si="35"/>
        <v>0</v>
      </c>
      <c r="J289" s="285">
        <f>BAJIO14350722!D291</f>
        <v>0</v>
      </c>
      <c r="K289" s="50">
        <f t="shared" si="36"/>
        <v>0</v>
      </c>
      <c r="M289" s="50">
        <f t="shared" si="37"/>
        <v>0</v>
      </c>
      <c r="N289" s="50">
        <f>BAJIO14350722!C291</f>
        <v>0</v>
      </c>
      <c r="O289" s="77">
        <f t="shared" si="33"/>
        <v>5518.8900000000285</v>
      </c>
    </row>
    <row r="290" spans="1:15" x14ac:dyDescent="0.25">
      <c r="A290" s="47">
        <f>BAJIO14350722!A292</f>
        <v>0</v>
      </c>
      <c r="C290" s="49">
        <f>BAJIO14350722!B292</f>
        <v>0</v>
      </c>
      <c r="E290" s="48">
        <f>BAJIO14350722!I292</f>
        <v>0</v>
      </c>
      <c r="F290" s="48">
        <f>BAJIO14350722!H292</f>
        <v>0</v>
      </c>
      <c r="G290" s="50">
        <f t="shared" si="34"/>
        <v>0</v>
      </c>
      <c r="I290" s="50">
        <f t="shared" si="35"/>
        <v>0</v>
      </c>
      <c r="J290" s="285">
        <f>BAJIO14350722!D292</f>
        <v>0</v>
      </c>
      <c r="K290" s="50">
        <f t="shared" si="36"/>
        <v>0</v>
      </c>
      <c r="M290" s="50">
        <f t="shared" si="37"/>
        <v>0</v>
      </c>
      <c r="N290" s="50">
        <f>BAJIO14350722!C292</f>
        <v>0</v>
      </c>
      <c r="O290" s="77">
        <f t="shared" si="33"/>
        <v>5518.8900000000285</v>
      </c>
    </row>
    <row r="291" spans="1:15" x14ac:dyDescent="0.25">
      <c r="A291" s="47">
        <f>BAJIO14350722!A293</f>
        <v>0</v>
      </c>
      <c r="C291" s="49">
        <f>BAJIO14350722!B293</f>
        <v>0</v>
      </c>
      <c r="E291" s="48">
        <f>BAJIO14350722!I293</f>
        <v>0</v>
      </c>
      <c r="F291" s="48">
        <f>BAJIO14350722!H293</f>
        <v>0</v>
      </c>
      <c r="G291" s="50">
        <f t="shared" si="34"/>
        <v>0</v>
      </c>
      <c r="I291" s="50">
        <f t="shared" si="35"/>
        <v>0</v>
      </c>
      <c r="J291" s="285">
        <f>BAJIO14350722!D293</f>
        <v>0</v>
      </c>
      <c r="K291" s="50">
        <f t="shared" si="36"/>
        <v>0</v>
      </c>
      <c r="M291" s="50">
        <f t="shared" si="37"/>
        <v>0</v>
      </c>
      <c r="N291" s="50">
        <f>BAJIO14350722!C293</f>
        <v>0</v>
      </c>
      <c r="O291" s="77">
        <f t="shared" si="33"/>
        <v>5518.8900000000285</v>
      </c>
    </row>
    <row r="292" spans="1:15" x14ac:dyDescent="0.25">
      <c r="A292" s="47">
        <f>BAJIO14350722!A294</f>
        <v>0</v>
      </c>
      <c r="C292" s="49">
        <f>BAJIO14350722!B294</f>
        <v>0</v>
      </c>
      <c r="E292" s="48">
        <f>BAJIO14350722!I294</f>
        <v>0</v>
      </c>
      <c r="F292" s="48">
        <f>BAJIO14350722!H294</f>
        <v>0</v>
      </c>
      <c r="G292" s="50">
        <f t="shared" si="34"/>
        <v>0</v>
      </c>
      <c r="I292" s="50">
        <f t="shared" si="35"/>
        <v>0</v>
      </c>
      <c r="J292" s="285">
        <f>BAJIO14350722!D294</f>
        <v>0</v>
      </c>
      <c r="K292" s="50">
        <f t="shared" si="36"/>
        <v>0</v>
      </c>
      <c r="M292" s="50">
        <f t="shared" si="37"/>
        <v>0</v>
      </c>
      <c r="N292" s="50">
        <f>BAJIO14350722!C294</f>
        <v>0</v>
      </c>
      <c r="O292" s="77">
        <f t="shared" si="33"/>
        <v>5518.8900000000285</v>
      </c>
    </row>
    <row r="293" spans="1:15" x14ac:dyDescent="0.25">
      <c r="A293" s="47">
        <f>BAJIO14350722!A295</f>
        <v>0</v>
      </c>
      <c r="C293" s="49">
        <f>BAJIO14350722!B295</f>
        <v>0</v>
      </c>
      <c r="E293" s="48">
        <f>BAJIO14350722!I295</f>
        <v>0</v>
      </c>
      <c r="F293" s="48">
        <f>BAJIO14350722!H295</f>
        <v>0</v>
      </c>
      <c r="G293" s="50">
        <f t="shared" si="34"/>
        <v>0</v>
      </c>
      <c r="I293" s="50">
        <f t="shared" si="35"/>
        <v>0</v>
      </c>
      <c r="J293" s="285">
        <f>BAJIO14350722!D295</f>
        <v>0</v>
      </c>
      <c r="K293" s="50">
        <f t="shared" si="36"/>
        <v>0</v>
      </c>
      <c r="M293" s="50">
        <f t="shared" si="37"/>
        <v>0</v>
      </c>
      <c r="N293" s="50">
        <f>BAJIO14350722!C295</f>
        <v>0</v>
      </c>
      <c r="O293" s="77">
        <f t="shared" si="33"/>
        <v>5518.8900000000285</v>
      </c>
    </row>
    <row r="294" spans="1:15" x14ac:dyDescent="0.25">
      <c r="A294" s="47">
        <f>BAJIO14350722!A296</f>
        <v>0</v>
      </c>
      <c r="C294" s="49">
        <f>BAJIO14350722!B296</f>
        <v>0</v>
      </c>
      <c r="E294" s="48">
        <f>BAJIO14350722!I296</f>
        <v>0</v>
      </c>
      <c r="F294" s="48">
        <f>BAJIO14350722!H296</f>
        <v>0</v>
      </c>
      <c r="G294" s="50">
        <f t="shared" si="34"/>
        <v>0</v>
      </c>
      <c r="I294" s="50">
        <f t="shared" si="35"/>
        <v>0</v>
      </c>
      <c r="J294" s="285">
        <f>BAJIO14350722!D296</f>
        <v>0</v>
      </c>
      <c r="K294" s="50">
        <f t="shared" si="36"/>
        <v>0</v>
      </c>
      <c r="M294" s="50">
        <f t="shared" si="37"/>
        <v>0</v>
      </c>
      <c r="N294" s="50">
        <f>BAJIO14350722!C296</f>
        <v>0</v>
      </c>
      <c r="O294" s="77">
        <f t="shared" si="33"/>
        <v>5518.8900000000285</v>
      </c>
    </row>
    <row r="295" spans="1:15" x14ac:dyDescent="0.25">
      <c r="A295" s="47">
        <f>BAJIO14350722!A297</f>
        <v>0</v>
      </c>
      <c r="C295" s="49">
        <f>BAJIO14350722!B297</f>
        <v>0</v>
      </c>
      <c r="E295" s="48">
        <f>BAJIO14350722!I297</f>
        <v>0</v>
      </c>
      <c r="F295" s="48">
        <f>BAJIO14350722!H297</f>
        <v>0</v>
      </c>
      <c r="G295" s="50">
        <f t="shared" si="34"/>
        <v>0</v>
      </c>
      <c r="I295" s="50">
        <f t="shared" si="35"/>
        <v>0</v>
      </c>
      <c r="J295" s="285">
        <f>BAJIO14350722!D297</f>
        <v>0</v>
      </c>
      <c r="K295" s="50">
        <f t="shared" si="36"/>
        <v>0</v>
      </c>
      <c r="M295" s="50">
        <f t="shared" si="37"/>
        <v>0</v>
      </c>
      <c r="N295" s="50">
        <f>BAJIO14350722!C297</f>
        <v>0</v>
      </c>
      <c r="O295" s="77">
        <f t="shared" si="33"/>
        <v>5518.8900000000285</v>
      </c>
    </row>
    <row r="296" spans="1:15" x14ac:dyDescent="0.25">
      <c r="A296" s="47">
        <f>BAJIO14350722!A298</f>
        <v>0</v>
      </c>
      <c r="C296" s="49">
        <f>BAJIO14350722!B298</f>
        <v>0</v>
      </c>
      <c r="E296" s="48">
        <f>BAJIO14350722!I298</f>
        <v>0</v>
      </c>
      <c r="F296" s="48">
        <f>BAJIO14350722!H298</f>
        <v>0</v>
      </c>
      <c r="G296" s="50">
        <f t="shared" si="34"/>
        <v>0</v>
      </c>
      <c r="I296" s="50">
        <f t="shared" si="35"/>
        <v>0</v>
      </c>
      <c r="J296" s="285">
        <f>BAJIO14350722!D298</f>
        <v>0</v>
      </c>
      <c r="K296" s="50">
        <f t="shared" si="36"/>
        <v>0</v>
      </c>
      <c r="M296" s="50">
        <f t="shared" si="37"/>
        <v>0</v>
      </c>
      <c r="N296" s="50">
        <f>BAJIO14350722!C298</f>
        <v>0</v>
      </c>
      <c r="O296" s="77">
        <f t="shared" si="33"/>
        <v>5518.8900000000285</v>
      </c>
    </row>
    <row r="297" spans="1:15" x14ac:dyDescent="0.25">
      <c r="A297" s="47">
        <f>BAJIO14350722!A299</f>
        <v>0</v>
      </c>
      <c r="C297" s="49">
        <f>BAJIO14350722!B299</f>
        <v>0</v>
      </c>
      <c r="E297" s="48">
        <f>BAJIO14350722!I299</f>
        <v>0</v>
      </c>
      <c r="F297" s="48">
        <f>BAJIO14350722!H299</f>
        <v>0</v>
      </c>
      <c r="G297" s="50">
        <f t="shared" si="34"/>
        <v>0</v>
      </c>
      <c r="I297" s="50">
        <f t="shared" si="35"/>
        <v>0</v>
      </c>
      <c r="J297" s="285">
        <f>BAJIO14350722!D299</f>
        <v>0</v>
      </c>
      <c r="K297" s="50">
        <f t="shared" si="36"/>
        <v>0</v>
      </c>
      <c r="M297" s="50">
        <f t="shared" si="37"/>
        <v>0</v>
      </c>
      <c r="N297" s="50">
        <f>BAJIO14350722!C299</f>
        <v>0</v>
      </c>
      <c r="O297" s="77">
        <f t="shared" si="33"/>
        <v>5518.8900000000285</v>
      </c>
    </row>
    <row r="298" spans="1:15" x14ac:dyDescent="0.25">
      <c r="A298" s="47">
        <f>BAJIO14350722!A300</f>
        <v>0</v>
      </c>
      <c r="C298" s="49">
        <f>BAJIO14350722!B300</f>
        <v>0</v>
      </c>
      <c r="E298" s="48">
        <f>BAJIO14350722!I300</f>
        <v>0</v>
      </c>
      <c r="F298" s="48">
        <f>BAJIO14350722!H300</f>
        <v>0</v>
      </c>
      <c r="G298" s="50">
        <f t="shared" si="34"/>
        <v>0</v>
      </c>
      <c r="I298" s="50">
        <f t="shared" si="35"/>
        <v>0</v>
      </c>
      <c r="J298" s="285">
        <f>BAJIO14350722!D300</f>
        <v>0</v>
      </c>
      <c r="K298" s="50">
        <f t="shared" si="36"/>
        <v>0</v>
      </c>
      <c r="M298" s="50">
        <f t="shared" si="37"/>
        <v>0</v>
      </c>
      <c r="N298" s="50">
        <f>BAJIO14350722!C300</f>
        <v>0</v>
      </c>
      <c r="O298" s="77">
        <f t="shared" si="33"/>
        <v>5518.8900000000285</v>
      </c>
    </row>
    <row r="299" spans="1:15" x14ac:dyDescent="0.25">
      <c r="A299" s="47">
        <f>BAJIO14350722!A301</f>
        <v>0</v>
      </c>
      <c r="C299" s="49">
        <f>BAJIO14350722!B301</f>
        <v>0</v>
      </c>
      <c r="E299" s="48">
        <f>BAJIO14350722!I301</f>
        <v>0</v>
      </c>
      <c r="F299" s="48">
        <f>BAJIO14350722!H301</f>
        <v>0</v>
      </c>
      <c r="G299" s="50">
        <f t="shared" si="34"/>
        <v>0</v>
      </c>
      <c r="I299" s="50">
        <f t="shared" si="35"/>
        <v>0</v>
      </c>
      <c r="J299" s="285">
        <f>BAJIO14350722!D301</f>
        <v>0</v>
      </c>
      <c r="K299" s="50">
        <f t="shared" si="36"/>
        <v>0</v>
      </c>
      <c r="M299" s="50">
        <f t="shared" si="37"/>
        <v>0</v>
      </c>
      <c r="N299" s="50">
        <f>BAJIO14350722!C301</f>
        <v>0</v>
      </c>
      <c r="O299" s="77">
        <f t="shared" si="33"/>
        <v>5518.8900000000285</v>
      </c>
    </row>
    <row r="300" spans="1:15" x14ac:dyDescent="0.25">
      <c r="A300" s="47">
        <f>BAJIO14350722!A302</f>
        <v>0</v>
      </c>
      <c r="C300" s="49">
        <f>BAJIO14350722!B302</f>
        <v>0</v>
      </c>
      <c r="E300" s="48">
        <f>BAJIO14350722!I302</f>
        <v>0</v>
      </c>
      <c r="F300" s="48">
        <f>BAJIO14350722!H302</f>
        <v>0</v>
      </c>
      <c r="G300" s="50">
        <f t="shared" si="34"/>
        <v>0</v>
      </c>
      <c r="I300" s="50">
        <f t="shared" si="35"/>
        <v>0</v>
      </c>
      <c r="J300" s="285">
        <f>BAJIO14350722!D302</f>
        <v>0</v>
      </c>
      <c r="K300" s="50">
        <f t="shared" si="36"/>
        <v>0</v>
      </c>
      <c r="M300" s="50">
        <f t="shared" si="37"/>
        <v>0</v>
      </c>
      <c r="N300" s="50">
        <f>BAJIO14350722!C302</f>
        <v>0</v>
      </c>
      <c r="O300" s="77">
        <f t="shared" si="33"/>
        <v>5518.8900000000285</v>
      </c>
    </row>
    <row r="301" spans="1:15" x14ac:dyDescent="0.25">
      <c r="A301" s="47">
        <f>BAJIO14350722!A303</f>
        <v>0</v>
      </c>
      <c r="C301" s="49">
        <f>BAJIO14350722!B303</f>
        <v>0</v>
      </c>
      <c r="E301" s="48">
        <f>BAJIO14350722!I303</f>
        <v>0</v>
      </c>
      <c r="F301" s="48">
        <f>BAJIO14350722!H303</f>
        <v>0</v>
      </c>
      <c r="G301" s="50">
        <f t="shared" si="34"/>
        <v>0</v>
      </c>
      <c r="I301" s="50">
        <f t="shared" si="35"/>
        <v>0</v>
      </c>
      <c r="J301" s="285">
        <f>BAJIO14350722!D303</f>
        <v>0</v>
      </c>
      <c r="K301" s="50">
        <f t="shared" si="36"/>
        <v>0</v>
      </c>
      <c r="M301" s="50">
        <f t="shared" si="37"/>
        <v>0</v>
      </c>
      <c r="N301" s="50">
        <f>BAJIO14350722!C303</f>
        <v>0</v>
      </c>
      <c r="O301" s="77">
        <f t="shared" si="33"/>
        <v>5518.8900000000285</v>
      </c>
    </row>
    <row r="302" spans="1:15" x14ac:dyDescent="0.25">
      <c r="A302" s="47">
        <f>BAJIO14350722!A304</f>
        <v>0</v>
      </c>
      <c r="C302" s="49">
        <f>BAJIO14350722!B304</f>
        <v>0</v>
      </c>
      <c r="E302" s="48">
        <f>BAJIO14350722!I304</f>
        <v>0</v>
      </c>
      <c r="F302" s="48">
        <f>BAJIO14350722!H304</f>
        <v>0</v>
      </c>
      <c r="G302" s="50">
        <f t="shared" si="34"/>
        <v>0</v>
      </c>
      <c r="I302" s="50">
        <f t="shared" si="35"/>
        <v>0</v>
      </c>
      <c r="J302" s="285">
        <f>BAJIO14350722!D304</f>
        <v>0</v>
      </c>
      <c r="K302" s="50">
        <f t="shared" si="36"/>
        <v>0</v>
      </c>
      <c r="M302" s="50">
        <f t="shared" si="37"/>
        <v>0</v>
      </c>
      <c r="N302" s="50">
        <f>BAJIO14350722!C304</f>
        <v>0</v>
      </c>
      <c r="O302" s="77">
        <f t="shared" si="33"/>
        <v>5518.8900000000285</v>
      </c>
    </row>
    <row r="303" spans="1:15" x14ac:dyDescent="0.25">
      <c r="A303" s="47">
        <f>BAJIO14350722!A305</f>
        <v>0</v>
      </c>
      <c r="C303" s="49">
        <f>BAJIO14350722!B305</f>
        <v>0</v>
      </c>
      <c r="E303" s="48">
        <f>BAJIO14350722!I305</f>
        <v>0</v>
      </c>
      <c r="F303" s="48">
        <f>BAJIO14350722!H305</f>
        <v>0</v>
      </c>
      <c r="G303" s="50">
        <f t="shared" si="34"/>
        <v>0</v>
      </c>
      <c r="I303" s="50">
        <f t="shared" si="35"/>
        <v>0</v>
      </c>
      <c r="J303" s="285">
        <f>BAJIO14350722!D305</f>
        <v>0</v>
      </c>
      <c r="K303" s="50">
        <f t="shared" si="36"/>
        <v>0</v>
      </c>
      <c r="M303" s="50">
        <f t="shared" si="37"/>
        <v>0</v>
      </c>
      <c r="N303" s="50">
        <f>BAJIO14350722!C305</f>
        <v>0</v>
      </c>
      <c r="O303" s="77">
        <f t="shared" si="33"/>
        <v>5518.8900000000285</v>
      </c>
    </row>
    <row r="304" spans="1:15" x14ac:dyDescent="0.25">
      <c r="A304" s="47">
        <f>BAJIO14350722!A306</f>
        <v>0</v>
      </c>
      <c r="C304" s="49">
        <f>BAJIO14350722!B306</f>
        <v>0</v>
      </c>
      <c r="E304" s="48">
        <f>BAJIO14350722!I306</f>
        <v>0</v>
      </c>
      <c r="F304" s="48">
        <f>BAJIO14350722!H306</f>
        <v>0</v>
      </c>
      <c r="G304" s="50">
        <f t="shared" si="34"/>
        <v>0</v>
      </c>
      <c r="I304" s="50">
        <f t="shared" si="35"/>
        <v>0</v>
      </c>
      <c r="J304" s="285">
        <f>BAJIO14350722!D306</f>
        <v>0</v>
      </c>
      <c r="K304" s="50">
        <f t="shared" si="36"/>
        <v>0</v>
      </c>
      <c r="M304" s="50">
        <f t="shared" si="37"/>
        <v>0</v>
      </c>
      <c r="N304" s="50">
        <f>BAJIO14350722!C306</f>
        <v>0</v>
      </c>
      <c r="O304" s="77">
        <f t="shared" si="33"/>
        <v>5518.8900000000285</v>
      </c>
    </row>
    <row r="305" spans="1:15" x14ac:dyDescent="0.25">
      <c r="A305" s="47">
        <f>BAJIO14350722!A307</f>
        <v>0</v>
      </c>
      <c r="C305" s="49">
        <f>BAJIO14350722!B307</f>
        <v>0</v>
      </c>
      <c r="E305" s="48">
        <f>BAJIO14350722!I307</f>
        <v>0</v>
      </c>
      <c r="F305" s="48">
        <f>BAJIO14350722!H307</f>
        <v>0</v>
      </c>
      <c r="G305" s="50">
        <f t="shared" si="34"/>
        <v>0</v>
      </c>
      <c r="I305" s="50">
        <f t="shared" si="35"/>
        <v>0</v>
      </c>
      <c r="J305" s="285">
        <f>BAJIO14350722!D307</f>
        <v>0</v>
      </c>
      <c r="K305" s="50">
        <f t="shared" si="36"/>
        <v>0</v>
      </c>
      <c r="M305" s="50">
        <f t="shared" si="37"/>
        <v>0</v>
      </c>
      <c r="N305" s="50">
        <f>BAJIO14350722!C307</f>
        <v>0</v>
      </c>
      <c r="O305" s="77">
        <f t="shared" si="33"/>
        <v>5518.8900000000285</v>
      </c>
    </row>
    <row r="306" spans="1:15" x14ac:dyDescent="0.25">
      <c r="A306" s="47">
        <f>BAJIO14350722!A308</f>
        <v>0</v>
      </c>
      <c r="C306" s="49">
        <f>BAJIO14350722!B308</f>
        <v>0</v>
      </c>
      <c r="E306" s="48">
        <f>BAJIO14350722!I308</f>
        <v>0</v>
      </c>
      <c r="F306" s="48">
        <f>BAJIO14350722!H308</f>
        <v>0</v>
      </c>
      <c r="G306" s="50">
        <f t="shared" si="34"/>
        <v>0</v>
      </c>
      <c r="I306" s="50">
        <f t="shared" si="35"/>
        <v>0</v>
      </c>
      <c r="J306" s="285">
        <f>BAJIO14350722!D308</f>
        <v>0</v>
      </c>
      <c r="K306" s="50">
        <f t="shared" si="36"/>
        <v>0</v>
      </c>
      <c r="M306" s="50">
        <f t="shared" si="37"/>
        <v>0</v>
      </c>
      <c r="N306" s="50">
        <f>BAJIO14350722!C308</f>
        <v>0</v>
      </c>
      <c r="O306" s="77">
        <f t="shared" si="33"/>
        <v>5518.8900000000285</v>
      </c>
    </row>
    <row r="307" spans="1:15" x14ac:dyDescent="0.25">
      <c r="A307" s="47">
        <f>BAJIO14350722!A309</f>
        <v>0</v>
      </c>
      <c r="C307" s="49">
        <f>BAJIO14350722!B309</f>
        <v>0</v>
      </c>
      <c r="E307" s="48">
        <f>BAJIO14350722!I309</f>
        <v>0</v>
      </c>
      <c r="F307" s="48">
        <f>BAJIO14350722!H309</f>
        <v>0</v>
      </c>
      <c r="G307" s="50">
        <f t="shared" si="34"/>
        <v>0</v>
      </c>
      <c r="I307" s="50">
        <f t="shared" si="35"/>
        <v>0</v>
      </c>
      <c r="J307" s="285">
        <f>BAJIO14350722!D309</f>
        <v>0</v>
      </c>
      <c r="K307" s="50">
        <f t="shared" si="36"/>
        <v>0</v>
      </c>
      <c r="M307" s="50">
        <f t="shared" si="37"/>
        <v>0</v>
      </c>
      <c r="N307" s="50">
        <f>BAJIO14350722!C309</f>
        <v>0</v>
      </c>
      <c r="O307" s="77">
        <f t="shared" si="33"/>
        <v>5518.8900000000285</v>
      </c>
    </row>
    <row r="308" spans="1:15" x14ac:dyDescent="0.25">
      <c r="A308" s="47">
        <f>BAJIO14350722!A310</f>
        <v>0</v>
      </c>
      <c r="C308" s="49">
        <f>BAJIO14350722!B310</f>
        <v>0</v>
      </c>
      <c r="E308" s="48">
        <f>BAJIO14350722!I310</f>
        <v>0</v>
      </c>
      <c r="F308" s="48">
        <f>BAJIO14350722!H310</f>
        <v>0</v>
      </c>
      <c r="G308" s="50">
        <f t="shared" si="34"/>
        <v>0</v>
      </c>
      <c r="I308" s="50">
        <f t="shared" si="35"/>
        <v>0</v>
      </c>
      <c r="J308" s="285">
        <f>BAJIO14350722!D310</f>
        <v>0</v>
      </c>
      <c r="K308" s="50">
        <f t="shared" si="36"/>
        <v>0</v>
      </c>
      <c r="M308" s="50">
        <f t="shared" si="37"/>
        <v>0</v>
      </c>
      <c r="N308" s="50">
        <f>BAJIO14350722!C310</f>
        <v>0</v>
      </c>
      <c r="O308" s="77">
        <f t="shared" si="33"/>
        <v>5518.8900000000285</v>
      </c>
    </row>
    <row r="309" spans="1:15" x14ac:dyDescent="0.25">
      <c r="A309" s="47">
        <f>BAJIO14350722!A311</f>
        <v>0</v>
      </c>
      <c r="C309" s="49">
        <f>BAJIO14350722!B311</f>
        <v>0</v>
      </c>
      <c r="E309" s="48">
        <f>BAJIO14350722!I311</f>
        <v>0</v>
      </c>
      <c r="F309" s="48">
        <f>BAJIO14350722!H311</f>
        <v>0</v>
      </c>
      <c r="G309" s="50">
        <f t="shared" si="34"/>
        <v>0</v>
      </c>
      <c r="I309" s="50">
        <f t="shared" si="35"/>
        <v>0</v>
      </c>
      <c r="J309" s="285">
        <f>BAJIO14350722!D311</f>
        <v>0</v>
      </c>
      <c r="K309" s="50">
        <f t="shared" si="36"/>
        <v>0</v>
      </c>
      <c r="M309" s="50">
        <f t="shared" si="37"/>
        <v>0</v>
      </c>
      <c r="N309" s="50">
        <f>BAJIO14350722!C311</f>
        <v>0</v>
      </c>
      <c r="O309" s="77">
        <f t="shared" si="33"/>
        <v>5518.8900000000285</v>
      </c>
    </row>
    <row r="310" spans="1:15" x14ac:dyDescent="0.25">
      <c r="A310" s="47">
        <f>BAJIO14350722!A312</f>
        <v>0</v>
      </c>
      <c r="C310" s="49">
        <f>BAJIO14350722!B312</f>
        <v>0</v>
      </c>
      <c r="E310" s="48">
        <f>BAJIO14350722!I312</f>
        <v>0</v>
      </c>
      <c r="F310" s="48">
        <f>BAJIO14350722!H312</f>
        <v>0</v>
      </c>
      <c r="G310" s="50">
        <f t="shared" si="34"/>
        <v>0</v>
      </c>
      <c r="I310" s="50">
        <f t="shared" si="35"/>
        <v>0</v>
      </c>
      <c r="J310" s="285">
        <f>BAJIO14350722!D312</f>
        <v>0</v>
      </c>
      <c r="K310" s="50">
        <f t="shared" si="36"/>
        <v>0</v>
      </c>
      <c r="M310" s="50">
        <f t="shared" si="37"/>
        <v>0</v>
      </c>
      <c r="N310" s="50">
        <f>BAJIO14350722!C312</f>
        <v>0</v>
      </c>
      <c r="O310" s="77">
        <f t="shared" si="33"/>
        <v>5518.8900000000285</v>
      </c>
    </row>
    <row r="311" spans="1:15" x14ac:dyDescent="0.25">
      <c r="A311" s="47">
        <f>BAJIO14350722!A313</f>
        <v>0</v>
      </c>
      <c r="C311" s="49">
        <f>BAJIO14350722!B313</f>
        <v>0</v>
      </c>
      <c r="E311" s="48">
        <f>BAJIO14350722!I313</f>
        <v>0</v>
      </c>
      <c r="F311" s="48">
        <f>BAJIO14350722!H313</f>
        <v>0</v>
      </c>
      <c r="G311" s="50">
        <f t="shared" si="34"/>
        <v>0</v>
      </c>
      <c r="I311" s="50">
        <f t="shared" si="35"/>
        <v>0</v>
      </c>
      <c r="J311" s="285">
        <f>BAJIO14350722!D313</f>
        <v>0</v>
      </c>
      <c r="K311" s="50">
        <f t="shared" si="36"/>
        <v>0</v>
      </c>
      <c r="M311" s="50">
        <f t="shared" si="37"/>
        <v>0</v>
      </c>
      <c r="N311" s="50">
        <f>BAJIO14350722!C313</f>
        <v>0</v>
      </c>
      <c r="O311" s="77">
        <f t="shared" si="33"/>
        <v>5518.8900000000285</v>
      </c>
    </row>
    <row r="312" spans="1:15" x14ac:dyDescent="0.25">
      <c r="A312" s="47">
        <f>BAJIO14350722!A314</f>
        <v>0</v>
      </c>
      <c r="C312" s="49">
        <f>BAJIO14350722!B314</f>
        <v>0</v>
      </c>
      <c r="E312" s="48">
        <f>BAJIO14350722!I314</f>
        <v>0</v>
      </c>
      <c r="F312" s="48">
        <f>BAJIO14350722!H314</f>
        <v>0</v>
      </c>
      <c r="G312" s="50">
        <f t="shared" si="34"/>
        <v>0</v>
      </c>
      <c r="I312" s="50">
        <f t="shared" si="35"/>
        <v>0</v>
      </c>
      <c r="J312" s="285">
        <f>BAJIO14350722!D314</f>
        <v>0</v>
      </c>
      <c r="K312" s="50">
        <f t="shared" si="36"/>
        <v>0</v>
      </c>
      <c r="M312" s="50">
        <f t="shared" si="37"/>
        <v>0</v>
      </c>
      <c r="N312" s="50">
        <f>BAJIO14350722!C314</f>
        <v>0</v>
      </c>
      <c r="O312" s="77">
        <f t="shared" si="33"/>
        <v>5518.8900000000285</v>
      </c>
    </row>
    <row r="313" spans="1:15" x14ac:dyDescent="0.25">
      <c r="A313" s="47">
        <f>BAJIO14350722!A315</f>
        <v>0</v>
      </c>
      <c r="C313" s="49">
        <f>BAJIO14350722!B315</f>
        <v>0</v>
      </c>
      <c r="E313" s="48">
        <f>BAJIO14350722!I315</f>
        <v>0</v>
      </c>
      <c r="F313" s="48">
        <f>BAJIO14350722!H315</f>
        <v>0</v>
      </c>
      <c r="G313" s="50">
        <f t="shared" si="34"/>
        <v>0</v>
      </c>
      <c r="I313" s="50">
        <f t="shared" si="35"/>
        <v>0</v>
      </c>
      <c r="J313" s="285">
        <f>BAJIO14350722!D315</f>
        <v>0</v>
      </c>
      <c r="K313" s="50">
        <f t="shared" si="36"/>
        <v>0</v>
      </c>
      <c r="M313" s="50">
        <f t="shared" si="37"/>
        <v>0</v>
      </c>
      <c r="N313" s="50">
        <f>BAJIO14350722!C315</f>
        <v>0</v>
      </c>
      <c r="O313" s="77">
        <f t="shared" si="33"/>
        <v>5518.8900000000285</v>
      </c>
    </row>
    <row r="314" spans="1:15" x14ac:dyDescent="0.25">
      <c r="A314" s="47">
        <f>BAJIO14350722!A316</f>
        <v>0</v>
      </c>
      <c r="C314" s="49">
        <f>BAJIO14350722!B316</f>
        <v>0</v>
      </c>
      <c r="E314" s="48">
        <f>BAJIO14350722!I316</f>
        <v>0</v>
      </c>
      <c r="F314" s="48">
        <f>BAJIO14350722!H316</f>
        <v>0</v>
      </c>
      <c r="G314" s="50">
        <f t="shared" si="34"/>
        <v>0</v>
      </c>
      <c r="I314" s="50">
        <f t="shared" si="35"/>
        <v>0</v>
      </c>
      <c r="J314" s="285">
        <f>BAJIO14350722!D316</f>
        <v>0</v>
      </c>
      <c r="K314" s="50">
        <f t="shared" si="36"/>
        <v>0</v>
      </c>
      <c r="M314" s="50">
        <f t="shared" si="37"/>
        <v>0</v>
      </c>
      <c r="N314" s="50">
        <f>BAJIO14350722!C316</f>
        <v>0</v>
      </c>
      <c r="O314" s="77">
        <f t="shared" si="33"/>
        <v>5518.8900000000285</v>
      </c>
    </row>
    <row r="315" spans="1:15" x14ac:dyDescent="0.25">
      <c r="A315" s="47">
        <f>BAJIO14350722!A317</f>
        <v>0</v>
      </c>
      <c r="C315" s="49">
        <f>BAJIO14350722!B317</f>
        <v>0</v>
      </c>
      <c r="E315" s="48">
        <f>BAJIO14350722!I317</f>
        <v>0</v>
      </c>
      <c r="F315" s="48">
        <f>BAJIO14350722!H317</f>
        <v>0</v>
      </c>
      <c r="G315" s="50">
        <f t="shared" si="34"/>
        <v>0</v>
      </c>
      <c r="I315" s="50">
        <f t="shared" si="35"/>
        <v>0</v>
      </c>
      <c r="J315" s="285">
        <f>BAJIO14350722!D317</f>
        <v>0</v>
      </c>
      <c r="K315" s="50">
        <f t="shared" si="36"/>
        <v>0</v>
      </c>
      <c r="M315" s="50">
        <f t="shared" si="37"/>
        <v>0</v>
      </c>
      <c r="N315" s="50">
        <f>BAJIO14350722!C317</f>
        <v>0</v>
      </c>
      <c r="O315" s="77">
        <f t="shared" si="33"/>
        <v>5518.8900000000285</v>
      </c>
    </row>
    <row r="316" spans="1:15" x14ac:dyDescent="0.25">
      <c r="A316" s="47">
        <f>BAJIO14350722!A318</f>
        <v>0</v>
      </c>
      <c r="C316" s="49">
        <f>BAJIO14350722!B318</f>
        <v>0</v>
      </c>
      <c r="E316" s="48">
        <f>BAJIO14350722!I318</f>
        <v>0</v>
      </c>
      <c r="F316" s="48">
        <f>BAJIO14350722!H318</f>
        <v>0</v>
      </c>
      <c r="G316" s="50">
        <f t="shared" si="34"/>
        <v>0</v>
      </c>
      <c r="I316" s="50">
        <f t="shared" si="35"/>
        <v>0</v>
      </c>
      <c r="J316" s="285">
        <f>BAJIO14350722!D318</f>
        <v>0</v>
      </c>
      <c r="K316" s="50">
        <f t="shared" si="36"/>
        <v>0</v>
      </c>
      <c r="M316" s="50">
        <f t="shared" si="37"/>
        <v>0</v>
      </c>
      <c r="N316" s="50">
        <f>BAJIO14350722!C318</f>
        <v>0</v>
      </c>
      <c r="O316" s="77">
        <f t="shared" si="33"/>
        <v>5518.8900000000285</v>
      </c>
    </row>
    <row r="317" spans="1:15" x14ac:dyDescent="0.25">
      <c r="A317" s="47">
        <f>BAJIO14350722!A319</f>
        <v>0</v>
      </c>
      <c r="C317" s="49">
        <f>BAJIO14350722!B319</f>
        <v>0</v>
      </c>
      <c r="E317" s="48">
        <f>BAJIO14350722!I319</f>
        <v>0</v>
      </c>
      <c r="F317" s="48">
        <f>BAJIO14350722!H319</f>
        <v>0</v>
      </c>
      <c r="G317" s="50">
        <f t="shared" si="34"/>
        <v>0</v>
      </c>
      <c r="I317" s="50">
        <f t="shared" si="35"/>
        <v>0</v>
      </c>
      <c r="J317" s="285">
        <f>BAJIO14350722!D319</f>
        <v>0</v>
      </c>
      <c r="K317" s="50">
        <f t="shared" si="36"/>
        <v>0</v>
      </c>
      <c r="M317" s="50">
        <f t="shared" si="37"/>
        <v>0</v>
      </c>
      <c r="N317" s="50">
        <f>BAJIO14350722!C319</f>
        <v>0</v>
      </c>
      <c r="O317" s="77">
        <f t="shared" si="33"/>
        <v>5518.8900000000285</v>
      </c>
    </row>
    <row r="318" spans="1:15" x14ac:dyDescent="0.25">
      <c r="A318" s="47">
        <f>BAJIO14350722!A320</f>
        <v>0</v>
      </c>
      <c r="C318" s="49">
        <f>BAJIO14350722!B320</f>
        <v>0</v>
      </c>
      <c r="E318" s="48">
        <f>BAJIO14350722!I320</f>
        <v>0</v>
      </c>
      <c r="F318" s="48">
        <f>BAJIO14350722!H320</f>
        <v>0</v>
      </c>
      <c r="G318" s="50">
        <f t="shared" si="34"/>
        <v>0</v>
      </c>
      <c r="I318" s="50">
        <f t="shared" si="35"/>
        <v>0</v>
      </c>
      <c r="J318" s="285">
        <f>BAJIO14350722!D320</f>
        <v>0</v>
      </c>
      <c r="K318" s="50">
        <f t="shared" si="36"/>
        <v>0</v>
      </c>
      <c r="M318" s="50">
        <f t="shared" si="37"/>
        <v>0</v>
      </c>
      <c r="N318" s="50">
        <f>BAJIO14350722!C320</f>
        <v>0</v>
      </c>
      <c r="O318" s="77">
        <f t="shared" si="33"/>
        <v>5518.8900000000285</v>
      </c>
    </row>
    <row r="319" spans="1:15" x14ac:dyDescent="0.25">
      <c r="A319" s="47">
        <f>BAJIO14350722!A321</f>
        <v>0</v>
      </c>
      <c r="C319" s="49">
        <f>BAJIO14350722!B321</f>
        <v>0</v>
      </c>
      <c r="E319" s="48">
        <f>BAJIO14350722!I321</f>
        <v>0</v>
      </c>
      <c r="F319" s="48">
        <f>BAJIO14350722!H321</f>
        <v>0</v>
      </c>
      <c r="G319" s="50">
        <f t="shared" si="34"/>
        <v>0</v>
      </c>
      <c r="I319" s="50">
        <f t="shared" si="35"/>
        <v>0</v>
      </c>
      <c r="J319" s="285">
        <f>BAJIO14350722!D321</f>
        <v>0</v>
      </c>
      <c r="K319" s="50">
        <f t="shared" si="36"/>
        <v>0</v>
      </c>
      <c r="M319" s="50">
        <f t="shared" si="37"/>
        <v>0</v>
      </c>
      <c r="N319" s="50">
        <f>BAJIO14350722!C321</f>
        <v>0</v>
      </c>
      <c r="O319" s="77">
        <f t="shared" si="33"/>
        <v>5518.8900000000285</v>
      </c>
    </row>
    <row r="320" spans="1:15" x14ac:dyDescent="0.25">
      <c r="A320" s="47">
        <f>BAJIO14350722!A322</f>
        <v>0</v>
      </c>
      <c r="C320" s="49">
        <f>BAJIO14350722!B322</f>
        <v>0</v>
      </c>
      <c r="E320" s="48">
        <f>BAJIO14350722!I322</f>
        <v>0</v>
      </c>
      <c r="F320" s="48">
        <f>BAJIO14350722!H322</f>
        <v>0</v>
      </c>
      <c r="G320" s="50">
        <f t="shared" si="34"/>
        <v>0</v>
      </c>
      <c r="I320" s="50">
        <f t="shared" si="35"/>
        <v>0</v>
      </c>
      <c r="J320" s="285">
        <f>BAJIO14350722!D322</f>
        <v>0</v>
      </c>
      <c r="K320" s="50">
        <f t="shared" si="36"/>
        <v>0</v>
      </c>
      <c r="M320" s="50">
        <f t="shared" si="37"/>
        <v>0</v>
      </c>
      <c r="N320" s="50">
        <f>BAJIO14350722!C322</f>
        <v>0</v>
      </c>
      <c r="O320" s="77">
        <f t="shared" si="33"/>
        <v>5518.8900000000285</v>
      </c>
    </row>
    <row r="321" spans="1:15" x14ac:dyDescent="0.25">
      <c r="A321" s="47">
        <f>BAJIO14350722!A323</f>
        <v>0</v>
      </c>
      <c r="C321" s="49">
        <f>BAJIO14350722!B323</f>
        <v>0</v>
      </c>
      <c r="E321" s="48">
        <f>BAJIO14350722!I323</f>
        <v>0</v>
      </c>
      <c r="F321" s="48">
        <f>BAJIO14350722!H323</f>
        <v>0</v>
      </c>
      <c r="G321" s="50">
        <f t="shared" si="34"/>
        <v>0</v>
      </c>
      <c r="I321" s="50">
        <f t="shared" si="35"/>
        <v>0</v>
      </c>
      <c r="J321" s="285">
        <f>BAJIO14350722!D323</f>
        <v>0</v>
      </c>
      <c r="K321" s="50">
        <f t="shared" si="36"/>
        <v>0</v>
      </c>
      <c r="M321" s="50">
        <f t="shared" si="37"/>
        <v>0</v>
      </c>
      <c r="N321" s="50">
        <f>BAJIO14350722!C323</f>
        <v>0</v>
      </c>
      <c r="O321" s="77">
        <f t="shared" si="33"/>
        <v>5518.8900000000285</v>
      </c>
    </row>
    <row r="322" spans="1:15" x14ac:dyDescent="0.25">
      <c r="A322" s="47">
        <f>BAJIO14350722!A324</f>
        <v>0</v>
      </c>
      <c r="C322" s="49">
        <f>BAJIO14350722!B324</f>
        <v>0</v>
      </c>
      <c r="E322" s="48">
        <f>BAJIO14350722!I324</f>
        <v>0</v>
      </c>
      <c r="F322" s="48">
        <f>BAJIO14350722!H324</f>
        <v>0</v>
      </c>
      <c r="G322" s="50">
        <f t="shared" si="34"/>
        <v>0</v>
      </c>
      <c r="I322" s="50">
        <f t="shared" si="35"/>
        <v>0</v>
      </c>
      <c r="J322" s="285">
        <f>BAJIO14350722!D324</f>
        <v>0</v>
      </c>
      <c r="K322" s="50">
        <f t="shared" si="36"/>
        <v>0</v>
      </c>
      <c r="M322" s="50">
        <f t="shared" si="37"/>
        <v>0</v>
      </c>
      <c r="N322" s="50">
        <f>BAJIO14350722!C324</f>
        <v>0</v>
      </c>
      <c r="O322" s="77">
        <f t="shared" si="33"/>
        <v>5518.8900000000285</v>
      </c>
    </row>
    <row r="323" spans="1:15" x14ac:dyDescent="0.25">
      <c r="A323" s="47">
        <f>BAJIO14350722!A325</f>
        <v>0</v>
      </c>
      <c r="C323" s="49">
        <f>BAJIO14350722!B325</f>
        <v>0</v>
      </c>
      <c r="E323" s="48">
        <f>BAJIO14350722!I325</f>
        <v>0</v>
      </c>
      <c r="F323" s="48">
        <f>BAJIO14350722!H325</f>
        <v>0</v>
      </c>
      <c r="G323" s="50">
        <f t="shared" si="34"/>
        <v>0</v>
      </c>
      <c r="I323" s="50">
        <f t="shared" si="35"/>
        <v>0</v>
      </c>
      <c r="J323" s="285">
        <f>BAJIO14350722!D325</f>
        <v>0</v>
      </c>
      <c r="K323" s="50">
        <f t="shared" si="36"/>
        <v>0</v>
      </c>
      <c r="M323" s="50">
        <f t="shared" si="37"/>
        <v>0</v>
      </c>
      <c r="N323" s="50">
        <f>BAJIO14350722!C325</f>
        <v>0</v>
      </c>
      <c r="O323" s="77">
        <f t="shared" si="33"/>
        <v>5518.8900000000285</v>
      </c>
    </row>
    <row r="324" spans="1:15" x14ac:dyDescent="0.25">
      <c r="A324" s="47">
        <f>BAJIO14350722!A326</f>
        <v>0</v>
      </c>
      <c r="C324" s="49">
        <f>BAJIO14350722!B326</f>
        <v>0</v>
      </c>
      <c r="E324" s="48">
        <f>BAJIO14350722!I326</f>
        <v>0</v>
      </c>
      <c r="F324" s="48">
        <f>BAJIO14350722!H326</f>
        <v>0</v>
      </c>
      <c r="G324" s="50">
        <f t="shared" si="34"/>
        <v>0</v>
      </c>
      <c r="I324" s="50">
        <f t="shared" si="35"/>
        <v>0</v>
      </c>
      <c r="J324" s="285">
        <f>BAJIO14350722!D326</f>
        <v>0</v>
      </c>
      <c r="K324" s="50">
        <f t="shared" si="36"/>
        <v>0</v>
      </c>
      <c r="M324" s="50">
        <f t="shared" si="37"/>
        <v>0</v>
      </c>
      <c r="N324" s="50">
        <f>BAJIO14350722!C326</f>
        <v>0</v>
      </c>
      <c r="O324" s="77">
        <f t="shared" si="33"/>
        <v>5518.8900000000285</v>
      </c>
    </row>
    <row r="325" spans="1:15" x14ac:dyDescent="0.25">
      <c r="A325" s="47">
        <f>BAJIO14350722!A327</f>
        <v>0</v>
      </c>
      <c r="C325" s="49">
        <f>BAJIO14350722!B327</f>
        <v>0</v>
      </c>
      <c r="E325" s="48">
        <f>BAJIO14350722!I327</f>
        <v>0</v>
      </c>
      <c r="F325" s="48">
        <f>BAJIO14350722!H327</f>
        <v>0</v>
      </c>
      <c r="G325" s="50">
        <f t="shared" si="34"/>
        <v>0</v>
      </c>
      <c r="I325" s="50">
        <f t="shared" si="35"/>
        <v>0</v>
      </c>
      <c r="J325" s="285">
        <f>BAJIO14350722!D327</f>
        <v>0</v>
      </c>
      <c r="K325" s="50">
        <f t="shared" si="36"/>
        <v>0</v>
      </c>
      <c r="M325" s="50">
        <f t="shared" si="37"/>
        <v>0</v>
      </c>
      <c r="N325" s="50">
        <f>BAJIO14350722!C327</f>
        <v>0</v>
      </c>
      <c r="O325" s="77">
        <f t="shared" ref="O325:O388" si="38">O324+J325-N325</f>
        <v>5518.8900000000285</v>
      </c>
    </row>
    <row r="326" spans="1:15" x14ac:dyDescent="0.25">
      <c r="A326" s="47">
        <f>BAJIO14350722!A328</f>
        <v>0</v>
      </c>
      <c r="C326" s="49">
        <f>BAJIO14350722!B328</f>
        <v>0</v>
      </c>
      <c r="E326" s="48">
        <f>BAJIO14350722!I328</f>
        <v>0</v>
      </c>
      <c r="F326" s="48">
        <f>BAJIO14350722!H328</f>
        <v>0</v>
      </c>
      <c r="G326" s="50">
        <f t="shared" si="34"/>
        <v>0</v>
      </c>
      <c r="I326" s="50">
        <f t="shared" si="35"/>
        <v>0</v>
      </c>
      <c r="J326" s="285">
        <f>BAJIO14350722!D328</f>
        <v>0</v>
      </c>
      <c r="K326" s="50">
        <f t="shared" si="36"/>
        <v>0</v>
      </c>
      <c r="M326" s="50">
        <f t="shared" si="37"/>
        <v>0</v>
      </c>
      <c r="N326" s="50">
        <f>BAJIO14350722!C328</f>
        <v>0</v>
      </c>
      <c r="O326" s="77">
        <f t="shared" si="38"/>
        <v>5518.8900000000285</v>
      </c>
    </row>
    <row r="327" spans="1:15" x14ac:dyDescent="0.25">
      <c r="A327" s="47">
        <f>BAJIO14350722!A329</f>
        <v>0</v>
      </c>
      <c r="C327" s="49">
        <f>BAJIO14350722!B329</f>
        <v>0</v>
      </c>
      <c r="E327" s="48">
        <f>BAJIO14350722!I329</f>
        <v>0</v>
      </c>
      <c r="F327" s="48">
        <f>BAJIO14350722!H329</f>
        <v>0</v>
      </c>
      <c r="G327" s="50">
        <f t="shared" si="34"/>
        <v>0</v>
      </c>
      <c r="I327" s="50">
        <f t="shared" si="35"/>
        <v>0</v>
      </c>
      <c r="J327" s="285">
        <f>BAJIO14350722!D329</f>
        <v>0</v>
      </c>
      <c r="K327" s="50">
        <f t="shared" si="36"/>
        <v>0</v>
      </c>
      <c r="M327" s="50">
        <f t="shared" si="37"/>
        <v>0</v>
      </c>
      <c r="N327" s="50">
        <f>BAJIO14350722!C329</f>
        <v>0</v>
      </c>
      <c r="O327" s="77">
        <f t="shared" si="38"/>
        <v>5518.8900000000285</v>
      </c>
    </row>
    <row r="328" spans="1:15" x14ac:dyDescent="0.25">
      <c r="A328" s="47">
        <f>BAJIO14350722!A330</f>
        <v>0</v>
      </c>
      <c r="C328" s="49">
        <f>BAJIO14350722!B330</f>
        <v>0</v>
      </c>
      <c r="E328" s="48">
        <f>BAJIO14350722!I330</f>
        <v>0</v>
      </c>
      <c r="F328" s="48">
        <f>BAJIO14350722!H330</f>
        <v>0</v>
      </c>
      <c r="G328" s="50">
        <f t="shared" si="34"/>
        <v>0</v>
      </c>
      <c r="I328" s="50">
        <f t="shared" si="35"/>
        <v>0</v>
      </c>
      <c r="J328" s="285">
        <f>BAJIO14350722!D330</f>
        <v>0</v>
      </c>
      <c r="K328" s="50">
        <f t="shared" si="36"/>
        <v>0</v>
      </c>
      <c r="M328" s="50">
        <f t="shared" si="37"/>
        <v>0</v>
      </c>
      <c r="N328" s="50">
        <f>BAJIO14350722!C330</f>
        <v>0</v>
      </c>
      <c r="O328" s="77">
        <f t="shared" si="38"/>
        <v>5518.8900000000285</v>
      </c>
    </row>
    <row r="329" spans="1:15" x14ac:dyDescent="0.25">
      <c r="A329" s="47">
        <f>BAJIO14350722!A331</f>
        <v>0</v>
      </c>
      <c r="C329" s="49">
        <f>BAJIO14350722!B331</f>
        <v>0</v>
      </c>
      <c r="E329" s="48">
        <f>BAJIO14350722!I331</f>
        <v>0</v>
      </c>
      <c r="F329" s="48">
        <f>BAJIO14350722!H331</f>
        <v>0</v>
      </c>
      <c r="G329" s="50">
        <f t="shared" si="34"/>
        <v>0</v>
      </c>
      <c r="I329" s="50">
        <f t="shared" si="35"/>
        <v>0</v>
      </c>
      <c r="J329" s="285">
        <f>BAJIO14350722!D331</f>
        <v>0</v>
      </c>
      <c r="K329" s="50">
        <f t="shared" si="36"/>
        <v>0</v>
      </c>
      <c r="M329" s="50">
        <f t="shared" si="37"/>
        <v>0</v>
      </c>
      <c r="N329" s="50">
        <f>BAJIO14350722!C331</f>
        <v>0</v>
      </c>
      <c r="O329" s="77">
        <f t="shared" si="38"/>
        <v>5518.8900000000285</v>
      </c>
    </row>
    <row r="330" spans="1:15" x14ac:dyDescent="0.25">
      <c r="A330" s="47">
        <f>BAJIO14350722!A332</f>
        <v>0</v>
      </c>
      <c r="C330" s="49">
        <f>BAJIO14350722!B332</f>
        <v>0</v>
      </c>
      <c r="E330" s="48">
        <f>BAJIO14350722!I332</f>
        <v>0</v>
      </c>
      <c r="F330" s="48">
        <f>BAJIO14350722!H332</f>
        <v>0</v>
      </c>
      <c r="G330" s="50">
        <f t="shared" si="34"/>
        <v>0</v>
      </c>
      <c r="I330" s="50">
        <f t="shared" si="35"/>
        <v>0</v>
      </c>
      <c r="J330" s="285">
        <f>BAJIO14350722!D332</f>
        <v>0</v>
      </c>
      <c r="K330" s="50">
        <f t="shared" si="36"/>
        <v>0</v>
      </c>
      <c r="M330" s="50">
        <f t="shared" si="37"/>
        <v>0</v>
      </c>
      <c r="N330" s="50">
        <f>BAJIO14350722!C332</f>
        <v>0</v>
      </c>
      <c r="O330" s="77">
        <f t="shared" si="38"/>
        <v>5518.8900000000285</v>
      </c>
    </row>
    <row r="331" spans="1:15" x14ac:dyDescent="0.25">
      <c r="A331" s="47">
        <f>BAJIO14350722!A333</f>
        <v>0</v>
      </c>
      <c r="C331" s="49">
        <f>BAJIO14350722!B333</f>
        <v>0</v>
      </c>
      <c r="E331" s="48">
        <f>BAJIO14350722!I333</f>
        <v>0</v>
      </c>
      <c r="F331" s="48">
        <f>BAJIO14350722!H333</f>
        <v>0</v>
      </c>
      <c r="G331" s="50">
        <f t="shared" si="34"/>
        <v>0</v>
      </c>
      <c r="I331" s="50">
        <f t="shared" si="35"/>
        <v>0</v>
      </c>
      <c r="J331" s="285">
        <f>BAJIO14350722!D333</f>
        <v>0</v>
      </c>
      <c r="K331" s="50">
        <f t="shared" si="36"/>
        <v>0</v>
      </c>
      <c r="M331" s="50">
        <f t="shared" si="37"/>
        <v>0</v>
      </c>
      <c r="N331" s="50">
        <f>BAJIO14350722!C333</f>
        <v>0</v>
      </c>
      <c r="O331" s="77">
        <f t="shared" si="38"/>
        <v>5518.8900000000285</v>
      </c>
    </row>
    <row r="332" spans="1:15" x14ac:dyDescent="0.25">
      <c r="A332" s="47">
        <f>BAJIO14350722!A334</f>
        <v>0</v>
      </c>
      <c r="C332" s="49">
        <f>BAJIO14350722!B334</f>
        <v>0</v>
      </c>
      <c r="E332" s="48">
        <f>BAJIO14350722!I334</f>
        <v>0</v>
      </c>
      <c r="F332" s="48">
        <f>BAJIO14350722!H334</f>
        <v>0</v>
      </c>
      <c r="G332" s="50">
        <f t="shared" si="34"/>
        <v>0</v>
      </c>
      <c r="I332" s="50">
        <f t="shared" si="35"/>
        <v>0</v>
      </c>
      <c r="J332" s="285">
        <f>BAJIO14350722!D334</f>
        <v>0</v>
      </c>
      <c r="K332" s="50">
        <f t="shared" si="36"/>
        <v>0</v>
      </c>
      <c r="M332" s="50">
        <f t="shared" si="37"/>
        <v>0</v>
      </c>
      <c r="N332" s="50">
        <f>BAJIO14350722!C334</f>
        <v>0</v>
      </c>
      <c r="O332" s="77">
        <f t="shared" si="38"/>
        <v>5518.8900000000285</v>
      </c>
    </row>
    <row r="333" spans="1:15" x14ac:dyDescent="0.25">
      <c r="A333" s="47">
        <f>BAJIO14350722!A335</f>
        <v>0</v>
      </c>
      <c r="C333" s="49">
        <f>BAJIO14350722!B335</f>
        <v>0</v>
      </c>
      <c r="E333" s="48">
        <f>BAJIO14350722!I335</f>
        <v>0</v>
      </c>
      <c r="F333" s="48">
        <f>BAJIO14350722!H335</f>
        <v>0</v>
      </c>
      <c r="G333" s="50">
        <f t="shared" si="34"/>
        <v>0</v>
      </c>
      <c r="I333" s="50">
        <f t="shared" si="35"/>
        <v>0</v>
      </c>
      <c r="J333" s="285">
        <f>BAJIO14350722!D335</f>
        <v>0</v>
      </c>
      <c r="K333" s="50">
        <f t="shared" si="36"/>
        <v>0</v>
      </c>
      <c r="M333" s="50">
        <f t="shared" si="37"/>
        <v>0</v>
      </c>
      <c r="N333" s="50">
        <f>BAJIO14350722!C335</f>
        <v>0</v>
      </c>
      <c r="O333" s="77">
        <f t="shared" si="38"/>
        <v>5518.8900000000285</v>
      </c>
    </row>
    <row r="334" spans="1:15" x14ac:dyDescent="0.25">
      <c r="A334" s="47">
        <f>BAJIO14350722!A336</f>
        <v>0</v>
      </c>
      <c r="C334" s="49">
        <f>BAJIO14350722!B336</f>
        <v>0</v>
      </c>
      <c r="E334" s="48">
        <f>BAJIO14350722!I336</f>
        <v>0</v>
      </c>
      <c r="F334" s="48">
        <f>BAJIO14350722!H336</f>
        <v>0</v>
      </c>
      <c r="G334" s="50">
        <f t="shared" si="34"/>
        <v>0</v>
      </c>
      <c r="I334" s="50">
        <f t="shared" si="35"/>
        <v>0</v>
      </c>
      <c r="J334" s="285">
        <f>BAJIO14350722!D336</f>
        <v>0</v>
      </c>
      <c r="K334" s="50">
        <f t="shared" si="36"/>
        <v>0</v>
      </c>
      <c r="M334" s="50">
        <f t="shared" si="37"/>
        <v>0</v>
      </c>
      <c r="N334" s="50">
        <f>BAJIO14350722!C336</f>
        <v>0</v>
      </c>
      <c r="O334" s="77">
        <f t="shared" si="38"/>
        <v>5518.8900000000285</v>
      </c>
    </row>
    <row r="335" spans="1:15" x14ac:dyDescent="0.25">
      <c r="A335" s="47">
        <f>BAJIO14350722!A337</f>
        <v>0</v>
      </c>
      <c r="C335" s="49">
        <f>BAJIO14350722!B337</f>
        <v>0</v>
      </c>
      <c r="E335" s="48">
        <f>BAJIO14350722!I337</f>
        <v>0</v>
      </c>
      <c r="F335" s="48">
        <f>BAJIO14350722!H337</f>
        <v>0</v>
      </c>
      <c r="G335" s="50">
        <f t="shared" si="34"/>
        <v>0</v>
      </c>
      <c r="I335" s="50">
        <f t="shared" si="35"/>
        <v>0</v>
      </c>
      <c r="J335" s="285">
        <f>BAJIO14350722!D337</f>
        <v>0</v>
      </c>
      <c r="K335" s="50">
        <f t="shared" si="36"/>
        <v>0</v>
      </c>
      <c r="M335" s="50">
        <f t="shared" si="37"/>
        <v>0</v>
      </c>
      <c r="N335" s="50">
        <f>BAJIO14350722!C337</f>
        <v>0</v>
      </c>
      <c r="O335" s="77">
        <f t="shared" si="38"/>
        <v>5518.8900000000285</v>
      </c>
    </row>
    <row r="336" spans="1:15" x14ac:dyDescent="0.25">
      <c r="A336" s="47">
        <f>BAJIO14350722!A338</f>
        <v>0</v>
      </c>
      <c r="C336" s="49">
        <f>BAJIO14350722!B338</f>
        <v>0</v>
      </c>
      <c r="E336" s="48">
        <f>BAJIO14350722!I338</f>
        <v>0</v>
      </c>
      <c r="F336" s="48">
        <f>BAJIO14350722!H338</f>
        <v>0</v>
      </c>
      <c r="G336" s="50">
        <f t="shared" si="34"/>
        <v>0</v>
      </c>
      <c r="I336" s="50">
        <f t="shared" si="35"/>
        <v>0</v>
      </c>
      <c r="J336" s="285">
        <f>BAJIO14350722!D338</f>
        <v>0</v>
      </c>
      <c r="K336" s="50">
        <f t="shared" si="36"/>
        <v>0</v>
      </c>
      <c r="M336" s="50">
        <f t="shared" si="37"/>
        <v>0</v>
      </c>
      <c r="N336" s="50">
        <f>BAJIO14350722!C338</f>
        <v>0</v>
      </c>
      <c r="O336" s="77">
        <f t="shared" si="38"/>
        <v>5518.8900000000285</v>
      </c>
    </row>
    <row r="337" spans="1:15" x14ac:dyDescent="0.25">
      <c r="A337" s="47">
        <f>BAJIO14350722!A339</f>
        <v>0</v>
      </c>
      <c r="C337" s="49">
        <f>BAJIO14350722!B339</f>
        <v>0</v>
      </c>
      <c r="E337" s="48">
        <f>BAJIO14350722!I339</f>
        <v>0</v>
      </c>
      <c r="F337" s="48">
        <f>BAJIO14350722!H339</f>
        <v>0</v>
      </c>
      <c r="G337" s="50">
        <f t="shared" si="34"/>
        <v>0</v>
      </c>
      <c r="I337" s="50">
        <f t="shared" si="35"/>
        <v>0</v>
      </c>
      <c r="J337" s="285">
        <f>BAJIO14350722!D339</f>
        <v>0</v>
      </c>
      <c r="K337" s="50">
        <f t="shared" si="36"/>
        <v>0</v>
      </c>
      <c r="M337" s="50">
        <f t="shared" si="37"/>
        <v>0</v>
      </c>
      <c r="N337" s="50">
        <f>BAJIO14350722!C339</f>
        <v>0</v>
      </c>
      <c r="O337" s="77">
        <f t="shared" si="38"/>
        <v>5518.8900000000285</v>
      </c>
    </row>
    <row r="338" spans="1:15" x14ac:dyDescent="0.25">
      <c r="A338" s="47">
        <f>BAJIO14350722!A340</f>
        <v>0</v>
      </c>
      <c r="C338" s="49">
        <f>BAJIO14350722!B340</f>
        <v>0</v>
      </c>
      <c r="E338" s="48">
        <f>BAJIO14350722!I340</f>
        <v>0</v>
      </c>
      <c r="F338" s="48">
        <f>BAJIO14350722!H340</f>
        <v>0</v>
      </c>
      <c r="G338" s="50">
        <f t="shared" si="34"/>
        <v>0</v>
      </c>
      <c r="I338" s="50">
        <f t="shared" si="35"/>
        <v>0</v>
      </c>
      <c r="J338" s="285">
        <f>BAJIO14350722!D340</f>
        <v>0</v>
      </c>
      <c r="K338" s="50">
        <f t="shared" si="36"/>
        <v>0</v>
      </c>
      <c r="M338" s="50">
        <f t="shared" si="37"/>
        <v>0</v>
      </c>
      <c r="N338" s="50">
        <f>BAJIO14350722!C340</f>
        <v>0</v>
      </c>
      <c r="O338" s="77">
        <f t="shared" si="38"/>
        <v>5518.8900000000285</v>
      </c>
    </row>
    <row r="339" spans="1:15" x14ac:dyDescent="0.25">
      <c r="A339" s="47">
        <f>BAJIO14350722!A341</f>
        <v>0</v>
      </c>
      <c r="C339" s="49">
        <f>BAJIO14350722!B341</f>
        <v>0</v>
      </c>
      <c r="E339" s="48">
        <f>BAJIO14350722!I341</f>
        <v>0</v>
      </c>
      <c r="F339" s="48">
        <f>BAJIO14350722!H341</f>
        <v>0</v>
      </c>
      <c r="G339" s="50">
        <f t="shared" si="34"/>
        <v>0</v>
      </c>
      <c r="I339" s="50">
        <f t="shared" si="35"/>
        <v>0</v>
      </c>
      <c r="J339" s="285">
        <f>BAJIO14350722!D341</f>
        <v>0</v>
      </c>
      <c r="K339" s="50">
        <f t="shared" si="36"/>
        <v>0</v>
      </c>
      <c r="M339" s="50">
        <f t="shared" si="37"/>
        <v>0</v>
      </c>
      <c r="N339" s="50">
        <f>BAJIO14350722!C341</f>
        <v>0</v>
      </c>
      <c r="O339" s="77">
        <f t="shared" si="38"/>
        <v>5518.8900000000285</v>
      </c>
    </row>
    <row r="340" spans="1:15" x14ac:dyDescent="0.25">
      <c r="A340" s="47">
        <f>BAJIO14350722!A342</f>
        <v>0</v>
      </c>
      <c r="C340" s="49">
        <f>BAJIO14350722!B342</f>
        <v>0</v>
      </c>
      <c r="E340" s="48">
        <f>BAJIO14350722!I342</f>
        <v>0</v>
      </c>
      <c r="F340" s="48">
        <f>BAJIO14350722!H342</f>
        <v>0</v>
      </c>
      <c r="G340" s="50">
        <f t="shared" si="34"/>
        <v>0</v>
      </c>
      <c r="I340" s="50">
        <f t="shared" si="35"/>
        <v>0</v>
      </c>
      <c r="J340" s="285">
        <f>BAJIO14350722!D342</f>
        <v>0</v>
      </c>
      <c r="K340" s="50">
        <f t="shared" si="36"/>
        <v>0</v>
      </c>
      <c r="M340" s="50">
        <f t="shared" si="37"/>
        <v>0</v>
      </c>
      <c r="N340" s="50">
        <f>BAJIO14350722!C342</f>
        <v>0</v>
      </c>
      <c r="O340" s="77">
        <f t="shared" si="38"/>
        <v>5518.8900000000285</v>
      </c>
    </row>
    <row r="341" spans="1:15" x14ac:dyDescent="0.25">
      <c r="A341" s="47">
        <f>BAJIO14350722!A343</f>
        <v>0</v>
      </c>
      <c r="C341" s="49">
        <f>BAJIO14350722!B343</f>
        <v>0</v>
      </c>
      <c r="E341" s="48">
        <f>BAJIO14350722!I343</f>
        <v>0</v>
      </c>
      <c r="F341" s="48">
        <f>BAJIO14350722!H343</f>
        <v>0</v>
      </c>
      <c r="G341" s="50">
        <f t="shared" si="34"/>
        <v>0</v>
      </c>
      <c r="I341" s="50">
        <f t="shared" si="35"/>
        <v>0</v>
      </c>
      <c r="J341" s="285">
        <f>BAJIO14350722!D343</f>
        <v>0</v>
      </c>
      <c r="K341" s="50">
        <f t="shared" si="36"/>
        <v>0</v>
      </c>
      <c r="M341" s="50">
        <f t="shared" si="37"/>
        <v>0</v>
      </c>
      <c r="N341" s="50">
        <f>BAJIO14350722!C343</f>
        <v>0</v>
      </c>
      <c r="O341" s="77">
        <f t="shared" si="38"/>
        <v>5518.8900000000285</v>
      </c>
    </row>
    <row r="342" spans="1:15" x14ac:dyDescent="0.25">
      <c r="A342" s="47">
        <f>BAJIO14350722!A344</f>
        <v>0</v>
      </c>
      <c r="C342" s="49">
        <f>BAJIO14350722!B344</f>
        <v>0</v>
      </c>
      <c r="E342" s="48">
        <f>BAJIO14350722!I344</f>
        <v>0</v>
      </c>
      <c r="F342" s="48">
        <f>BAJIO14350722!H344</f>
        <v>0</v>
      </c>
      <c r="G342" s="50">
        <f t="shared" si="34"/>
        <v>0</v>
      </c>
      <c r="I342" s="50">
        <f t="shared" si="35"/>
        <v>0</v>
      </c>
      <c r="J342" s="285">
        <f>BAJIO14350722!D344</f>
        <v>0</v>
      </c>
      <c r="K342" s="50">
        <f t="shared" si="36"/>
        <v>0</v>
      </c>
      <c r="M342" s="50">
        <f t="shared" si="37"/>
        <v>0</v>
      </c>
      <c r="N342" s="50">
        <f>BAJIO14350722!C344</f>
        <v>0</v>
      </c>
      <c r="O342" s="77">
        <f t="shared" si="38"/>
        <v>5518.8900000000285</v>
      </c>
    </row>
    <row r="343" spans="1:15" x14ac:dyDescent="0.25">
      <c r="A343" s="47">
        <f>BAJIO14350722!A345</f>
        <v>0</v>
      </c>
      <c r="C343" s="49">
        <f>BAJIO14350722!B345</f>
        <v>0</v>
      </c>
      <c r="E343" s="48">
        <f>BAJIO14350722!I345</f>
        <v>0</v>
      </c>
      <c r="F343" s="48">
        <f>BAJIO14350722!H345</f>
        <v>0</v>
      </c>
      <c r="G343" s="50">
        <f t="shared" si="34"/>
        <v>0</v>
      </c>
      <c r="I343" s="50">
        <f t="shared" si="35"/>
        <v>0</v>
      </c>
      <c r="J343" s="285">
        <f>BAJIO14350722!D345</f>
        <v>0</v>
      </c>
      <c r="K343" s="50">
        <f t="shared" si="36"/>
        <v>0</v>
      </c>
      <c r="M343" s="50">
        <f t="shared" si="37"/>
        <v>0</v>
      </c>
      <c r="N343" s="50">
        <f>BAJIO14350722!C345</f>
        <v>0</v>
      </c>
      <c r="O343" s="77">
        <f t="shared" si="38"/>
        <v>5518.8900000000285</v>
      </c>
    </row>
    <row r="344" spans="1:15" x14ac:dyDescent="0.25">
      <c r="A344" s="47">
        <f>BAJIO14350722!A346</f>
        <v>0</v>
      </c>
      <c r="C344" s="49">
        <f>BAJIO14350722!B346</f>
        <v>0</v>
      </c>
      <c r="E344" s="48">
        <f>BAJIO14350722!I346</f>
        <v>0</v>
      </c>
      <c r="F344" s="48">
        <f>BAJIO14350722!H346</f>
        <v>0</v>
      </c>
      <c r="G344" s="50">
        <f t="shared" si="34"/>
        <v>0</v>
      </c>
      <c r="I344" s="50">
        <f t="shared" si="35"/>
        <v>0</v>
      </c>
      <c r="J344" s="285">
        <f>BAJIO14350722!D346</f>
        <v>0</v>
      </c>
      <c r="K344" s="50">
        <f t="shared" si="36"/>
        <v>0</v>
      </c>
      <c r="M344" s="50">
        <f t="shared" si="37"/>
        <v>0</v>
      </c>
      <c r="N344" s="50">
        <f>BAJIO14350722!C346</f>
        <v>0</v>
      </c>
      <c r="O344" s="77">
        <f t="shared" si="38"/>
        <v>5518.8900000000285</v>
      </c>
    </row>
    <row r="345" spans="1:15" x14ac:dyDescent="0.25">
      <c r="A345" s="47">
        <f>BAJIO14350722!A347</f>
        <v>0</v>
      </c>
      <c r="C345" s="49">
        <f>BAJIO14350722!B347</f>
        <v>0</v>
      </c>
      <c r="E345" s="48">
        <f>BAJIO14350722!I347</f>
        <v>0</v>
      </c>
      <c r="F345" s="48">
        <f>BAJIO14350722!H347</f>
        <v>0</v>
      </c>
      <c r="G345" s="50">
        <f t="shared" si="34"/>
        <v>0</v>
      </c>
      <c r="I345" s="50">
        <f t="shared" si="35"/>
        <v>0</v>
      </c>
      <c r="J345" s="285">
        <f>BAJIO14350722!D347</f>
        <v>0</v>
      </c>
      <c r="K345" s="50">
        <f t="shared" si="36"/>
        <v>0</v>
      </c>
      <c r="M345" s="50">
        <f t="shared" si="37"/>
        <v>0</v>
      </c>
      <c r="N345" s="50">
        <f>BAJIO14350722!C347</f>
        <v>0</v>
      </c>
      <c r="O345" s="77">
        <f t="shared" si="38"/>
        <v>5518.8900000000285</v>
      </c>
    </row>
    <row r="346" spans="1:15" x14ac:dyDescent="0.25">
      <c r="A346" s="47">
        <f>BAJIO14350722!A348</f>
        <v>0</v>
      </c>
      <c r="C346" s="49">
        <f>BAJIO14350722!B348</f>
        <v>0</v>
      </c>
      <c r="E346" s="48">
        <f>BAJIO14350722!I348</f>
        <v>0</v>
      </c>
      <c r="F346" s="48">
        <f>BAJIO14350722!H348</f>
        <v>0</v>
      </c>
      <c r="G346" s="50">
        <f t="shared" si="34"/>
        <v>0</v>
      </c>
      <c r="I346" s="50">
        <f t="shared" si="35"/>
        <v>0</v>
      </c>
      <c r="J346" s="285">
        <f>BAJIO14350722!D348</f>
        <v>0</v>
      </c>
      <c r="K346" s="50">
        <f t="shared" si="36"/>
        <v>0</v>
      </c>
      <c r="M346" s="50">
        <f t="shared" si="37"/>
        <v>0</v>
      </c>
      <c r="N346" s="50">
        <f>BAJIO14350722!C348</f>
        <v>0</v>
      </c>
      <c r="O346" s="77">
        <f t="shared" si="38"/>
        <v>5518.8900000000285</v>
      </c>
    </row>
    <row r="347" spans="1:15" x14ac:dyDescent="0.25">
      <c r="A347" s="47">
        <f>BAJIO14350722!A349</f>
        <v>0</v>
      </c>
      <c r="C347" s="49">
        <f>BAJIO14350722!B349</f>
        <v>0</v>
      </c>
      <c r="E347" s="48">
        <f>BAJIO14350722!I349</f>
        <v>0</v>
      </c>
      <c r="F347" s="48">
        <f>BAJIO14350722!H349</f>
        <v>0</v>
      </c>
      <c r="G347" s="50">
        <f t="shared" ref="G347:G410" si="39">J347/1.16</f>
        <v>0</v>
      </c>
      <c r="I347" s="50">
        <f t="shared" ref="I347:I410" si="40">G347*0.16</f>
        <v>0</v>
      </c>
      <c r="J347" s="285">
        <f>BAJIO14350722!D349</f>
        <v>0</v>
      </c>
      <c r="K347" s="50">
        <f t="shared" ref="K347:K410" si="41">N347/1.16</f>
        <v>0</v>
      </c>
      <c r="M347" s="50">
        <f t="shared" ref="M347:M410" si="42">K347*0.16</f>
        <v>0</v>
      </c>
      <c r="N347" s="50">
        <f>BAJIO14350722!C349</f>
        <v>0</v>
      </c>
      <c r="O347" s="77">
        <f t="shared" si="38"/>
        <v>5518.8900000000285</v>
      </c>
    </row>
    <row r="348" spans="1:15" x14ac:dyDescent="0.25">
      <c r="A348" s="47">
        <f>BAJIO14350722!A350</f>
        <v>0</v>
      </c>
      <c r="C348" s="49">
        <f>BAJIO14350722!B350</f>
        <v>0</v>
      </c>
      <c r="E348" s="48">
        <f>BAJIO14350722!I350</f>
        <v>0</v>
      </c>
      <c r="F348" s="48">
        <f>BAJIO14350722!H350</f>
        <v>0</v>
      </c>
      <c r="G348" s="50">
        <f t="shared" si="39"/>
        <v>0</v>
      </c>
      <c r="I348" s="50">
        <f t="shared" si="40"/>
        <v>0</v>
      </c>
      <c r="J348" s="285">
        <f>BAJIO14350722!D350</f>
        <v>0</v>
      </c>
      <c r="K348" s="50">
        <f t="shared" si="41"/>
        <v>0</v>
      </c>
      <c r="M348" s="50">
        <f t="shared" si="42"/>
        <v>0</v>
      </c>
      <c r="N348" s="50">
        <f>BAJIO14350722!C350</f>
        <v>0</v>
      </c>
      <c r="O348" s="77">
        <f t="shared" si="38"/>
        <v>5518.8900000000285</v>
      </c>
    </row>
    <row r="349" spans="1:15" x14ac:dyDescent="0.25">
      <c r="A349" s="47">
        <f>BAJIO14350722!A351</f>
        <v>0</v>
      </c>
      <c r="C349" s="49">
        <f>BAJIO14350722!B351</f>
        <v>0</v>
      </c>
      <c r="E349" s="48">
        <f>BAJIO14350722!I351</f>
        <v>0</v>
      </c>
      <c r="F349" s="48">
        <f>BAJIO14350722!H351</f>
        <v>0</v>
      </c>
      <c r="G349" s="50">
        <f t="shared" si="39"/>
        <v>0</v>
      </c>
      <c r="I349" s="50">
        <f t="shared" si="40"/>
        <v>0</v>
      </c>
      <c r="J349" s="285">
        <f>BAJIO14350722!D351</f>
        <v>0</v>
      </c>
      <c r="K349" s="50">
        <f t="shared" si="41"/>
        <v>0</v>
      </c>
      <c r="M349" s="50">
        <f t="shared" si="42"/>
        <v>0</v>
      </c>
      <c r="N349" s="50">
        <f>BAJIO14350722!C351</f>
        <v>0</v>
      </c>
      <c r="O349" s="77">
        <f t="shared" si="38"/>
        <v>5518.8900000000285</v>
      </c>
    </row>
    <row r="350" spans="1:15" x14ac:dyDescent="0.25">
      <c r="A350" s="47">
        <f>BAJIO14350722!A352</f>
        <v>0</v>
      </c>
      <c r="C350" s="49">
        <f>BAJIO14350722!B352</f>
        <v>0</v>
      </c>
      <c r="E350" s="48">
        <f>BAJIO14350722!I352</f>
        <v>0</v>
      </c>
      <c r="F350" s="48">
        <f>BAJIO14350722!H352</f>
        <v>0</v>
      </c>
      <c r="G350" s="50">
        <f t="shared" si="39"/>
        <v>0</v>
      </c>
      <c r="I350" s="50">
        <f t="shared" si="40"/>
        <v>0</v>
      </c>
      <c r="J350" s="285">
        <f>BAJIO14350722!D352</f>
        <v>0</v>
      </c>
      <c r="K350" s="50">
        <f t="shared" si="41"/>
        <v>0</v>
      </c>
      <c r="M350" s="50">
        <f t="shared" si="42"/>
        <v>0</v>
      </c>
      <c r="N350" s="50">
        <f>BAJIO14350722!C352</f>
        <v>0</v>
      </c>
      <c r="O350" s="77">
        <f t="shared" si="38"/>
        <v>5518.8900000000285</v>
      </c>
    </row>
    <row r="351" spans="1:15" x14ac:dyDescent="0.25">
      <c r="A351" s="47">
        <f>BAJIO14350722!A353</f>
        <v>0</v>
      </c>
      <c r="C351" s="49">
        <f>BAJIO14350722!B353</f>
        <v>0</v>
      </c>
      <c r="E351" s="48">
        <f>BAJIO14350722!I353</f>
        <v>0</v>
      </c>
      <c r="F351" s="48">
        <f>BAJIO14350722!H353</f>
        <v>0</v>
      </c>
      <c r="G351" s="50">
        <f t="shared" si="39"/>
        <v>0</v>
      </c>
      <c r="I351" s="50">
        <f t="shared" si="40"/>
        <v>0</v>
      </c>
      <c r="J351" s="285">
        <f>BAJIO14350722!D353</f>
        <v>0</v>
      </c>
      <c r="K351" s="50">
        <f t="shared" si="41"/>
        <v>0</v>
      </c>
      <c r="M351" s="50">
        <f t="shared" si="42"/>
        <v>0</v>
      </c>
      <c r="N351" s="50">
        <f>BAJIO14350722!C353</f>
        <v>0</v>
      </c>
      <c r="O351" s="77">
        <f t="shared" si="38"/>
        <v>5518.8900000000285</v>
      </c>
    </row>
    <row r="352" spans="1:15" x14ac:dyDescent="0.25">
      <c r="A352" s="47">
        <f>BAJIO14350722!A354</f>
        <v>0</v>
      </c>
      <c r="C352" s="49">
        <f>BAJIO14350722!B354</f>
        <v>0</v>
      </c>
      <c r="E352" s="48">
        <f>BAJIO14350722!I354</f>
        <v>0</v>
      </c>
      <c r="F352" s="48">
        <f>BAJIO14350722!H354</f>
        <v>0</v>
      </c>
      <c r="G352" s="50">
        <f t="shared" si="39"/>
        <v>0</v>
      </c>
      <c r="I352" s="50">
        <f t="shared" si="40"/>
        <v>0</v>
      </c>
      <c r="J352" s="285">
        <f>BAJIO14350722!D354</f>
        <v>0</v>
      </c>
      <c r="K352" s="50">
        <f t="shared" si="41"/>
        <v>0</v>
      </c>
      <c r="M352" s="50">
        <f t="shared" si="42"/>
        <v>0</v>
      </c>
      <c r="N352" s="50">
        <f>BAJIO14350722!C354</f>
        <v>0</v>
      </c>
      <c r="O352" s="77">
        <f t="shared" si="38"/>
        <v>5518.8900000000285</v>
      </c>
    </row>
    <row r="353" spans="1:15" x14ac:dyDescent="0.25">
      <c r="A353" s="47">
        <f>BAJIO14350722!A355</f>
        <v>0</v>
      </c>
      <c r="C353" s="49">
        <f>BAJIO14350722!B355</f>
        <v>0</v>
      </c>
      <c r="E353" s="48">
        <f>BAJIO14350722!I355</f>
        <v>0</v>
      </c>
      <c r="F353" s="48">
        <f>BAJIO14350722!H355</f>
        <v>0</v>
      </c>
      <c r="G353" s="50">
        <f t="shared" si="39"/>
        <v>0</v>
      </c>
      <c r="I353" s="50">
        <f t="shared" si="40"/>
        <v>0</v>
      </c>
      <c r="J353" s="285">
        <f>BAJIO14350722!D355</f>
        <v>0</v>
      </c>
      <c r="K353" s="50">
        <f t="shared" si="41"/>
        <v>0</v>
      </c>
      <c r="M353" s="50">
        <f t="shared" si="42"/>
        <v>0</v>
      </c>
      <c r="N353" s="50">
        <f>BAJIO14350722!C355</f>
        <v>0</v>
      </c>
      <c r="O353" s="77">
        <f t="shared" si="38"/>
        <v>5518.8900000000285</v>
      </c>
    </row>
    <row r="354" spans="1:15" x14ac:dyDescent="0.25">
      <c r="A354" s="47">
        <f>BAJIO14350722!A356</f>
        <v>0</v>
      </c>
      <c r="C354" s="49">
        <f>BAJIO14350722!B356</f>
        <v>0</v>
      </c>
      <c r="E354" s="48">
        <f>BAJIO14350722!I356</f>
        <v>0</v>
      </c>
      <c r="F354" s="48">
        <f>BAJIO14350722!H356</f>
        <v>0</v>
      </c>
      <c r="G354" s="50">
        <f t="shared" si="39"/>
        <v>0</v>
      </c>
      <c r="I354" s="50">
        <f t="shared" si="40"/>
        <v>0</v>
      </c>
      <c r="J354" s="285">
        <f>BAJIO14350722!D356</f>
        <v>0</v>
      </c>
      <c r="K354" s="50">
        <f t="shared" si="41"/>
        <v>0</v>
      </c>
      <c r="M354" s="50">
        <f t="shared" si="42"/>
        <v>0</v>
      </c>
      <c r="N354" s="50">
        <f>BAJIO14350722!C356</f>
        <v>0</v>
      </c>
      <c r="O354" s="77">
        <f t="shared" si="38"/>
        <v>5518.8900000000285</v>
      </c>
    </row>
    <row r="355" spans="1:15" x14ac:dyDescent="0.25">
      <c r="A355" s="47">
        <f>BAJIO14350722!A357</f>
        <v>0</v>
      </c>
      <c r="C355" s="49">
        <f>BAJIO14350722!B357</f>
        <v>0</v>
      </c>
      <c r="E355" s="48">
        <f>BAJIO14350722!I357</f>
        <v>0</v>
      </c>
      <c r="F355" s="48">
        <f>BAJIO14350722!H357</f>
        <v>0</v>
      </c>
      <c r="G355" s="50">
        <f t="shared" si="39"/>
        <v>0</v>
      </c>
      <c r="I355" s="50">
        <f t="shared" si="40"/>
        <v>0</v>
      </c>
      <c r="J355" s="285">
        <f>BAJIO14350722!D357</f>
        <v>0</v>
      </c>
      <c r="K355" s="50">
        <f t="shared" si="41"/>
        <v>0</v>
      </c>
      <c r="M355" s="50">
        <f t="shared" si="42"/>
        <v>0</v>
      </c>
      <c r="N355" s="50">
        <f>BAJIO14350722!C357</f>
        <v>0</v>
      </c>
      <c r="O355" s="77">
        <f t="shared" si="38"/>
        <v>5518.8900000000285</v>
      </c>
    </row>
    <row r="356" spans="1:15" x14ac:dyDescent="0.25">
      <c r="A356" s="47">
        <f>BAJIO14350722!A358</f>
        <v>0</v>
      </c>
      <c r="C356" s="49">
        <f>BAJIO14350722!B358</f>
        <v>0</v>
      </c>
      <c r="E356" s="48">
        <f>BAJIO14350722!I358</f>
        <v>0</v>
      </c>
      <c r="F356" s="48">
        <f>BAJIO14350722!H358</f>
        <v>0</v>
      </c>
      <c r="G356" s="50">
        <f t="shared" si="39"/>
        <v>0</v>
      </c>
      <c r="I356" s="50">
        <f t="shared" si="40"/>
        <v>0</v>
      </c>
      <c r="J356" s="285">
        <f>BAJIO14350722!D358</f>
        <v>0</v>
      </c>
      <c r="K356" s="50">
        <f t="shared" si="41"/>
        <v>0</v>
      </c>
      <c r="M356" s="50">
        <f t="shared" si="42"/>
        <v>0</v>
      </c>
      <c r="N356" s="50">
        <f>BAJIO14350722!C358</f>
        <v>0</v>
      </c>
      <c r="O356" s="77">
        <f t="shared" si="38"/>
        <v>5518.8900000000285</v>
      </c>
    </row>
    <row r="357" spans="1:15" x14ac:dyDescent="0.25">
      <c r="A357" s="47">
        <f>BAJIO14350722!A359</f>
        <v>0</v>
      </c>
      <c r="C357" s="49">
        <f>BAJIO14350722!B359</f>
        <v>0</v>
      </c>
      <c r="E357" s="48">
        <f>BAJIO14350722!I359</f>
        <v>0</v>
      </c>
      <c r="F357" s="48">
        <f>BAJIO14350722!H359</f>
        <v>0</v>
      </c>
      <c r="G357" s="50">
        <f t="shared" si="39"/>
        <v>0</v>
      </c>
      <c r="I357" s="50">
        <f t="shared" si="40"/>
        <v>0</v>
      </c>
      <c r="J357" s="285">
        <f>BAJIO14350722!D359</f>
        <v>0</v>
      </c>
      <c r="K357" s="50">
        <f t="shared" si="41"/>
        <v>0</v>
      </c>
      <c r="M357" s="50">
        <f t="shared" si="42"/>
        <v>0</v>
      </c>
      <c r="N357" s="50">
        <f>BAJIO14350722!C359</f>
        <v>0</v>
      </c>
      <c r="O357" s="77">
        <f t="shared" si="38"/>
        <v>5518.8900000000285</v>
      </c>
    </row>
    <row r="358" spans="1:15" x14ac:dyDescent="0.25">
      <c r="A358" s="47">
        <f>BAJIO14350722!A360</f>
        <v>0</v>
      </c>
      <c r="C358" s="49">
        <f>BAJIO14350722!B360</f>
        <v>0</v>
      </c>
      <c r="E358" s="48">
        <f>BAJIO14350722!I360</f>
        <v>0</v>
      </c>
      <c r="F358" s="48">
        <f>BAJIO14350722!H360</f>
        <v>0</v>
      </c>
      <c r="G358" s="50">
        <f t="shared" si="39"/>
        <v>0</v>
      </c>
      <c r="I358" s="50">
        <f t="shared" si="40"/>
        <v>0</v>
      </c>
      <c r="J358" s="285">
        <f>BAJIO14350722!D360</f>
        <v>0</v>
      </c>
      <c r="K358" s="50">
        <f t="shared" si="41"/>
        <v>0</v>
      </c>
      <c r="M358" s="50">
        <f t="shared" si="42"/>
        <v>0</v>
      </c>
      <c r="N358" s="50">
        <f>BAJIO14350722!C360</f>
        <v>0</v>
      </c>
      <c r="O358" s="77">
        <f t="shared" si="38"/>
        <v>5518.8900000000285</v>
      </c>
    </row>
    <row r="359" spans="1:15" x14ac:dyDescent="0.25">
      <c r="A359" s="47">
        <f>BAJIO14350722!A361</f>
        <v>0</v>
      </c>
      <c r="C359" s="49">
        <f>BAJIO14350722!B361</f>
        <v>0</v>
      </c>
      <c r="E359" s="48">
        <f>BAJIO14350722!I361</f>
        <v>0</v>
      </c>
      <c r="F359" s="48">
        <f>BAJIO14350722!H361</f>
        <v>0</v>
      </c>
      <c r="G359" s="50">
        <f t="shared" si="39"/>
        <v>0</v>
      </c>
      <c r="I359" s="50">
        <f t="shared" si="40"/>
        <v>0</v>
      </c>
      <c r="J359" s="285">
        <f>BAJIO14350722!D361</f>
        <v>0</v>
      </c>
      <c r="K359" s="50">
        <f t="shared" si="41"/>
        <v>0</v>
      </c>
      <c r="M359" s="50">
        <f t="shared" si="42"/>
        <v>0</v>
      </c>
      <c r="N359" s="50">
        <f>BAJIO14350722!C361</f>
        <v>0</v>
      </c>
      <c r="O359" s="77">
        <f t="shared" si="38"/>
        <v>5518.8900000000285</v>
      </c>
    </row>
    <row r="360" spans="1:15" x14ac:dyDescent="0.25">
      <c r="A360" s="47">
        <f>BAJIO14350722!A362</f>
        <v>0</v>
      </c>
      <c r="C360" s="49">
        <f>BAJIO14350722!B362</f>
        <v>0</v>
      </c>
      <c r="E360" s="48">
        <f>BAJIO14350722!I362</f>
        <v>0</v>
      </c>
      <c r="F360" s="48">
        <f>BAJIO14350722!H362</f>
        <v>0</v>
      </c>
      <c r="G360" s="50">
        <f t="shared" si="39"/>
        <v>0</v>
      </c>
      <c r="I360" s="50">
        <f t="shared" si="40"/>
        <v>0</v>
      </c>
      <c r="J360" s="285">
        <f>BAJIO14350722!D362</f>
        <v>0</v>
      </c>
      <c r="K360" s="50">
        <f t="shared" si="41"/>
        <v>0</v>
      </c>
      <c r="M360" s="50">
        <f t="shared" si="42"/>
        <v>0</v>
      </c>
      <c r="N360" s="50">
        <f>BAJIO14350722!C362</f>
        <v>0</v>
      </c>
      <c r="O360" s="77">
        <f t="shared" si="38"/>
        <v>5518.8900000000285</v>
      </c>
    </row>
    <row r="361" spans="1:15" x14ac:dyDescent="0.25">
      <c r="A361" s="47">
        <f>BAJIO14350722!A363</f>
        <v>0</v>
      </c>
      <c r="C361" s="49">
        <f>BAJIO14350722!B363</f>
        <v>0</v>
      </c>
      <c r="E361" s="48">
        <f>BAJIO14350722!I363</f>
        <v>0</v>
      </c>
      <c r="F361" s="48">
        <f>BAJIO14350722!H363</f>
        <v>0</v>
      </c>
      <c r="G361" s="50">
        <f t="shared" si="39"/>
        <v>0</v>
      </c>
      <c r="I361" s="50">
        <f t="shared" si="40"/>
        <v>0</v>
      </c>
      <c r="J361" s="285">
        <f>BAJIO14350722!D363</f>
        <v>0</v>
      </c>
      <c r="K361" s="50">
        <f t="shared" si="41"/>
        <v>0</v>
      </c>
      <c r="M361" s="50">
        <f t="shared" si="42"/>
        <v>0</v>
      </c>
      <c r="N361" s="50">
        <f>BAJIO14350722!C363</f>
        <v>0</v>
      </c>
      <c r="O361" s="77">
        <f t="shared" si="38"/>
        <v>5518.8900000000285</v>
      </c>
    </row>
    <row r="362" spans="1:15" x14ac:dyDescent="0.25">
      <c r="A362" s="47">
        <f>BAJIO14350722!A364</f>
        <v>0</v>
      </c>
      <c r="C362" s="49">
        <f>BAJIO14350722!B364</f>
        <v>0</v>
      </c>
      <c r="E362" s="48">
        <f>BAJIO14350722!I364</f>
        <v>0</v>
      </c>
      <c r="F362" s="48">
        <f>BAJIO14350722!H364</f>
        <v>0</v>
      </c>
      <c r="G362" s="50">
        <f t="shared" si="39"/>
        <v>0</v>
      </c>
      <c r="I362" s="50">
        <f t="shared" si="40"/>
        <v>0</v>
      </c>
      <c r="J362" s="285">
        <f>BAJIO14350722!D364</f>
        <v>0</v>
      </c>
      <c r="K362" s="50">
        <f t="shared" si="41"/>
        <v>0</v>
      </c>
      <c r="M362" s="50">
        <f t="shared" si="42"/>
        <v>0</v>
      </c>
      <c r="N362" s="50">
        <f>BAJIO14350722!C364</f>
        <v>0</v>
      </c>
      <c r="O362" s="77">
        <f t="shared" si="38"/>
        <v>5518.8900000000285</v>
      </c>
    </row>
    <row r="363" spans="1:15" x14ac:dyDescent="0.25">
      <c r="A363" s="47">
        <f>BAJIO14350722!A365</f>
        <v>0</v>
      </c>
      <c r="C363" s="49">
        <f>BAJIO14350722!B365</f>
        <v>0</v>
      </c>
      <c r="E363" s="48">
        <f>BAJIO14350722!I365</f>
        <v>0</v>
      </c>
      <c r="F363" s="48">
        <f>BAJIO14350722!H365</f>
        <v>0</v>
      </c>
      <c r="G363" s="50">
        <f t="shared" si="39"/>
        <v>0</v>
      </c>
      <c r="I363" s="50">
        <f t="shared" si="40"/>
        <v>0</v>
      </c>
      <c r="J363" s="285">
        <f>BAJIO14350722!D365</f>
        <v>0</v>
      </c>
      <c r="K363" s="50">
        <f t="shared" si="41"/>
        <v>0</v>
      </c>
      <c r="M363" s="50">
        <f t="shared" si="42"/>
        <v>0</v>
      </c>
      <c r="N363" s="50">
        <f>BAJIO14350722!C365</f>
        <v>0</v>
      </c>
      <c r="O363" s="77">
        <f t="shared" si="38"/>
        <v>5518.8900000000285</v>
      </c>
    </row>
    <row r="364" spans="1:15" x14ac:dyDescent="0.25">
      <c r="A364" s="47">
        <f>BAJIO14350722!A366</f>
        <v>0</v>
      </c>
      <c r="C364" s="49">
        <f>BAJIO14350722!B366</f>
        <v>0</v>
      </c>
      <c r="E364" s="48">
        <f>BAJIO14350722!I366</f>
        <v>0</v>
      </c>
      <c r="F364" s="48">
        <f>BAJIO14350722!H366</f>
        <v>0</v>
      </c>
      <c r="G364" s="50">
        <f t="shared" si="39"/>
        <v>0</v>
      </c>
      <c r="I364" s="50">
        <f t="shared" si="40"/>
        <v>0</v>
      </c>
      <c r="J364" s="285">
        <f>BAJIO14350722!D366</f>
        <v>0</v>
      </c>
      <c r="K364" s="50">
        <f t="shared" si="41"/>
        <v>0</v>
      </c>
      <c r="M364" s="50">
        <f t="shared" si="42"/>
        <v>0</v>
      </c>
      <c r="N364" s="50">
        <f>BAJIO14350722!C366</f>
        <v>0</v>
      </c>
      <c r="O364" s="77">
        <f t="shared" si="38"/>
        <v>5518.8900000000285</v>
      </c>
    </row>
    <row r="365" spans="1:15" x14ac:dyDescent="0.25">
      <c r="A365" s="47">
        <f>BAJIO14350722!A367</f>
        <v>0</v>
      </c>
      <c r="C365" s="49">
        <f>BAJIO14350722!B367</f>
        <v>0</v>
      </c>
      <c r="E365" s="48">
        <f>BAJIO14350722!I367</f>
        <v>0</v>
      </c>
      <c r="F365" s="48">
        <f>BAJIO14350722!H367</f>
        <v>0</v>
      </c>
      <c r="G365" s="50">
        <f t="shared" si="39"/>
        <v>0</v>
      </c>
      <c r="I365" s="50">
        <f t="shared" si="40"/>
        <v>0</v>
      </c>
      <c r="J365" s="285">
        <f>BAJIO14350722!D367</f>
        <v>0</v>
      </c>
      <c r="K365" s="50">
        <f t="shared" si="41"/>
        <v>0</v>
      </c>
      <c r="M365" s="50">
        <f t="shared" si="42"/>
        <v>0</v>
      </c>
      <c r="N365" s="50">
        <f>BAJIO14350722!C367</f>
        <v>0</v>
      </c>
      <c r="O365" s="77">
        <f t="shared" si="38"/>
        <v>5518.8900000000285</v>
      </c>
    </row>
    <row r="366" spans="1:15" x14ac:dyDescent="0.25">
      <c r="A366" s="47">
        <f>BAJIO14350722!A368</f>
        <v>0</v>
      </c>
      <c r="C366" s="49">
        <f>BAJIO14350722!B368</f>
        <v>0</v>
      </c>
      <c r="E366" s="48">
        <f>BAJIO14350722!I368</f>
        <v>0</v>
      </c>
      <c r="F366" s="48">
        <f>BAJIO14350722!H368</f>
        <v>0</v>
      </c>
      <c r="G366" s="50">
        <f t="shared" si="39"/>
        <v>0</v>
      </c>
      <c r="I366" s="50">
        <f t="shared" si="40"/>
        <v>0</v>
      </c>
      <c r="J366" s="285">
        <f>BAJIO14350722!D368</f>
        <v>0</v>
      </c>
      <c r="K366" s="50">
        <f t="shared" si="41"/>
        <v>0</v>
      </c>
      <c r="M366" s="50">
        <f t="shared" si="42"/>
        <v>0</v>
      </c>
      <c r="N366" s="50">
        <f>BAJIO14350722!C368</f>
        <v>0</v>
      </c>
      <c r="O366" s="77">
        <f t="shared" si="38"/>
        <v>5518.8900000000285</v>
      </c>
    </row>
    <row r="367" spans="1:15" x14ac:dyDescent="0.25">
      <c r="A367" s="47">
        <f>BAJIO14350722!A369</f>
        <v>0</v>
      </c>
      <c r="C367" s="49">
        <f>BAJIO14350722!B369</f>
        <v>0</v>
      </c>
      <c r="E367" s="48">
        <f>BAJIO14350722!I369</f>
        <v>0</v>
      </c>
      <c r="F367" s="48">
        <f>BAJIO14350722!H369</f>
        <v>0</v>
      </c>
      <c r="G367" s="50">
        <f t="shared" si="39"/>
        <v>0</v>
      </c>
      <c r="I367" s="50">
        <f t="shared" si="40"/>
        <v>0</v>
      </c>
      <c r="J367" s="285">
        <f>BAJIO14350722!D369</f>
        <v>0</v>
      </c>
      <c r="K367" s="50">
        <f t="shared" si="41"/>
        <v>0</v>
      </c>
      <c r="M367" s="50">
        <f t="shared" si="42"/>
        <v>0</v>
      </c>
      <c r="N367" s="50">
        <f>BAJIO14350722!C369</f>
        <v>0</v>
      </c>
      <c r="O367" s="77">
        <f t="shared" si="38"/>
        <v>5518.8900000000285</v>
      </c>
    </row>
    <row r="368" spans="1:15" x14ac:dyDescent="0.25">
      <c r="A368" s="47">
        <f>BAJIO14350722!A370</f>
        <v>0</v>
      </c>
      <c r="C368" s="49">
        <f>BAJIO14350722!B370</f>
        <v>0</v>
      </c>
      <c r="E368" s="48">
        <f>BAJIO14350722!I370</f>
        <v>0</v>
      </c>
      <c r="F368" s="48">
        <f>BAJIO14350722!H370</f>
        <v>0</v>
      </c>
      <c r="G368" s="50">
        <f t="shared" si="39"/>
        <v>0</v>
      </c>
      <c r="I368" s="50">
        <f t="shared" si="40"/>
        <v>0</v>
      </c>
      <c r="J368" s="285">
        <f>BAJIO14350722!D370</f>
        <v>0</v>
      </c>
      <c r="K368" s="50">
        <f t="shared" si="41"/>
        <v>0</v>
      </c>
      <c r="M368" s="50">
        <f t="shared" si="42"/>
        <v>0</v>
      </c>
      <c r="N368" s="50">
        <f>BAJIO14350722!C370</f>
        <v>0</v>
      </c>
      <c r="O368" s="77">
        <f t="shared" si="38"/>
        <v>5518.8900000000285</v>
      </c>
    </row>
    <row r="369" spans="1:15" x14ac:dyDescent="0.25">
      <c r="A369" s="47">
        <f>BAJIO14350722!A371</f>
        <v>0</v>
      </c>
      <c r="C369" s="49">
        <f>BAJIO14350722!B371</f>
        <v>0</v>
      </c>
      <c r="E369" s="48">
        <f>BAJIO14350722!I371</f>
        <v>0</v>
      </c>
      <c r="F369" s="48">
        <f>BAJIO14350722!H371</f>
        <v>0</v>
      </c>
      <c r="G369" s="50">
        <f t="shared" si="39"/>
        <v>0</v>
      </c>
      <c r="I369" s="50">
        <f t="shared" si="40"/>
        <v>0</v>
      </c>
      <c r="J369" s="285">
        <f>BAJIO14350722!D371</f>
        <v>0</v>
      </c>
      <c r="K369" s="50">
        <f t="shared" si="41"/>
        <v>0</v>
      </c>
      <c r="M369" s="50">
        <f t="shared" si="42"/>
        <v>0</v>
      </c>
      <c r="N369" s="50">
        <f>BAJIO14350722!C371</f>
        <v>0</v>
      </c>
      <c r="O369" s="77">
        <f t="shared" si="38"/>
        <v>5518.8900000000285</v>
      </c>
    </row>
    <row r="370" spans="1:15" x14ac:dyDescent="0.25">
      <c r="A370" s="47">
        <f>BAJIO14350722!A372</f>
        <v>0</v>
      </c>
      <c r="C370" s="49">
        <f>BAJIO14350722!B372</f>
        <v>0</v>
      </c>
      <c r="E370" s="48">
        <f>BAJIO14350722!I372</f>
        <v>0</v>
      </c>
      <c r="F370" s="48">
        <f>BAJIO14350722!H372</f>
        <v>0</v>
      </c>
      <c r="G370" s="50">
        <f t="shared" si="39"/>
        <v>0</v>
      </c>
      <c r="I370" s="50">
        <f t="shared" si="40"/>
        <v>0</v>
      </c>
      <c r="J370" s="285">
        <f>BAJIO14350722!D372</f>
        <v>0</v>
      </c>
      <c r="K370" s="50">
        <f t="shared" si="41"/>
        <v>0</v>
      </c>
      <c r="M370" s="50">
        <f t="shared" si="42"/>
        <v>0</v>
      </c>
      <c r="N370" s="50">
        <f>BAJIO14350722!C372</f>
        <v>0</v>
      </c>
      <c r="O370" s="77">
        <f t="shared" si="38"/>
        <v>5518.8900000000285</v>
      </c>
    </row>
    <row r="371" spans="1:15" x14ac:dyDescent="0.25">
      <c r="A371" s="47">
        <f>BAJIO14350722!A373</f>
        <v>0</v>
      </c>
      <c r="C371" s="49">
        <f>BAJIO14350722!B373</f>
        <v>0</v>
      </c>
      <c r="E371" s="48">
        <f>BAJIO14350722!I373</f>
        <v>0</v>
      </c>
      <c r="F371" s="48">
        <f>BAJIO14350722!H373</f>
        <v>0</v>
      </c>
      <c r="G371" s="50">
        <f t="shared" si="39"/>
        <v>0</v>
      </c>
      <c r="I371" s="50">
        <f t="shared" si="40"/>
        <v>0</v>
      </c>
      <c r="J371" s="285">
        <f>BAJIO14350722!D373</f>
        <v>0</v>
      </c>
      <c r="K371" s="50">
        <f t="shared" si="41"/>
        <v>0</v>
      </c>
      <c r="M371" s="50">
        <f t="shared" si="42"/>
        <v>0</v>
      </c>
      <c r="N371" s="50">
        <f>BAJIO14350722!C373</f>
        <v>0</v>
      </c>
      <c r="O371" s="77">
        <f t="shared" si="38"/>
        <v>5518.8900000000285</v>
      </c>
    </row>
    <row r="372" spans="1:15" x14ac:dyDescent="0.25">
      <c r="A372" s="47">
        <f>BAJIO14350722!A374</f>
        <v>0</v>
      </c>
      <c r="C372" s="49">
        <f>BAJIO14350722!B374</f>
        <v>0</v>
      </c>
      <c r="E372" s="48">
        <f>BAJIO14350722!I374</f>
        <v>0</v>
      </c>
      <c r="F372" s="48">
        <f>BAJIO14350722!H374</f>
        <v>0</v>
      </c>
      <c r="G372" s="50">
        <f t="shared" si="39"/>
        <v>0</v>
      </c>
      <c r="I372" s="50">
        <f t="shared" si="40"/>
        <v>0</v>
      </c>
      <c r="J372" s="285">
        <f>BAJIO14350722!D374</f>
        <v>0</v>
      </c>
      <c r="K372" s="50">
        <f t="shared" si="41"/>
        <v>0</v>
      </c>
      <c r="M372" s="50">
        <f t="shared" si="42"/>
        <v>0</v>
      </c>
      <c r="N372" s="50">
        <f>BAJIO14350722!C374</f>
        <v>0</v>
      </c>
      <c r="O372" s="77">
        <f t="shared" si="38"/>
        <v>5518.8900000000285</v>
      </c>
    </row>
    <row r="373" spans="1:15" x14ac:dyDescent="0.25">
      <c r="A373" s="47">
        <f>BAJIO14350722!A375</f>
        <v>0</v>
      </c>
      <c r="C373" s="49">
        <f>BAJIO14350722!B375</f>
        <v>0</v>
      </c>
      <c r="E373" s="48">
        <f>BAJIO14350722!I375</f>
        <v>0</v>
      </c>
      <c r="F373" s="48">
        <f>BAJIO14350722!H375</f>
        <v>0</v>
      </c>
      <c r="G373" s="50">
        <f t="shared" si="39"/>
        <v>0</v>
      </c>
      <c r="I373" s="50">
        <f t="shared" si="40"/>
        <v>0</v>
      </c>
      <c r="J373" s="285">
        <f>BAJIO14350722!D375</f>
        <v>0</v>
      </c>
      <c r="K373" s="50">
        <f t="shared" si="41"/>
        <v>0</v>
      </c>
      <c r="M373" s="50">
        <f t="shared" si="42"/>
        <v>0</v>
      </c>
      <c r="N373" s="50">
        <f>BAJIO14350722!C375</f>
        <v>0</v>
      </c>
      <c r="O373" s="77">
        <f t="shared" si="38"/>
        <v>5518.8900000000285</v>
      </c>
    </row>
    <row r="374" spans="1:15" x14ac:dyDescent="0.25">
      <c r="A374" s="47">
        <f>BAJIO14350722!A376</f>
        <v>0</v>
      </c>
      <c r="C374" s="49">
        <f>BAJIO14350722!B376</f>
        <v>0</v>
      </c>
      <c r="E374" s="48">
        <f>BAJIO14350722!I376</f>
        <v>0</v>
      </c>
      <c r="F374" s="48">
        <f>BAJIO14350722!H376</f>
        <v>0</v>
      </c>
      <c r="G374" s="50">
        <f t="shared" si="39"/>
        <v>0</v>
      </c>
      <c r="I374" s="50">
        <f t="shared" si="40"/>
        <v>0</v>
      </c>
      <c r="J374" s="285">
        <f>BAJIO14350722!D376</f>
        <v>0</v>
      </c>
      <c r="K374" s="50">
        <f t="shared" si="41"/>
        <v>0</v>
      </c>
      <c r="M374" s="50">
        <f t="shared" si="42"/>
        <v>0</v>
      </c>
      <c r="N374" s="50">
        <f>BAJIO14350722!C376</f>
        <v>0</v>
      </c>
      <c r="O374" s="77">
        <f t="shared" si="38"/>
        <v>5518.8900000000285</v>
      </c>
    </row>
    <row r="375" spans="1:15" x14ac:dyDescent="0.25">
      <c r="A375" s="47">
        <f>BAJIO14350722!A377</f>
        <v>0</v>
      </c>
      <c r="C375" s="49">
        <f>BAJIO14350722!B377</f>
        <v>0</v>
      </c>
      <c r="E375" s="48">
        <f>BAJIO14350722!I377</f>
        <v>0</v>
      </c>
      <c r="F375" s="48">
        <f>BAJIO14350722!H377</f>
        <v>0</v>
      </c>
      <c r="G375" s="50">
        <f t="shared" si="39"/>
        <v>0</v>
      </c>
      <c r="I375" s="50">
        <f t="shared" si="40"/>
        <v>0</v>
      </c>
      <c r="J375" s="285">
        <f>BAJIO14350722!D377</f>
        <v>0</v>
      </c>
      <c r="K375" s="50">
        <f t="shared" si="41"/>
        <v>0</v>
      </c>
      <c r="M375" s="50">
        <f t="shared" si="42"/>
        <v>0</v>
      </c>
      <c r="N375" s="50">
        <f>BAJIO14350722!C377</f>
        <v>0</v>
      </c>
      <c r="O375" s="77">
        <f t="shared" si="38"/>
        <v>5518.8900000000285</v>
      </c>
    </row>
    <row r="376" spans="1:15" x14ac:dyDescent="0.25">
      <c r="A376" s="47">
        <f>BAJIO14350722!A378</f>
        <v>0</v>
      </c>
      <c r="C376" s="49">
        <f>BAJIO14350722!B378</f>
        <v>0</v>
      </c>
      <c r="E376" s="48">
        <f>BAJIO14350722!I378</f>
        <v>0</v>
      </c>
      <c r="F376" s="48">
        <f>BAJIO14350722!H378</f>
        <v>0</v>
      </c>
      <c r="G376" s="50">
        <f t="shared" si="39"/>
        <v>0</v>
      </c>
      <c r="I376" s="50">
        <f t="shared" si="40"/>
        <v>0</v>
      </c>
      <c r="J376" s="285">
        <f>BAJIO14350722!D378</f>
        <v>0</v>
      </c>
      <c r="K376" s="50">
        <f t="shared" si="41"/>
        <v>0</v>
      </c>
      <c r="M376" s="50">
        <f t="shared" si="42"/>
        <v>0</v>
      </c>
      <c r="N376" s="50">
        <f>BAJIO14350722!C378</f>
        <v>0</v>
      </c>
      <c r="O376" s="77">
        <f t="shared" si="38"/>
        <v>5518.8900000000285</v>
      </c>
    </row>
    <row r="377" spans="1:15" x14ac:dyDescent="0.25">
      <c r="A377" s="47">
        <f>BAJIO14350722!A379</f>
        <v>0</v>
      </c>
      <c r="C377" s="49">
        <f>BAJIO14350722!B379</f>
        <v>0</v>
      </c>
      <c r="E377" s="48">
        <f>BAJIO14350722!I379</f>
        <v>0</v>
      </c>
      <c r="F377" s="48">
        <f>BAJIO14350722!H379</f>
        <v>0</v>
      </c>
      <c r="G377" s="50">
        <f t="shared" si="39"/>
        <v>0</v>
      </c>
      <c r="I377" s="50">
        <f t="shared" si="40"/>
        <v>0</v>
      </c>
      <c r="J377" s="285">
        <f>BAJIO14350722!D379</f>
        <v>0</v>
      </c>
      <c r="K377" s="50">
        <f t="shared" si="41"/>
        <v>0</v>
      </c>
      <c r="M377" s="50">
        <f t="shared" si="42"/>
        <v>0</v>
      </c>
      <c r="N377" s="50">
        <f>BAJIO14350722!C379</f>
        <v>0</v>
      </c>
      <c r="O377" s="77">
        <f t="shared" si="38"/>
        <v>5518.8900000000285</v>
      </c>
    </row>
    <row r="378" spans="1:15" x14ac:dyDescent="0.25">
      <c r="A378" s="47">
        <f>BAJIO14350722!A380</f>
        <v>0</v>
      </c>
      <c r="C378" s="49">
        <f>BAJIO14350722!B380</f>
        <v>0</v>
      </c>
      <c r="E378" s="48">
        <f>BAJIO14350722!I380</f>
        <v>0</v>
      </c>
      <c r="F378" s="48">
        <f>BAJIO14350722!H380</f>
        <v>0</v>
      </c>
      <c r="G378" s="50">
        <f t="shared" si="39"/>
        <v>0</v>
      </c>
      <c r="I378" s="50">
        <f t="shared" si="40"/>
        <v>0</v>
      </c>
      <c r="J378" s="285">
        <f>BAJIO14350722!D380</f>
        <v>0</v>
      </c>
      <c r="K378" s="50">
        <f t="shared" si="41"/>
        <v>0</v>
      </c>
      <c r="M378" s="50">
        <f t="shared" si="42"/>
        <v>0</v>
      </c>
      <c r="N378" s="50">
        <f>BAJIO14350722!C380</f>
        <v>0</v>
      </c>
      <c r="O378" s="77">
        <f t="shared" si="38"/>
        <v>5518.8900000000285</v>
      </c>
    </row>
    <row r="379" spans="1:15" x14ac:dyDescent="0.25">
      <c r="A379" s="47">
        <f>BAJIO14350722!A381</f>
        <v>0</v>
      </c>
      <c r="C379" s="49">
        <f>BAJIO14350722!B381</f>
        <v>0</v>
      </c>
      <c r="E379" s="48">
        <f>BAJIO14350722!I381</f>
        <v>0</v>
      </c>
      <c r="F379" s="48">
        <f>BAJIO14350722!H381</f>
        <v>0</v>
      </c>
      <c r="G379" s="50">
        <f t="shared" si="39"/>
        <v>0</v>
      </c>
      <c r="I379" s="50">
        <f t="shared" si="40"/>
        <v>0</v>
      </c>
      <c r="J379" s="285">
        <f>BAJIO14350722!D381</f>
        <v>0</v>
      </c>
      <c r="K379" s="50">
        <f t="shared" si="41"/>
        <v>0</v>
      </c>
      <c r="M379" s="50">
        <f t="shared" si="42"/>
        <v>0</v>
      </c>
      <c r="N379" s="50">
        <f>BAJIO14350722!C381</f>
        <v>0</v>
      </c>
      <c r="O379" s="77">
        <f t="shared" si="38"/>
        <v>5518.8900000000285</v>
      </c>
    </row>
    <row r="380" spans="1:15" x14ac:dyDescent="0.25">
      <c r="A380" s="47">
        <f>BAJIO14350722!A382</f>
        <v>0</v>
      </c>
      <c r="C380" s="49">
        <f>BAJIO14350722!B382</f>
        <v>0</v>
      </c>
      <c r="E380" s="48">
        <f>BAJIO14350722!I382</f>
        <v>0</v>
      </c>
      <c r="F380" s="48">
        <f>BAJIO14350722!H382</f>
        <v>0</v>
      </c>
      <c r="G380" s="50">
        <f t="shared" si="39"/>
        <v>0</v>
      </c>
      <c r="I380" s="50">
        <f t="shared" si="40"/>
        <v>0</v>
      </c>
      <c r="J380" s="285">
        <f>BAJIO14350722!D382</f>
        <v>0</v>
      </c>
      <c r="K380" s="50">
        <f t="shared" si="41"/>
        <v>0</v>
      </c>
      <c r="M380" s="50">
        <f t="shared" si="42"/>
        <v>0</v>
      </c>
      <c r="N380" s="50">
        <f>BAJIO14350722!C382</f>
        <v>0</v>
      </c>
      <c r="O380" s="77">
        <f t="shared" si="38"/>
        <v>5518.8900000000285</v>
      </c>
    </row>
    <row r="381" spans="1:15" x14ac:dyDescent="0.25">
      <c r="A381" s="47">
        <f>BAJIO14350722!A383</f>
        <v>0</v>
      </c>
      <c r="C381" s="49">
        <f>BAJIO14350722!B383</f>
        <v>0</v>
      </c>
      <c r="E381" s="48">
        <f>BAJIO14350722!I383</f>
        <v>0</v>
      </c>
      <c r="F381" s="48">
        <f>BAJIO14350722!H383</f>
        <v>0</v>
      </c>
      <c r="G381" s="50">
        <f t="shared" si="39"/>
        <v>0</v>
      </c>
      <c r="I381" s="50">
        <f t="shared" si="40"/>
        <v>0</v>
      </c>
      <c r="J381" s="285">
        <f>BAJIO14350722!D383</f>
        <v>0</v>
      </c>
      <c r="K381" s="50">
        <f t="shared" si="41"/>
        <v>0</v>
      </c>
      <c r="M381" s="50">
        <f t="shared" si="42"/>
        <v>0</v>
      </c>
      <c r="N381" s="50">
        <f>BAJIO14350722!C383</f>
        <v>0</v>
      </c>
      <c r="O381" s="77">
        <f t="shared" si="38"/>
        <v>5518.8900000000285</v>
      </c>
    </row>
    <row r="382" spans="1:15" x14ac:dyDescent="0.25">
      <c r="A382" s="47">
        <f>BAJIO14350722!A384</f>
        <v>0</v>
      </c>
      <c r="C382" s="49">
        <f>BAJIO14350722!B384</f>
        <v>0</v>
      </c>
      <c r="E382" s="48">
        <f>BAJIO14350722!I384</f>
        <v>0</v>
      </c>
      <c r="F382" s="48">
        <f>BAJIO14350722!H384</f>
        <v>0</v>
      </c>
      <c r="G382" s="50">
        <f t="shared" si="39"/>
        <v>0</v>
      </c>
      <c r="I382" s="50">
        <f t="shared" si="40"/>
        <v>0</v>
      </c>
      <c r="J382" s="285">
        <f>BAJIO14350722!D384</f>
        <v>0</v>
      </c>
      <c r="K382" s="50">
        <f t="shared" si="41"/>
        <v>0</v>
      </c>
      <c r="M382" s="50">
        <f t="shared" si="42"/>
        <v>0</v>
      </c>
      <c r="N382" s="50">
        <f>BAJIO14350722!C384</f>
        <v>0</v>
      </c>
      <c r="O382" s="77">
        <f t="shared" si="38"/>
        <v>5518.8900000000285</v>
      </c>
    </row>
    <row r="383" spans="1:15" x14ac:dyDescent="0.25">
      <c r="A383" s="47">
        <f>BAJIO14350722!A385</f>
        <v>0</v>
      </c>
      <c r="C383" s="49">
        <f>BAJIO14350722!B385</f>
        <v>0</v>
      </c>
      <c r="E383" s="48">
        <f>BAJIO14350722!I385</f>
        <v>0</v>
      </c>
      <c r="F383" s="48">
        <f>BAJIO14350722!H385</f>
        <v>0</v>
      </c>
      <c r="G383" s="50">
        <f t="shared" si="39"/>
        <v>0</v>
      </c>
      <c r="I383" s="50">
        <f t="shared" si="40"/>
        <v>0</v>
      </c>
      <c r="J383" s="285">
        <f>BAJIO14350722!D385</f>
        <v>0</v>
      </c>
      <c r="K383" s="50">
        <f t="shared" si="41"/>
        <v>0</v>
      </c>
      <c r="M383" s="50">
        <f t="shared" si="42"/>
        <v>0</v>
      </c>
      <c r="N383" s="50">
        <f>BAJIO14350722!C385</f>
        <v>0</v>
      </c>
      <c r="O383" s="77">
        <f t="shared" si="38"/>
        <v>5518.8900000000285</v>
      </c>
    </row>
    <row r="384" spans="1:15" x14ac:dyDescent="0.25">
      <c r="A384" s="47">
        <f>BAJIO14350722!A386</f>
        <v>0</v>
      </c>
      <c r="C384" s="49">
        <f>BAJIO14350722!B386</f>
        <v>0</v>
      </c>
      <c r="E384" s="48">
        <f>BAJIO14350722!I386</f>
        <v>0</v>
      </c>
      <c r="F384" s="48">
        <f>BAJIO14350722!H386</f>
        <v>0</v>
      </c>
      <c r="G384" s="50">
        <f t="shared" si="39"/>
        <v>0</v>
      </c>
      <c r="I384" s="50">
        <f t="shared" si="40"/>
        <v>0</v>
      </c>
      <c r="J384" s="285">
        <f>BAJIO14350722!D386</f>
        <v>0</v>
      </c>
      <c r="K384" s="50">
        <f t="shared" si="41"/>
        <v>0</v>
      </c>
      <c r="M384" s="50">
        <f t="shared" si="42"/>
        <v>0</v>
      </c>
      <c r="N384" s="50">
        <f>BAJIO14350722!C386</f>
        <v>0</v>
      </c>
      <c r="O384" s="77">
        <f t="shared" si="38"/>
        <v>5518.8900000000285</v>
      </c>
    </row>
    <row r="385" spans="1:15" x14ac:dyDescent="0.25">
      <c r="A385" s="47">
        <f>BAJIO14350722!A387</f>
        <v>0</v>
      </c>
      <c r="C385" s="49">
        <f>BAJIO14350722!B387</f>
        <v>0</v>
      </c>
      <c r="E385" s="48">
        <f>BAJIO14350722!I387</f>
        <v>0</v>
      </c>
      <c r="F385" s="48">
        <f>BAJIO14350722!H387</f>
        <v>0</v>
      </c>
      <c r="G385" s="50">
        <f t="shared" si="39"/>
        <v>0</v>
      </c>
      <c r="I385" s="50">
        <f t="shared" si="40"/>
        <v>0</v>
      </c>
      <c r="J385" s="285">
        <f>BAJIO14350722!D387</f>
        <v>0</v>
      </c>
      <c r="K385" s="50">
        <f t="shared" si="41"/>
        <v>0</v>
      </c>
      <c r="M385" s="50">
        <f t="shared" si="42"/>
        <v>0</v>
      </c>
      <c r="N385" s="50">
        <f>BAJIO14350722!C387</f>
        <v>0</v>
      </c>
      <c r="O385" s="77">
        <f t="shared" si="38"/>
        <v>5518.8900000000285</v>
      </c>
    </row>
    <row r="386" spans="1:15" x14ac:dyDescent="0.25">
      <c r="A386" s="47">
        <f>BAJIO14350722!A388</f>
        <v>0</v>
      </c>
      <c r="C386" s="49">
        <f>BAJIO14350722!B388</f>
        <v>0</v>
      </c>
      <c r="E386" s="48">
        <f>BAJIO14350722!I388</f>
        <v>0</v>
      </c>
      <c r="F386" s="48">
        <f>BAJIO14350722!H388</f>
        <v>0</v>
      </c>
      <c r="G386" s="50">
        <f t="shared" si="39"/>
        <v>0</v>
      </c>
      <c r="I386" s="50">
        <f t="shared" si="40"/>
        <v>0</v>
      </c>
      <c r="J386" s="285">
        <f>BAJIO14350722!D388</f>
        <v>0</v>
      </c>
      <c r="K386" s="50">
        <f t="shared" si="41"/>
        <v>0</v>
      </c>
      <c r="M386" s="50">
        <f t="shared" si="42"/>
        <v>0</v>
      </c>
      <c r="N386" s="50">
        <f>BAJIO14350722!C388</f>
        <v>0</v>
      </c>
      <c r="O386" s="77">
        <f t="shared" si="38"/>
        <v>5518.8900000000285</v>
      </c>
    </row>
    <row r="387" spans="1:15" x14ac:dyDescent="0.25">
      <c r="A387" s="47">
        <f>BAJIO14350722!A389</f>
        <v>0</v>
      </c>
      <c r="C387" s="49">
        <f>BAJIO14350722!B389</f>
        <v>0</v>
      </c>
      <c r="E387" s="48">
        <f>BAJIO14350722!I389</f>
        <v>0</v>
      </c>
      <c r="F387" s="48">
        <f>BAJIO14350722!H389</f>
        <v>0</v>
      </c>
      <c r="G387" s="50">
        <f t="shared" si="39"/>
        <v>0</v>
      </c>
      <c r="I387" s="50">
        <f t="shared" si="40"/>
        <v>0</v>
      </c>
      <c r="J387" s="285">
        <f>BAJIO14350722!D389</f>
        <v>0</v>
      </c>
      <c r="K387" s="50">
        <f t="shared" si="41"/>
        <v>0</v>
      </c>
      <c r="M387" s="50">
        <f t="shared" si="42"/>
        <v>0</v>
      </c>
      <c r="N387" s="50">
        <f>BAJIO14350722!C389</f>
        <v>0</v>
      </c>
      <c r="O387" s="77">
        <f t="shared" si="38"/>
        <v>5518.8900000000285</v>
      </c>
    </row>
    <row r="388" spans="1:15" x14ac:dyDescent="0.25">
      <c r="A388" s="47">
        <f>BAJIO14350722!A390</f>
        <v>0</v>
      </c>
      <c r="C388" s="49">
        <f>BAJIO14350722!B390</f>
        <v>0</v>
      </c>
      <c r="E388" s="48">
        <f>BAJIO14350722!I390</f>
        <v>0</v>
      </c>
      <c r="F388" s="48">
        <f>BAJIO14350722!H390</f>
        <v>0</v>
      </c>
      <c r="G388" s="50">
        <f t="shared" si="39"/>
        <v>0</v>
      </c>
      <c r="I388" s="50">
        <f t="shared" si="40"/>
        <v>0</v>
      </c>
      <c r="J388" s="285">
        <f>BAJIO14350722!D390</f>
        <v>0</v>
      </c>
      <c r="K388" s="50">
        <f t="shared" si="41"/>
        <v>0</v>
      </c>
      <c r="M388" s="50">
        <f t="shared" si="42"/>
        <v>0</v>
      </c>
      <c r="N388" s="50">
        <f>BAJIO14350722!C390</f>
        <v>0</v>
      </c>
      <c r="O388" s="77">
        <f t="shared" si="38"/>
        <v>5518.8900000000285</v>
      </c>
    </row>
    <row r="389" spans="1:15" x14ac:dyDescent="0.25">
      <c r="A389" s="47">
        <f>BAJIO14350722!A391</f>
        <v>0</v>
      </c>
      <c r="C389" s="49">
        <f>BAJIO14350722!B391</f>
        <v>0</v>
      </c>
      <c r="E389" s="48">
        <f>BAJIO14350722!I391</f>
        <v>0</v>
      </c>
      <c r="F389" s="48">
        <f>BAJIO14350722!H391</f>
        <v>0</v>
      </c>
      <c r="G389" s="50">
        <f t="shared" si="39"/>
        <v>0</v>
      </c>
      <c r="I389" s="50">
        <f t="shared" si="40"/>
        <v>0</v>
      </c>
      <c r="J389" s="285">
        <f>BAJIO14350722!D391</f>
        <v>0</v>
      </c>
      <c r="K389" s="50">
        <f t="shared" si="41"/>
        <v>0</v>
      </c>
      <c r="M389" s="50">
        <f t="shared" si="42"/>
        <v>0</v>
      </c>
      <c r="N389" s="50">
        <f>BAJIO14350722!C391</f>
        <v>0</v>
      </c>
      <c r="O389" s="77">
        <f t="shared" ref="O389:O452" si="43">O388+J389-N389</f>
        <v>5518.8900000000285</v>
      </c>
    </row>
    <row r="390" spans="1:15" x14ac:dyDescent="0.25">
      <c r="A390" s="47">
        <f>BAJIO14350722!A392</f>
        <v>0</v>
      </c>
      <c r="C390" s="49">
        <f>BAJIO14350722!B392</f>
        <v>0</v>
      </c>
      <c r="E390" s="48">
        <f>BAJIO14350722!I392</f>
        <v>0</v>
      </c>
      <c r="F390" s="48">
        <f>BAJIO14350722!H392</f>
        <v>0</v>
      </c>
      <c r="G390" s="50">
        <f t="shared" si="39"/>
        <v>0</v>
      </c>
      <c r="I390" s="50">
        <f t="shared" si="40"/>
        <v>0</v>
      </c>
      <c r="J390" s="285">
        <f>BAJIO14350722!D392</f>
        <v>0</v>
      </c>
      <c r="K390" s="50">
        <f t="shared" si="41"/>
        <v>0</v>
      </c>
      <c r="M390" s="50">
        <f t="shared" si="42"/>
        <v>0</v>
      </c>
      <c r="N390" s="50">
        <f>BAJIO14350722!C392</f>
        <v>0</v>
      </c>
      <c r="O390" s="77">
        <f t="shared" si="43"/>
        <v>5518.8900000000285</v>
      </c>
    </row>
    <row r="391" spans="1:15" x14ac:dyDescent="0.25">
      <c r="A391" s="47">
        <f>BAJIO14350722!A393</f>
        <v>0</v>
      </c>
      <c r="C391" s="49">
        <f>BAJIO14350722!B393</f>
        <v>0</v>
      </c>
      <c r="E391" s="48">
        <f>BAJIO14350722!I393</f>
        <v>0</v>
      </c>
      <c r="F391" s="48">
        <f>BAJIO14350722!H393</f>
        <v>0</v>
      </c>
      <c r="G391" s="50">
        <f t="shared" si="39"/>
        <v>0</v>
      </c>
      <c r="I391" s="50">
        <f t="shared" si="40"/>
        <v>0</v>
      </c>
      <c r="J391" s="285">
        <f>BAJIO14350722!D393</f>
        <v>0</v>
      </c>
      <c r="K391" s="50">
        <f t="shared" si="41"/>
        <v>0</v>
      </c>
      <c r="M391" s="50">
        <f t="shared" si="42"/>
        <v>0</v>
      </c>
      <c r="N391" s="50">
        <f>BAJIO14350722!C393</f>
        <v>0</v>
      </c>
      <c r="O391" s="77">
        <f t="shared" si="43"/>
        <v>5518.8900000000285</v>
      </c>
    </row>
    <row r="392" spans="1:15" x14ac:dyDescent="0.25">
      <c r="A392" s="47">
        <f>BAJIO14350722!A394</f>
        <v>0</v>
      </c>
      <c r="C392" s="49">
        <f>BAJIO14350722!B394</f>
        <v>0</v>
      </c>
      <c r="E392" s="48">
        <f>BAJIO14350722!I394</f>
        <v>0</v>
      </c>
      <c r="F392" s="48">
        <f>BAJIO14350722!H394</f>
        <v>0</v>
      </c>
      <c r="G392" s="50">
        <f t="shared" si="39"/>
        <v>0</v>
      </c>
      <c r="I392" s="50">
        <f t="shared" si="40"/>
        <v>0</v>
      </c>
      <c r="J392" s="285">
        <f>BAJIO14350722!D394</f>
        <v>0</v>
      </c>
      <c r="K392" s="50">
        <f t="shared" si="41"/>
        <v>0</v>
      </c>
      <c r="M392" s="50">
        <f t="shared" si="42"/>
        <v>0</v>
      </c>
      <c r="N392" s="50">
        <f>BAJIO14350722!C394</f>
        <v>0</v>
      </c>
      <c r="O392" s="77">
        <f t="shared" si="43"/>
        <v>5518.8900000000285</v>
      </c>
    </row>
    <row r="393" spans="1:15" x14ac:dyDescent="0.25">
      <c r="A393" s="47">
        <f>BAJIO14350722!A395</f>
        <v>0</v>
      </c>
      <c r="C393" s="49">
        <f>BAJIO14350722!B395</f>
        <v>0</v>
      </c>
      <c r="E393" s="48">
        <f>BAJIO14350722!I395</f>
        <v>0</v>
      </c>
      <c r="F393" s="48">
        <f>BAJIO14350722!H395</f>
        <v>0</v>
      </c>
      <c r="G393" s="50">
        <f t="shared" si="39"/>
        <v>0</v>
      </c>
      <c r="I393" s="50">
        <f t="shared" si="40"/>
        <v>0</v>
      </c>
      <c r="J393" s="285">
        <f>BAJIO14350722!D395</f>
        <v>0</v>
      </c>
      <c r="K393" s="50">
        <f t="shared" si="41"/>
        <v>0</v>
      </c>
      <c r="M393" s="50">
        <f t="shared" si="42"/>
        <v>0</v>
      </c>
      <c r="N393" s="50">
        <f>BAJIO14350722!C395</f>
        <v>0</v>
      </c>
      <c r="O393" s="77">
        <f t="shared" si="43"/>
        <v>5518.8900000000285</v>
      </c>
    </row>
    <row r="394" spans="1:15" x14ac:dyDescent="0.25">
      <c r="A394" s="47">
        <f>BAJIO14350722!A396</f>
        <v>0</v>
      </c>
      <c r="C394" s="49">
        <f>BAJIO14350722!B396</f>
        <v>0</v>
      </c>
      <c r="E394" s="48">
        <f>BAJIO14350722!I396</f>
        <v>0</v>
      </c>
      <c r="F394" s="48">
        <f>BAJIO14350722!H396</f>
        <v>0</v>
      </c>
      <c r="G394" s="50">
        <f t="shared" si="39"/>
        <v>0</v>
      </c>
      <c r="I394" s="50">
        <f t="shared" si="40"/>
        <v>0</v>
      </c>
      <c r="J394" s="285">
        <f>BAJIO14350722!D396</f>
        <v>0</v>
      </c>
      <c r="K394" s="50">
        <f t="shared" si="41"/>
        <v>0</v>
      </c>
      <c r="M394" s="50">
        <f t="shared" si="42"/>
        <v>0</v>
      </c>
      <c r="N394" s="50">
        <f>BAJIO14350722!C396</f>
        <v>0</v>
      </c>
      <c r="O394" s="77">
        <f t="shared" si="43"/>
        <v>5518.8900000000285</v>
      </c>
    </row>
    <row r="395" spans="1:15" x14ac:dyDescent="0.25">
      <c r="A395" s="47">
        <f>BAJIO14350722!A397</f>
        <v>0</v>
      </c>
      <c r="C395" s="49">
        <f>BAJIO14350722!B397</f>
        <v>0</v>
      </c>
      <c r="E395" s="48">
        <f>BAJIO14350722!I397</f>
        <v>0</v>
      </c>
      <c r="F395" s="48">
        <f>BAJIO14350722!H397</f>
        <v>0</v>
      </c>
      <c r="G395" s="50">
        <f t="shared" si="39"/>
        <v>0</v>
      </c>
      <c r="I395" s="50">
        <f t="shared" si="40"/>
        <v>0</v>
      </c>
      <c r="J395" s="285">
        <f>BAJIO14350722!D397</f>
        <v>0</v>
      </c>
      <c r="K395" s="50">
        <f t="shared" si="41"/>
        <v>0</v>
      </c>
      <c r="M395" s="50">
        <f t="shared" si="42"/>
        <v>0</v>
      </c>
      <c r="N395" s="50">
        <f>BAJIO14350722!C397</f>
        <v>0</v>
      </c>
      <c r="O395" s="77">
        <f t="shared" si="43"/>
        <v>5518.8900000000285</v>
      </c>
    </row>
    <row r="396" spans="1:15" x14ac:dyDescent="0.25">
      <c r="A396" s="47">
        <f>BAJIO14350722!A398</f>
        <v>0</v>
      </c>
      <c r="C396" s="49">
        <f>BAJIO14350722!B398</f>
        <v>0</v>
      </c>
      <c r="E396" s="48">
        <f>BAJIO14350722!I398</f>
        <v>0</v>
      </c>
      <c r="F396" s="48">
        <f>BAJIO14350722!H398</f>
        <v>0</v>
      </c>
      <c r="G396" s="50">
        <f t="shared" si="39"/>
        <v>0</v>
      </c>
      <c r="I396" s="50">
        <f t="shared" si="40"/>
        <v>0</v>
      </c>
      <c r="J396" s="285">
        <f>BAJIO14350722!D398</f>
        <v>0</v>
      </c>
      <c r="K396" s="50">
        <f t="shared" si="41"/>
        <v>0</v>
      </c>
      <c r="M396" s="50">
        <f t="shared" si="42"/>
        <v>0</v>
      </c>
      <c r="N396" s="50">
        <f>BAJIO14350722!C398</f>
        <v>0</v>
      </c>
      <c r="O396" s="77">
        <f t="shared" si="43"/>
        <v>5518.8900000000285</v>
      </c>
    </row>
    <row r="397" spans="1:15" x14ac:dyDescent="0.25">
      <c r="A397" s="47">
        <f>BAJIO14350722!A399</f>
        <v>0</v>
      </c>
      <c r="C397" s="49">
        <f>BAJIO14350722!B399</f>
        <v>0</v>
      </c>
      <c r="E397" s="48">
        <f>BAJIO14350722!I399</f>
        <v>0</v>
      </c>
      <c r="F397" s="48">
        <f>BAJIO14350722!H399</f>
        <v>0</v>
      </c>
      <c r="G397" s="50">
        <f t="shared" si="39"/>
        <v>0</v>
      </c>
      <c r="I397" s="50">
        <f t="shared" si="40"/>
        <v>0</v>
      </c>
      <c r="J397" s="285">
        <f>BAJIO14350722!D399</f>
        <v>0</v>
      </c>
      <c r="K397" s="50">
        <f t="shared" si="41"/>
        <v>0</v>
      </c>
      <c r="M397" s="50">
        <f t="shared" si="42"/>
        <v>0</v>
      </c>
      <c r="N397" s="50">
        <f>BAJIO14350722!C399</f>
        <v>0</v>
      </c>
      <c r="O397" s="77">
        <f t="shared" si="43"/>
        <v>5518.8900000000285</v>
      </c>
    </row>
    <row r="398" spans="1:15" x14ac:dyDescent="0.25">
      <c r="A398" s="47">
        <f>BAJIO14350722!A400</f>
        <v>0</v>
      </c>
      <c r="C398" s="49">
        <f>BAJIO14350722!B400</f>
        <v>0</v>
      </c>
      <c r="E398" s="48">
        <f>BAJIO14350722!I400</f>
        <v>0</v>
      </c>
      <c r="F398" s="48">
        <f>BAJIO14350722!H400</f>
        <v>0</v>
      </c>
      <c r="G398" s="50">
        <f t="shared" si="39"/>
        <v>0</v>
      </c>
      <c r="I398" s="50">
        <f t="shared" si="40"/>
        <v>0</v>
      </c>
      <c r="J398" s="285">
        <f>BAJIO14350722!D400</f>
        <v>0</v>
      </c>
      <c r="K398" s="50">
        <f t="shared" si="41"/>
        <v>0</v>
      </c>
      <c r="M398" s="50">
        <f t="shared" si="42"/>
        <v>0</v>
      </c>
      <c r="N398" s="50">
        <f>BAJIO14350722!C400</f>
        <v>0</v>
      </c>
      <c r="O398" s="77">
        <f t="shared" si="43"/>
        <v>5518.8900000000285</v>
      </c>
    </row>
    <row r="399" spans="1:15" x14ac:dyDescent="0.25">
      <c r="A399" s="47">
        <f>BAJIO14350722!A401</f>
        <v>0</v>
      </c>
      <c r="C399" s="49">
        <f>BAJIO14350722!B401</f>
        <v>0</v>
      </c>
      <c r="E399" s="48">
        <f>BAJIO14350722!I401</f>
        <v>0</v>
      </c>
      <c r="F399" s="48">
        <f>BAJIO14350722!H401</f>
        <v>0</v>
      </c>
      <c r="G399" s="50">
        <f t="shared" si="39"/>
        <v>0</v>
      </c>
      <c r="I399" s="50">
        <f t="shared" si="40"/>
        <v>0</v>
      </c>
      <c r="J399" s="285">
        <f>BAJIO14350722!D401</f>
        <v>0</v>
      </c>
      <c r="K399" s="50">
        <f t="shared" si="41"/>
        <v>0</v>
      </c>
      <c r="M399" s="50">
        <f t="shared" si="42"/>
        <v>0</v>
      </c>
      <c r="N399" s="50">
        <f>BAJIO14350722!C401</f>
        <v>0</v>
      </c>
      <c r="O399" s="77">
        <f t="shared" si="43"/>
        <v>5518.8900000000285</v>
      </c>
    </row>
    <row r="400" spans="1:15" x14ac:dyDescent="0.25">
      <c r="A400" s="47">
        <f>BAJIO14350722!A402</f>
        <v>0</v>
      </c>
      <c r="C400" s="49">
        <f>BAJIO14350722!B402</f>
        <v>0</v>
      </c>
      <c r="E400" s="48">
        <f>BAJIO14350722!I402</f>
        <v>0</v>
      </c>
      <c r="F400" s="48">
        <f>BAJIO14350722!H402</f>
        <v>0</v>
      </c>
      <c r="G400" s="50">
        <f t="shared" si="39"/>
        <v>0</v>
      </c>
      <c r="I400" s="50">
        <f t="shared" si="40"/>
        <v>0</v>
      </c>
      <c r="J400" s="285">
        <f>BAJIO14350722!D402</f>
        <v>0</v>
      </c>
      <c r="K400" s="50">
        <f t="shared" si="41"/>
        <v>0</v>
      </c>
      <c r="M400" s="50">
        <f t="shared" si="42"/>
        <v>0</v>
      </c>
      <c r="N400" s="50">
        <f>BAJIO14350722!C402</f>
        <v>0</v>
      </c>
      <c r="O400" s="77">
        <f t="shared" si="43"/>
        <v>5518.8900000000285</v>
      </c>
    </row>
    <row r="401" spans="1:15" x14ac:dyDescent="0.25">
      <c r="A401" s="47">
        <f>BAJIO14350722!A403</f>
        <v>0</v>
      </c>
      <c r="C401" s="49">
        <f>BAJIO14350722!B403</f>
        <v>0</v>
      </c>
      <c r="E401" s="48">
        <f>BAJIO14350722!I403</f>
        <v>0</v>
      </c>
      <c r="F401" s="48">
        <f>BAJIO14350722!H403</f>
        <v>0</v>
      </c>
      <c r="G401" s="50">
        <f t="shared" si="39"/>
        <v>0</v>
      </c>
      <c r="I401" s="50">
        <f t="shared" si="40"/>
        <v>0</v>
      </c>
      <c r="J401" s="285">
        <f>BAJIO14350722!D403</f>
        <v>0</v>
      </c>
      <c r="K401" s="50">
        <f t="shared" si="41"/>
        <v>0</v>
      </c>
      <c r="M401" s="50">
        <f t="shared" si="42"/>
        <v>0</v>
      </c>
      <c r="N401" s="50">
        <f>BAJIO14350722!C403</f>
        <v>0</v>
      </c>
      <c r="O401" s="77">
        <f t="shared" si="43"/>
        <v>5518.8900000000285</v>
      </c>
    </row>
    <row r="402" spans="1:15" x14ac:dyDescent="0.25">
      <c r="A402" s="47">
        <f>BAJIO14350722!A404</f>
        <v>0</v>
      </c>
      <c r="C402" s="49">
        <f>BAJIO14350722!B404</f>
        <v>0</v>
      </c>
      <c r="E402" s="48">
        <f>BAJIO14350722!I404</f>
        <v>0</v>
      </c>
      <c r="F402" s="48">
        <f>BAJIO14350722!H404</f>
        <v>0</v>
      </c>
      <c r="G402" s="50">
        <f t="shared" si="39"/>
        <v>0</v>
      </c>
      <c r="I402" s="50">
        <f t="shared" si="40"/>
        <v>0</v>
      </c>
      <c r="J402" s="285">
        <f>BAJIO14350722!D404</f>
        <v>0</v>
      </c>
      <c r="K402" s="50">
        <f t="shared" si="41"/>
        <v>0</v>
      </c>
      <c r="M402" s="50">
        <f t="shared" si="42"/>
        <v>0</v>
      </c>
      <c r="N402" s="50">
        <f>BAJIO14350722!C404</f>
        <v>0</v>
      </c>
      <c r="O402" s="77">
        <f t="shared" si="43"/>
        <v>5518.8900000000285</v>
      </c>
    </row>
    <row r="403" spans="1:15" x14ac:dyDescent="0.25">
      <c r="A403" s="47">
        <f>BAJIO14350722!A405</f>
        <v>0</v>
      </c>
      <c r="C403" s="49">
        <f>BAJIO14350722!B405</f>
        <v>0</v>
      </c>
      <c r="E403" s="48">
        <f>BAJIO14350722!I405</f>
        <v>0</v>
      </c>
      <c r="F403" s="48">
        <f>BAJIO14350722!H405</f>
        <v>0</v>
      </c>
      <c r="G403" s="50">
        <f t="shared" si="39"/>
        <v>0</v>
      </c>
      <c r="I403" s="50">
        <f t="shared" si="40"/>
        <v>0</v>
      </c>
      <c r="J403" s="285">
        <f>BAJIO14350722!D405</f>
        <v>0</v>
      </c>
      <c r="K403" s="50">
        <f t="shared" si="41"/>
        <v>0</v>
      </c>
      <c r="M403" s="50">
        <f t="shared" si="42"/>
        <v>0</v>
      </c>
      <c r="N403" s="50">
        <f>BAJIO14350722!C405</f>
        <v>0</v>
      </c>
      <c r="O403" s="77">
        <f t="shared" si="43"/>
        <v>5518.8900000000285</v>
      </c>
    </row>
    <row r="404" spans="1:15" x14ac:dyDescent="0.25">
      <c r="A404" s="47">
        <f>BAJIO14350722!A406</f>
        <v>0</v>
      </c>
      <c r="C404" s="49">
        <f>BAJIO14350722!B406</f>
        <v>0</v>
      </c>
      <c r="E404" s="48">
        <f>BAJIO14350722!I406</f>
        <v>0</v>
      </c>
      <c r="F404" s="48">
        <f>BAJIO14350722!H406</f>
        <v>0</v>
      </c>
      <c r="G404" s="50">
        <f t="shared" si="39"/>
        <v>0</v>
      </c>
      <c r="I404" s="50">
        <f t="shared" si="40"/>
        <v>0</v>
      </c>
      <c r="J404" s="285">
        <f>BAJIO14350722!D406</f>
        <v>0</v>
      </c>
      <c r="K404" s="50">
        <f t="shared" si="41"/>
        <v>0</v>
      </c>
      <c r="M404" s="50">
        <f t="shared" si="42"/>
        <v>0</v>
      </c>
      <c r="N404" s="50">
        <f>BAJIO14350722!C406</f>
        <v>0</v>
      </c>
      <c r="O404" s="77">
        <f t="shared" si="43"/>
        <v>5518.8900000000285</v>
      </c>
    </row>
    <row r="405" spans="1:15" x14ac:dyDescent="0.25">
      <c r="A405" s="47">
        <f>BAJIO14350722!A407</f>
        <v>0</v>
      </c>
      <c r="C405" s="49">
        <f>BAJIO14350722!B407</f>
        <v>0</v>
      </c>
      <c r="E405" s="48">
        <f>BAJIO14350722!I407</f>
        <v>0</v>
      </c>
      <c r="F405" s="48">
        <f>BAJIO14350722!H407</f>
        <v>0</v>
      </c>
      <c r="G405" s="50">
        <f t="shared" si="39"/>
        <v>0</v>
      </c>
      <c r="I405" s="50">
        <f t="shared" si="40"/>
        <v>0</v>
      </c>
      <c r="J405" s="285">
        <f>BAJIO14350722!D407</f>
        <v>0</v>
      </c>
      <c r="K405" s="50">
        <f t="shared" si="41"/>
        <v>0</v>
      </c>
      <c r="M405" s="50">
        <f t="shared" si="42"/>
        <v>0</v>
      </c>
      <c r="N405" s="50">
        <f>BAJIO14350722!C407</f>
        <v>0</v>
      </c>
      <c r="O405" s="77">
        <f t="shared" si="43"/>
        <v>5518.8900000000285</v>
      </c>
    </row>
    <row r="406" spans="1:15" x14ac:dyDescent="0.25">
      <c r="A406" s="47">
        <f>BAJIO14350722!A408</f>
        <v>0</v>
      </c>
      <c r="C406" s="49">
        <f>BAJIO14350722!B408</f>
        <v>0</v>
      </c>
      <c r="E406" s="48">
        <f>BAJIO14350722!I408</f>
        <v>0</v>
      </c>
      <c r="F406" s="48">
        <f>BAJIO14350722!H408</f>
        <v>0</v>
      </c>
      <c r="G406" s="50">
        <f t="shared" si="39"/>
        <v>0</v>
      </c>
      <c r="I406" s="50">
        <f t="shared" si="40"/>
        <v>0</v>
      </c>
      <c r="J406" s="285">
        <f>BAJIO14350722!D408</f>
        <v>0</v>
      </c>
      <c r="K406" s="50">
        <f t="shared" si="41"/>
        <v>0</v>
      </c>
      <c r="M406" s="50">
        <f t="shared" si="42"/>
        <v>0</v>
      </c>
      <c r="N406" s="50">
        <f>BAJIO14350722!C408</f>
        <v>0</v>
      </c>
      <c r="O406" s="77">
        <f t="shared" si="43"/>
        <v>5518.8900000000285</v>
      </c>
    </row>
    <row r="407" spans="1:15" x14ac:dyDescent="0.25">
      <c r="A407" s="47">
        <f>BAJIO14350722!A409</f>
        <v>0</v>
      </c>
      <c r="C407" s="49">
        <f>BAJIO14350722!B409</f>
        <v>0</v>
      </c>
      <c r="E407" s="48">
        <f>BAJIO14350722!I409</f>
        <v>0</v>
      </c>
      <c r="F407" s="48">
        <f>BAJIO14350722!H409</f>
        <v>0</v>
      </c>
      <c r="G407" s="50">
        <f t="shared" si="39"/>
        <v>0</v>
      </c>
      <c r="I407" s="50">
        <f t="shared" si="40"/>
        <v>0</v>
      </c>
      <c r="J407" s="285">
        <f>BAJIO14350722!D409</f>
        <v>0</v>
      </c>
      <c r="K407" s="50">
        <f t="shared" si="41"/>
        <v>0</v>
      </c>
      <c r="M407" s="50">
        <f t="shared" si="42"/>
        <v>0</v>
      </c>
      <c r="N407" s="50">
        <f>BAJIO14350722!C409</f>
        <v>0</v>
      </c>
      <c r="O407" s="77">
        <f t="shared" si="43"/>
        <v>5518.8900000000285</v>
      </c>
    </row>
    <row r="408" spans="1:15" x14ac:dyDescent="0.25">
      <c r="A408" s="47">
        <f>BAJIO14350722!A410</f>
        <v>0</v>
      </c>
      <c r="C408" s="49">
        <f>BAJIO14350722!B410</f>
        <v>0</v>
      </c>
      <c r="E408" s="48">
        <f>BAJIO14350722!I410</f>
        <v>0</v>
      </c>
      <c r="F408" s="48">
        <f>BAJIO14350722!H410</f>
        <v>0</v>
      </c>
      <c r="G408" s="50">
        <f t="shared" si="39"/>
        <v>0</v>
      </c>
      <c r="I408" s="50">
        <f t="shared" si="40"/>
        <v>0</v>
      </c>
      <c r="J408" s="285">
        <f>BAJIO14350722!D410</f>
        <v>0</v>
      </c>
      <c r="K408" s="50">
        <f t="shared" si="41"/>
        <v>0</v>
      </c>
      <c r="M408" s="50">
        <f t="shared" si="42"/>
        <v>0</v>
      </c>
      <c r="N408" s="50">
        <f>BAJIO14350722!C410</f>
        <v>0</v>
      </c>
      <c r="O408" s="77">
        <f t="shared" si="43"/>
        <v>5518.8900000000285</v>
      </c>
    </row>
    <row r="409" spans="1:15" x14ac:dyDescent="0.25">
      <c r="A409" s="47">
        <f>BAJIO14350722!A411</f>
        <v>0</v>
      </c>
      <c r="C409" s="49">
        <f>BAJIO14350722!B411</f>
        <v>0</v>
      </c>
      <c r="E409" s="48">
        <f>BAJIO14350722!I411</f>
        <v>0</v>
      </c>
      <c r="F409" s="48">
        <f>BAJIO14350722!H411</f>
        <v>0</v>
      </c>
      <c r="G409" s="50">
        <f t="shared" si="39"/>
        <v>0</v>
      </c>
      <c r="I409" s="50">
        <f t="shared" si="40"/>
        <v>0</v>
      </c>
      <c r="J409" s="285">
        <f>BAJIO14350722!D411</f>
        <v>0</v>
      </c>
      <c r="K409" s="50">
        <f t="shared" si="41"/>
        <v>0</v>
      </c>
      <c r="M409" s="50">
        <f t="shared" si="42"/>
        <v>0</v>
      </c>
      <c r="N409" s="50">
        <f>BAJIO14350722!C411</f>
        <v>0</v>
      </c>
      <c r="O409" s="77">
        <f t="shared" si="43"/>
        <v>5518.8900000000285</v>
      </c>
    </row>
    <row r="410" spans="1:15" x14ac:dyDescent="0.25">
      <c r="A410" s="47">
        <f>BAJIO14350722!A412</f>
        <v>0</v>
      </c>
      <c r="C410" s="49">
        <f>BAJIO14350722!B412</f>
        <v>0</v>
      </c>
      <c r="E410" s="48">
        <f>BAJIO14350722!I412</f>
        <v>0</v>
      </c>
      <c r="F410" s="48">
        <f>BAJIO14350722!H412</f>
        <v>0</v>
      </c>
      <c r="G410" s="50">
        <f t="shared" si="39"/>
        <v>0</v>
      </c>
      <c r="I410" s="50">
        <f t="shared" si="40"/>
        <v>0</v>
      </c>
      <c r="J410" s="285">
        <f>BAJIO14350722!D412</f>
        <v>0</v>
      </c>
      <c r="K410" s="50">
        <f t="shared" si="41"/>
        <v>0</v>
      </c>
      <c r="M410" s="50">
        <f t="shared" si="42"/>
        <v>0</v>
      </c>
      <c r="N410" s="50">
        <f>BAJIO14350722!C412</f>
        <v>0</v>
      </c>
      <c r="O410" s="77">
        <f t="shared" si="43"/>
        <v>5518.8900000000285</v>
      </c>
    </row>
    <row r="411" spans="1:15" x14ac:dyDescent="0.25">
      <c r="A411" s="47">
        <f>BAJIO14350722!A413</f>
        <v>0</v>
      </c>
      <c r="C411" s="49">
        <f>BAJIO14350722!B413</f>
        <v>0</v>
      </c>
      <c r="E411" s="48">
        <f>BAJIO14350722!I413</f>
        <v>0</v>
      </c>
      <c r="F411" s="48">
        <f>BAJIO14350722!H413</f>
        <v>0</v>
      </c>
      <c r="G411" s="50">
        <f t="shared" ref="G411:G474" si="44">J411/1.16</f>
        <v>0</v>
      </c>
      <c r="I411" s="50">
        <f t="shared" ref="I411:I474" si="45">G411*0.16</f>
        <v>0</v>
      </c>
      <c r="J411" s="285">
        <f>BAJIO14350722!D413</f>
        <v>0</v>
      </c>
      <c r="K411" s="50">
        <f t="shared" ref="K411:K474" si="46">N411/1.16</f>
        <v>0</v>
      </c>
      <c r="M411" s="50">
        <f t="shared" ref="M411:M474" si="47">K411*0.16</f>
        <v>0</v>
      </c>
      <c r="N411" s="50">
        <f>BAJIO14350722!C413</f>
        <v>0</v>
      </c>
      <c r="O411" s="77">
        <f t="shared" si="43"/>
        <v>5518.8900000000285</v>
      </c>
    </row>
    <row r="412" spans="1:15" x14ac:dyDescent="0.25">
      <c r="A412" s="47">
        <f>BAJIO14350722!A414</f>
        <v>0</v>
      </c>
      <c r="C412" s="49">
        <f>BAJIO14350722!B414</f>
        <v>0</v>
      </c>
      <c r="E412" s="48">
        <f>BAJIO14350722!I414</f>
        <v>0</v>
      </c>
      <c r="F412" s="48">
        <f>BAJIO14350722!H414</f>
        <v>0</v>
      </c>
      <c r="G412" s="50">
        <f t="shared" si="44"/>
        <v>0</v>
      </c>
      <c r="I412" s="50">
        <f t="shared" si="45"/>
        <v>0</v>
      </c>
      <c r="J412" s="285">
        <f>BAJIO14350722!D414</f>
        <v>0</v>
      </c>
      <c r="K412" s="50">
        <f t="shared" si="46"/>
        <v>0</v>
      </c>
      <c r="M412" s="50">
        <f t="shared" si="47"/>
        <v>0</v>
      </c>
      <c r="N412" s="50">
        <f>BAJIO14350722!C414</f>
        <v>0</v>
      </c>
      <c r="O412" s="77">
        <f t="shared" si="43"/>
        <v>5518.8900000000285</v>
      </c>
    </row>
    <row r="413" spans="1:15" x14ac:dyDescent="0.25">
      <c r="A413" s="47">
        <f>BAJIO14350722!A415</f>
        <v>0</v>
      </c>
      <c r="C413" s="49">
        <f>BAJIO14350722!B415</f>
        <v>0</v>
      </c>
      <c r="E413" s="48">
        <f>BAJIO14350722!I415</f>
        <v>0</v>
      </c>
      <c r="F413" s="48">
        <f>BAJIO14350722!H415</f>
        <v>0</v>
      </c>
      <c r="G413" s="50">
        <f t="shared" si="44"/>
        <v>0</v>
      </c>
      <c r="I413" s="50">
        <f t="shared" si="45"/>
        <v>0</v>
      </c>
      <c r="J413" s="285">
        <f>BAJIO14350722!D415</f>
        <v>0</v>
      </c>
      <c r="K413" s="50">
        <f t="shared" si="46"/>
        <v>0</v>
      </c>
      <c r="M413" s="50">
        <f t="shared" si="47"/>
        <v>0</v>
      </c>
      <c r="N413" s="50">
        <f>BAJIO14350722!C415</f>
        <v>0</v>
      </c>
      <c r="O413" s="77">
        <f t="shared" si="43"/>
        <v>5518.8900000000285</v>
      </c>
    </row>
    <row r="414" spans="1:15" x14ac:dyDescent="0.25">
      <c r="A414" s="47">
        <f>BAJIO14350722!A416</f>
        <v>0</v>
      </c>
      <c r="C414" s="49">
        <f>BAJIO14350722!B416</f>
        <v>0</v>
      </c>
      <c r="E414" s="48">
        <f>BAJIO14350722!I416</f>
        <v>0</v>
      </c>
      <c r="F414" s="48">
        <f>BAJIO14350722!H416</f>
        <v>0</v>
      </c>
      <c r="G414" s="50">
        <f t="shared" si="44"/>
        <v>0</v>
      </c>
      <c r="I414" s="50">
        <f t="shared" si="45"/>
        <v>0</v>
      </c>
      <c r="J414" s="285">
        <f>BAJIO14350722!D416</f>
        <v>0</v>
      </c>
      <c r="K414" s="50">
        <f t="shared" si="46"/>
        <v>0</v>
      </c>
      <c r="M414" s="50">
        <f t="shared" si="47"/>
        <v>0</v>
      </c>
      <c r="N414" s="50">
        <f>BAJIO14350722!C416</f>
        <v>0</v>
      </c>
      <c r="O414" s="77">
        <f t="shared" si="43"/>
        <v>5518.8900000000285</v>
      </c>
    </row>
    <row r="415" spans="1:15" x14ac:dyDescent="0.25">
      <c r="A415" s="47">
        <f>BAJIO14350722!A417</f>
        <v>0</v>
      </c>
      <c r="C415" s="49">
        <f>BAJIO14350722!B417</f>
        <v>0</v>
      </c>
      <c r="E415" s="48">
        <f>BAJIO14350722!I417</f>
        <v>0</v>
      </c>
      <c r="F415" s="48">
        <f>BAJIO14350722!H417</f>
        <v>0</v>
      </c>
      <c r="G415" s="50">
        <f t="shared" si="44"/>
        <v>0</v>
      </c>
      <c r="I415" s="50">
        <f t="shared" si="45"/>
        <v>0</v>
      </c>
      <c r="J415" s="285">
        <f>BAJIO14350722!D417</f>
        <v>0</v>
      </c>
      <c r="K415" s="50">
        <f t="shared" si="46"/>
        <v>0</v>
      </c>
      <c r="M415" s="50">
        <f t="shared" si="47"/>
        <v>0</v>
      </c>
      <c r="N415" s="50">
        <f>BAJIO14350722!C417</f>
        <v>0</v>
      </c>
      <c r="O415" s="77">
        <f t="shared" si="43"/>
        <v>5518.8900000000285</v>
      </c>
    </row>
    <row r="416" spans="1:15" x14ac:dyDescent="0.25">
      <c r="A416" s="47">
        <f>BAJIO14350722!A418</f>
        <v>0</v>
      </c>
      <c r="C416" s="49">
        <f>BAJIO14350722!B418</f>
        <v>0</v>
      </c>
      <c r="E416" s="48">
        <f>BAJIO14350722!I418</f>
        <v>0</v>
      </c>
      <c r="F416" s="48">
        <f>BAJIO14350722!H418</f>
        <v>0</v>
      </c>
      <c r="G416" s="50">
        <f t="shared" si="44"/>
        <v>0</v>
      </c>
      <c r="I416" s="50">
        <f t="shared" si="45"/>
        <v>0</v>
      </c>
      <c r="J416" s="285">
        <f>BAJIO14350722!D418</f>
        <v>0</v>
      </c>
      <c r="K416" s="50">
        <f t="shared" si="46"/>
        <v>0</v>
      </c>
      <c r="M416" s="50">
        <f t="shared" si="47"/>
        <v>0</v>
      </c>
      <c r="N416" s="50">
        <f>BAJIO14350722!C418</f>
        <v>0</v>
      </c>
      <c r="O416" s="77">
        <f t="shared" si="43"/>
        <v>5518.8900000000285</v>
      </c>
    </row>
    <row r="417" spans="1:15" x14ac:dyDescent="0.25">
      <c r="A417" s="47">
        <f>BAJIO14350722!A419</f>
        <v>0</v>
      </c>
      <c r="C417" s="49">
        <f>BAJIO14350722!B419</f>
        <v>0</v>
      </c>
      <c r="E417" s="48">
        <f>BAJIO14350722!I419</f>
        <v>0</v>
      </c>
      <c r="F417" s="48">
        <f>BAJIO14350722!H419</f>
        <v>0</v>
      </c>
      <c r="G417" s="50">
        <f t="shared" si="44"/>
        <v>0</v>
      </c>
      <c r="I417" s="50">
        <f t="shared" si="45"/>
        <v>0</v>
      </c>
      <c r="J417" s="285">
        <f>BAJIO14350722!D419</f>
        <v>0</v>
      </c>
      <c r="K417" s="50">
        <f t="shared" si="46"/>
        <v>0</v>
      </c>
      <c r="M417" s="50">
        <f t="shared" si="47"/>
        <v>0</v>
      </c>
      <c r="N417" s="50">
        <f>BAJIO14350722!C419</f>
        <v>0</v>
      </c>
      <c r="O417" s="77">
        <f t="shared" si="43"/>
        <v>5518.8900000000285</v>
      </c>
    </row>
    <row r="418" spans="1:15" x14ac:dyDescent="0.25">
      <c r="A418" s="47">
        <f>BAJIO14350722!A420</f>
        <v>0</v>
      </c>
      <c r="C418" s="49">
        <f>BAJIO14350722!B420</f>
        <v>0</v>
      </c>
      <c r="E418" s="48">
        <f>BAJIO14350722!I420</f>
        <v>0</v>
      </c>
      <c r="F418" s="48">
        <f>BAJIO14350722!H420</f>
        <v>0</v>
      </c>
      <c r="G418" s="50">
        <f t="shared" si="44"/>
        <v>0</v>
      </c>
      <c r="I418" s="50">
        <f t="shared" si="45"/>
        <v>0</v>
      </c>
      <c r="J418" s="285">
        <f>BAJIO14350722!D420</f>
        <v>0</v>
      </c>
      <c r="K418" s="50">
        <f t="shared" si="46"/>
        <v>0</v>
      </c>
      <c r="M418" s="50">
        <f t="shared" si="47"/>
        <v>0</v>
      </c>
      <c r="N418" s="50">
        <f>BAJIO14350722!C420</f>
        <v>0</v>
      </c>
      <c r="O418" s="77">
        <f t="shared" si="43"/>
        <v>5518.8900000000285</v>
      </c>
    </row>
    <row r="419" spans="1:15" x14ac:dyDescent="0.25">
      <c r="A419" s="47">
        <f>BAJIO14350722!A421</f>
        <v>0</v>
      </c>
      <c r="C419" s="49">
        <f>BAJIO14350722!B421</f>
        <v>0</v>
      </c>
      <c r="E419" s="48">
        <f>BAJIO14350722!I421</f>
        <v>0</v>
      </c>
      <c r="F419" s="48">
        <f>BAJIO14350722!H421</f>
        <v>0</v>
      </c>
      <c r="G419" s="50">
        <f t="shared" si="44"/>
        <v>0</v>
      </c>
      <c r="I419" s="50">
        <f t="shared" si="45"/>
        <v>0</v>
      </c>
      <c r="J419" s="285">
        <f>BAJIO14350722!D421</f>
        <v>0</v>
      </c>
      <c r="K419" s="50">
        <f t="shared" si="46"/>
        <v>0</v>
      </c>
      <c r="M419" s="50">
        <f t="shared" si="47"/>
        <v>0</v>
      </c>
      <c r="N419" s="50">
        <f>BAJIO14350722!C421</f>
        <v>0</v>
      </c>
      <c r="O419" s="77">
        <f t="shared" si="43"/>
        <v>5518.8900000000285</v>
      </c>
    </row>
    <row r="420" spans="1:15" x14ac:dyDescent="0.25">
      <c r="A420" s="47">
        <f>BAJIO14350722!A422</f>
        <v>0</v>
      </c>
      <c r="C420" s="49">
        <f>BAJIO14350722!B422</f>
        <v>0</v>
      </c>
      <c r="E420" s="48">
        <f>BAJIO14350722!I422</f>
        <v>0</v>
      </c>
      <c r="F420" s="48">
        <f>BAJIO14350722!H422</f>
        <v>0</v>
      </c>
      <c r="G420" s="50">
        <f t="shared" si="44"/>
        <v>0</v>
      </c>
      <c r="I420" s="50">
        <f t="shared" si="45"/>
        <v>0</v>
      </c>
      <c r="J420" s="285">
        <f>BAJIO14350722!D422</f>
        <v>0</v>
      </c>
      <c r="K420" s="50">
        <f t="shared" si="46"/>
        <v>0</v>
      </c>
      <c r="M420" s="50">
        <f t="shared" si="47"/>
        <v>0</v>
      </c>
      <c r="N420" s="50">
        <f>BAJIO14350722!C422</f>
        <v>0</v>
      </c>
      <c r="O420" s="77">
        <f t="shared" si="43"/>
        <v>5518.8900000000285</v>
      </c>
    </row>
    <row r="421" spans="1:15" x14ac:dyDescent="0.25">
      <c r="A421" s="47">
        <f>BAJIO14350722!A423</f>
        <v>0</v>
      </c>
      <c r="C421" s="49">
        <f>BAJIO14350722!B423</f>
        <v>0</v>
      </c>
      <c r="E421" s="48">
        <f>BAJIO14350722!I423</f>
        <v>0</v>
      </c>
      <c r="F421" s="48">
        <f>BAJIO14350722!H423</f>
        <v>0</v>
      </c>
      <c r="G421" s="50">
        <f t="shared" si="44"/>
        <v>0</v>
      </c>
      <c r="I421" s="50">
        <f t="shared" si="45"/>
        <v>0</v>
      </c>
      <c r="J421" s="285">
        <f>BAJIO14350722!D423</f>
        <v>0</v>
      </c>
      <c r="K421" s="50">
        <f t="shared" si="46"/>
        <v>0</v>
      </c>
      <c r="M421" s="50">
        <f t="shared" si="47"/>
        <v>0</v>
      </c>
      <c r="N421" s="50">
        <f>BAJIO14350722!C423</f>
        <v>0</v>
      </c>
      <c r="O421" s="77">
        <f t="shared" si="43"/>
        <v>5518.8900000000285</v>
      </c>
    </row>
    <row r="422" spans="1:15" x14ac:dyDescent="0.25">
      <c r="A422" s="47">
        <f>BAJIO14350722!A424</f>
        <v>0</v>
      </c>
      <c r="C422" s="49">
        <f>BAJIO14350722!B424</f>
        <v>0</v>
      </c>
      <c r="E422" s="48">
        <f>BAJIO14350722!I424</f>
        <v>0</v>
      </c>
      <c r="F422" s="48">
        <f>BAJIO14350722!H424</f>
        <v>0</v>
      </c>
      <c r="G422" s="50">
        <f t="shared" si="44"/>
        <v>0</v>
      </c>
      <c r="I422" s="50">
        <f t="shared" si="45"/>
        <v>0</v>
      </c>
      <c r="J422" s="285">
        <f>BAJIO14350722!D424</f>
        <v>0</v>
      </c>
      <c r="K422" s="50">
        <f t="shared" si="46"/>
        <v>0</v>
      </c>
      <c r="M422" s="50">
        <f t="shared" si="47"/>
        <v>0</v>
      </c>
      <c r="N422" s="50">
        <f>BAJIO14350722!C424</f>
        <v>0</v>
      </c>
      <c r="O422" s="77">
        <f t="shared" si="43"/>
        <v>5518.8900000000285</v>
      </c>
    </row>
    <row r="423" spans="1:15" x14ac:dyDescent="0.25">
      <c r="A423" s="47">
        <f>BAJIO14350722!A425</f>
        <v>0</v>
      </c>
      <c r="C423" s="49">
        <f>BAJIO14350722!B425</f>
        <v>0</v>
      </c>
      <c r="E423" s="48">
        <f>BAJIO14350722!I425</f>
        <v>0</v>
      </c>
      <c r="F423" s="48">
        <f>BAJIO14350722!H425</f>
        <v>0</v>
      </c>
      <c r="G423" s="50">
        <f t="shared" si="44"/>
        <v>0</v>
      </c>
      <c r="I423" s="50">
        <f t="shared" si="45"/>
        <v>0</v>
      </c>
      <c r="J423" s="285">
        <f>BAJIO14350722!D425</f>
        <v>0</v>
      </c>
      <c r="K423" s="50">
        <f t="shared" si="46"/>
        <v>0</v>
      </c>
      <c r="M423" s="50">
        <f t="shared" si="47"/>
        <v>0</v>
      </c>
      <c r="N423" s="50">
        <f>BAJIO14350722!C425</f>
        <v>0</v>
      </c>
      <c r="O423" s="77">
        <f t="shared" si="43"/>
        <v>5518.8900000000285</v>
      </c>
    </row>
    <row r="424" spans="1:15" x14ac:dyDescent="0.25">
      <c r="A424" s="47">
        <f>BAJIO14350722!A426</f>
        <v>0</v>
      </c>
      <c r="C424" s="49">
        <f>BAJIO14350722!B426</f>
        <v>0</v>
      </c>
      <c r="E424" s="48">
        <f>BAJIO14350722!I426</f>
        <v>0</v>
      </c>
      <c r="F424" s="48">
        <f>BAJIO14350722!H426</f>
        <v>0</v>
      </c>
      <c r="G424" s="50">
        <f t="shared" si="44"/>
        <v>0</v>
      </c>
      <c r="I424" s="50">
        <f t="shared" si="45"/>
        <v>0</v>
      </c>
      <c r="J424" s="285">
        <f>BAJIO14350722!D426</f>
        <v>0</v>
      </c>
      <c r="K424" s="50">
        <f t="shared" si="46"/>
        <v>0</v>
      </c>
      <c r="M424" s="50">
        <f t="shared" si="47"/>
        <v>0</v>
      </c>
      <c r="N424" s="50">
        <f>BAJIO14350722!C426</f>
        <v>0</v>
      </c>
      <c r="O424" s="77">
        <f t="shared" si="43"/>
        <v>5518.8900000000285</v>
      </c>
    </row>
    <row r="425" spans="1:15" x14ac:dyDescent="0.25">
      <c r="A425" s="47">
        <f>BAJIO14350722!A427</f>
        <v>0</v>
      </c>
      <c r="C425" s="49">
        <f>BAJIO14350722!B427</f>
        <v>0</v>
      </c>
      <c r="E425" s="48">
        <f>BAJIO14350722!I427</f>
        <v>0</v>
      </c>
      <c r="F425" s="48">
        <f>BAJIO14350722!H427</f>
        <v>0</v>
      </c>
      <c r="G425" s="50">
        <f t="shared" si="44"/>
        <v>0</v>
      </c>
      <c r="I425" s="50">
        <f t="shared" si="45"/>
        <v>0</v>
      </c>
      <c r="J425" s="285">
        <f>BAJIO14350722!D427</f>
        <v>0</v>
      </c>
      <c r="K425" s="50">
        <f t="shared" si="46"/>
        <v>0</v>
      </c>
      <c r="M425" s="50">
        <f t="shared" si="47"/>
        <v>0</v>
      </c>
      <c r="N425" s="50">
        <f>BAJIO14350722!C427</f>
        <v>0</v>
      </c>
      <c r="O425" s="77">
        <f t="shared" si="43"/>
        <v>5518.8900000000285</v>
      </c>
    </row>
    <row r="426" spans="1:15" x14ac:dyDescent="0.25">
      <c r="A426" s="47">
        <f>BAJIO14350722!A428</f>
        <v>0</v>
      </c>
      <c r="C426" s="49">
        <f>BAJIO14350722!B428</f>
        <v>0</v>
      </c>
      <c r="E426" s="48">
        <f>BAJIO14350722!I428</f>
        <v>0</v>
      </c>
      <c r="F426" s="48">
        <f>BAJIO14350722!H428</f>
        <v>0</v>
      </c>
      <c r="G426" s="50">
        <f t="shared" si="44"/>
        <v>0</v>
      </c>
      <c r="I426" s="50">
        <f t="shared" si="45"/>
        <v>0</v>
      </c>
      <c r="J426" s="285">
        <f>BAJIO14350722!D428</f>
        <v>0</v>
      </c>
      <c r="K426" s="50">
        <f t="shared" si="46"/>
        <v>0</v>
      </c>
      <c r="M426" s="50">
        <f t="shared" si="47"/>
        <v>0</v>
      </c>
      <c r="N426" s="50">
        <f>BAJIO14350722!C428</f>
        <v>0</v>
      </c>
      <c r="O426" s="77">
        <f t="shared" si="43"/>
        <v>5518.8900000000285</v>
      </c>
    </row>
    <row r="427" spans="1:15" x14ac:dyDescent="0.25">
      <c r="A427" s="47">
        <f>BAJIO14350722!A429</f>
        <v>0</v>
      </c>
      <c r="C427" s="49">
        <f>BAJIO14350722!B429</f>
        <v>0</v>
      </c>
      <c r="E427" s="48">
        <f>BAJIO14350722!I429</f>
        <v>0</v>
      </c>
      <c r="F427" s="48">
        <f>BAJIO14350722!H429</f>
        <v>0</v>
      </c>
      <c r="G427" s="50">
        <f t="shared" si="44"/>
        <v>0</v>
      </c>
      <c r="I427" s="50">
        <f t="shared" si="45"/>
        <v>0</v>
      </c>
      <c r="J427" s="285">
        <f>BAJIO14350722!D429</f>
        <v>0</v>
      </c>
      <c r="K427" s="50">
        <f t="shared" si="46"/>
        <v>0</v>
      </c>
      <c r="M427" s="50">
        <f t="shared" si="47"/>
        <v>0</v>
      </c>
      <c r="N427" s="50">
        <f>BAJIO14350722!C429</f>
        <v>0</v>
      </c>
      <c r="O427" s="77">
        <f t="shared" si="43"/>
        <v>5518.8900000000285</v>
      </c>
    </row>
    <row r="428" spans="1:15" x14ac:dyDescent="0.25">
      <c r="A428" s="47">
        <f>BAJIO14350722!A430</f>
        <v>0</v>
      </c>
      <c r="C428" s="49">
        <f>BAJIO14350722!B430</f>
        <v>0</v>
      </c>
      <c r="E428" s="48">
        <f>BAJIO14350722!I430</f>
        <v>0</v>
      </c>
      <c r="F428" s="48">
        <f>BAJIO14350722!H430</f>
        <v>0</v>
      </c>
      <c r="G428" s="50">
        <f t="shared" si="44"/>
        <v>0</v>
      </c>
      <c r="I428" s="50">
        <f t="shared" si="45"/>
        <v>0</v>
      </c>
      <c r="J428" s="285">
        <f>BAJIO14350722!D430</f>
        <v>0</v>
      </c>
      <c r="K428" s="50">
        <f t="shared" si="46"/>
        <v>0</v>
      </c>
      <c r="M428" s="50">
        <f t="shared" si="47"/>
        <v>0</v>
      </c>
      <c r="N428" s="50">
        <f>BAJIO14350722!C430</f>
        <v>0</v>
      </c>
      <c r="O428" s="77">
        <f t="shared" si="43"/>
        <v>5518.8900000000285</v>
      </c>
    </row>
    <row r="429" spans="1:15" x14ac:dyDescent="0.25">
      <c r="A429" s="47">
        <f>BAJIO14350722!A431</f>
        <v>0</v>
      </c>
      <c r="C429" s="49">
        <f>BAJIO14350722!B431</f>
        <v>0</v>
      </c>
      <c r="E429" s="48">
        <f>BAJIO14350722!I431</f>
        <v>0</v>
      </c>
      <c r="F429" s="48">
        <f>BAJIO14350722!H431</f>
        <v>0</v>
      </c>
      <c r="G429" s="50">
        <f t="shared" si="44"/>
        <v>0</v>
      </c>
      <c r="I429" s="50">
        <f t="shared" si="45"/>
        <v>0</v>
      </c>
      <c r="J429" s="285">
        <f>BAJIO14350722!D431</f>
        <v>0</v>
      </c>
      <c r="K429" s="50">
        <f t="shared" si="46"/>
        <v>0</v>
      </c>
      <c r="M429" s="50">
        <f t="shared" si="47"/>
        <v>0</v>
      </c>
      <c r="N429" s="50">
        <f>BAJIO14350722!C431</f>
        <v>0</v>
      </c>
      <c r="O429" s="77">
        <f t="shared" si="43"/>
        <v>5518.8900000000285</v>
      </c>
    </row>
    <row r="430" spans="1:15" x14ac:dyDescent="0.25">
      <c r="A430" s="47">
        <f>BAJIO14350722!A432</f>
        <v>0</v>
      </c>
      <c r="C430" s="49">
        <f>BAJIO14350722!B432</f>
        <v>0</v>
      </c>
      <c r="E430" s="48">
        <f>BAJIO14350722!I432</f>
        <v>0</v>
      </c>
      <c r="F430" s="48">
        <f>BAJIO14350722!H432</f>
        <v>0</v>
      </c>
      <c r="G430" s="50">
        <f t="shared" si="44"/>
        <v>0</v>
      </c>
      <c r="I430" s="50">
        <f t="shared" si="45"/>
        <v>0</v>
      </c>
      <c r="J430" s="285">
        <f>BAJIO14350722!D432</f>
        <v>0</v>
      </c>
      <c r="K430" s="50">
        <f t="shared" si="46"/>
        <v>0</v>
      </c>
      <c r="M430" s="50">
        <f t="shared" si="47"/>
        <v>0</v>
      </c>
      <c r="N430" s="50">
        <f>BAJIO14350722!C432</f>
        <v>0</v>
      </c>
      <c r="O430" s="77">
        <f t="shared" si="43"/>
        <v>5518.8900000000285</v>
      </c>
    </row>
    <row r="431" spans="1:15" x14ac:dyDescent="0.25">
      <c r="A431" s="47">
        <f>BAJIO14350722!A433</f>
        <v>0</v>
      </c>
      <c r="C431" s="49">
        <f>BAJIO14350722!B433</f>
        <v>0</v>
      </c>
      <c r="E431" s="48">
        <f>BAJIO14350722!I433</f>
        <v>0</v>
      </c>
      <c r="F431" s="48">
        <f>BAJIO14350722!H433</f>
        <v>0</v>
      </c>
      <c r="G431" s="50">
        <f t="shared" si="44"/>
        <v>0</v>
      </c>
      <c r="I431" s="50">
        <f t="shared" si="45"/>
        <v>0</v>
      </c>
      <c r="J431" s="285">
        <f>BAJIO14350722!D433</f>
        <v>0</v>
      </c>
      <c r="K431" s="50">
        <f t="shared" si="46"/>
        <v>0</v>
      </c>
      <c r="M431" s="50">
        <f t="shared" si="47"/>
        <v>0</v>
      </c>
      <c r="N431" s="50">
        <f>BAJIO14350722!C433</f>
        <v>0</v>
      </c>
      <c r="O431" s="77">
        <f t="shared" si="43"/>
        <v>5518.8900000000285</v>
      </c>
    </row>
    <row r="432" spans="1:15" x14ac:dyDescent="0.25">
      <c r="A432" s="47">
        <f>BAJIO14350722!A434</f>
        <v>0</v>
      </c>
      <c r="C432" s="49">
        <f>BAJIO14350722!B434</f>
        <v>0</v>
      </c>
      <c r="E432" s="48">
        <f>BAJIO14350722!I434</f>
        <v>0</v>
      </c>
      <c r="F432" s="48">
        <f>BAJIO14350722!H434</f>
        <v>0</v>
      </c>
      <c r="G432" s="50">
        <f t="shared" si="44"/>
        <v>0</v>
      </c>
      <c r="I432" s="50">
        <f t="shared" si="45"/>
        <v>0</v>
      </c>
      <c r="J432" s="285">
        <f>BAJIO14350722!D434</f>
        <v>0</v>
      </c>
      <c r="K432" s="50">
        <f t="shared" si="46"/>
        <v>0</v>
      </c>
      <c r="M432" s="50">
        <f t="shared" si="47"/>
        <v>0</v>
      </c>
      <c r="N432" s="50">
        <f>BAJIO14350722!C434</f>
        <v>0</v>
      </c>
      <c r="O432" s="77">
        <f t="shared" si="43"/>
        <v>5518.8900000000285</v>
      </c>
    </row>
    <row r="433" spans="1:15" x14ac:dyDescent="0.25">
      <c r="A433" s="47">
        <f>BAJIO14350722!A435</f>
        <v>0</v>
      </c>
      <c r="C433" s="49">
        <f>BAJIO14350722!B435</f>
        <v>0</v>
      </c>
      <c r="E433" s="48">
        <f>BAJIO14350722!I435</f>
        <v>0</v>
      </c>
      <c r="F433" s="48">
        <f>BAJIO14350722!H435</f>
        <v>0</v>
      </c>
      <c r="G433" s="50">
        <f t="shared" si="44"/>
        <v>0</v>
      </c>
      <c r="I433" s="50">
        <f t="shared" si="45"/>
        <v>0</v>
      </c>
      <c r="J433" s="285">
        <f>BAJIO14350722!D435</f>
        <v>0</v>
      </c>
      <c r="K433" s="50">
        <f t="shared" si="46"/>
        <v>0</v>
      </c>
      <c r="M433" s="50">
        <f t="shared" si="47"/>
        <v>0</v>
      </c>
      <c r="N433" s="50">
        <f>BAJIO14350722!C435</f>
        <v>0</v>
      </c>
      <c r="O433" s="77">
        <f t="shared" si="43"/>
        <v>5518.8900000000285</v>
      </c>
    </row>
    <row r="434" spans="1:15" x14ac:dyDescent="0.25">
      <c r="A434" s="47">
        <f>BAJIO14350722!A436</f>
        <v>0</v>
      </c>
      <c r="C434" s="49">
        <f>BAJIO14350722!B436</f>
        <v>0</v>
      </c>
      <c r="E434" s="48">
        <f>BAJIO14350722!I436</f>
        <v>0</v>
      </c>
      <c r="F434" s="48">
        <f>BAJIO14350722!H436</f>
        <v>0</v>
      </c>
      <c r="G434" s="50">
        <f t="shared" si="44"/>
        <v>0</v>
      </c>
      <c r="I434" s="50">
        <f t="shared" si="45"/>
        <v>0</v>
      </c>
      <c r="J434" s="285">
        <f>BAJIO14350722!D436</f>
        <v>0</v>
      </c>
      <c r="K434" s="50">
        <f t="shared" si="46"/>
        <v>0</v>
      </c>
      <c r="M434" s="50">
        <f t="shared" si="47"/>
        <v>0</v>
      </c>
      <c r="N434" s="50">
        <f>BAJIO14350722!C436</f>
        <v>0</v>
      </c>
      <c r="O434" s="77">
        <f t="shared" si="43"/>
        <v>5518.8900000000285</v>
      </c>
    </row>
    <row r="435" spans="1:15" x14ac:dyDescent="0.25">
      <c r="A435" s="47">
        <f>BAJIO14350722!A437</f>
        <v>0</v>
      </c>
      <c r="C435" s="49">
        <f>BAJIO14350722!B437</f>
        <v>0</v>
      </c>
      <c r="E435" s="48">
        <f>BAJIO14350722!I437</f>
        <v>0</v>
      </c>
      <c r="F435" s="48">
        <f>BAJIO14350722!H437</f>
        <v>0</v>
      </c>
      <c r="G435" s="50">
        <f t="shared" si="44"/>
        <v>0</v>
      </c>
      <c r="I435" s="50">
        <f t="shared" si="45"/>
        <v>0</v>
      </c>
      <c r="J435" s="285">
        <f>BAJIO14350722!D437</f>
        <v>0</v>
      </c>
      <c r="K435" s="50">
        <f t="shared" si="46"/>
        <v>0</v>
      </c>
      <c r="M435" s="50">
        <f t="shared" si="47"/>
        <v>0</v>
      </c>
      <c r="N435" s="50">
        <f>BAJIO14350722!C437</f>
        <v>0</v>
      </c>
      <c r="O435" s="77">
        <f t="shared" si="43"/>
        <v>5518.8900000000285</v>
      </c>
    </row>
    <row r="436" spans="1:15" x14ac:dyDescent="0.25">
      <c r="A436" s="47">
        <f>BAJIO14350722!A438</f>
        <v>0</v>
      </c>
      <c r="C436" s="49">
        <f>BAJIO14350722!B438</f>
        <v>0</v>
      </c>
      <c r="E436" s="48">
        <f>BAJIO14350722!I438</f>
        <v>0</v>
      </c>
      <c r="F436" s="48">
        <f>BAJIO14350722!H438</f>
        <v>0</v>
      </c>
      <c r="G436" s="50">
        <f t="shared" si="44"/>
        <v>0</v>
      </c>
      <c r="I436" s="50">
        <f t="shared" si="45"/>
        <v>0</v>
      </c>
      <c r="J436" s="285">
        <f>BAJIO14350722!D438</f>
        <v>0</v>
      </c>
      <c r="K436" s="50">
        <f t="shared" si="46"/>
        <v>0</v>
      </c>
      <c r="M436" s="50">
        <f t="shared" si="47"/>
        <v>0</v>
      </c>
      <c r="N436" s="50">
        <f>BAJIO14350722!C438</f>
        <v>0</v>
      </c>
      <c r="O436" s="77">
        <f t="shared" si="43"/>
        <v>5518.8900000000285</v>
      </c>
    </row>
    <row r="437" spans="1:15" x14ac:dyDescent="0.25">
      <c r="A437" s="47">
        <f>BAJIO14350722!A439</f>
        <v>0</v>
      </c>
      <c r="C437" s="49">
        <f>BAJIO14350722!B439</f>
        <v>0</v>
      </c>
      <c r="E437" s="48">
        <f>BAJIO14350722!I439</f>
        <v>0</v>
      </c>
      <c r="F437" s="48">
        <f>BAJIO14350722!H439</f>
        <v>0</v>
      </c>
      <c r="G437" s="50">
        <f t="shared" si="44"/>
        <v>0</v>
      </c>
      <c r="I437" s="50">
        <f t="shared" si="45"/>
        <v>0</v>
      </c>
      <c r="J437" s="285">
        <f>BAJIO14350722!D439</f>
        <v>0</v>
      </c>
      <c r="K437" s="50">
        <f t="shared" si="46"/>
        <v>0</v>
      </c>
      <c r="M437" s="50">
        <f t="shared" si="47"/>
        <v>0</v>
      </c>
      <c r="N437" s="50">
        <f>BAJIO14350722!C439</f>
        <v>0</v>
      </c>
      <c r="O437" s="77">
        <f t="shared" si="43"/>
        <v>5518.8900000000285</v>
      </c>
    </row>
    <row r="438" spans="1:15" x14ac:dyDescent="0.25">
      <c r="A438" s="47">
        <f>BAJIO14350722!A440</f>
        <v>0</v>
      </c>
      <c r="C438" s="49">
        <f>BAJIO14350722!B440</f>
        <v>0</v>
      </c>
      <c r="E438" s="48">
        <f>BAJIO14350722!I440</f>
        <v>0</v>
      </c>
      <c r="F438" s="48">
        <f>BAJIO14350722!H440</f>
        <v>0</v>
      </c>
      <c r="G438" s="50">
        <f t="shared" si="44"/>
        <v>0</v>
      </c>
      <c r="I438" s="50">
        <f t="shared" si="45"/>
        <v>0</v>
      </c>
      <c r="J438" s="285">
        <f>BAJIO14350722!D440</f>
        <v>0</v>
      </c>
      <c r="K438" s="50">
        <f t="shared" si="46"/>
        <v>0</v>
      </c>
      <c r="M438" s="50">
        <f t="shared" si="47"/>
        <v>0</v>
      </c>
      <c r="N438" s="50">
        <f>BAJIO14350722!C440</f>
        <v>0</v>
      </c>
      <c r="O438" s="77">
        <f t="shared" si="43"/>
        <v>5518.8900000000285</v>
      </c>
    </row>
    <row r="439" spans="1:15" x14ac:dyDescent="0.25">
      <c r="A439" s="47">
        <f>BAJIO14350722!A441</f>
        <v>0</v>
      </c>
      <c r="C439" s="49">
        <f>BAJIO14350722!B441</f>
        <v>0</v>
      </c>
      <c r="E439" s="48">
        <f>BAJIO14350722!I441</f>
        <v>0</v>
      </c>
      <c r="F439" s="48">
        <f>BAJIO14350722!H441</f>
        <v>0</v>
      </c>
      <c r="G439" s="50">
        <f t="shared" si="44"/>
        <v>0</v>
      </c>
      <c r="I439" s="50">
        <f t="shared" si="45"/>
        <v>0</v>
      </c>
      <c r="J439" s="285">
        <f>BAJIO14350722!D441</f>
        <v>0</v>
      </c>
      <c r="K439" s="50">
        <f t="shared" si="46"/>
        <v>0</v>
      </c>
      <c r="M439" s="50">
        <f t="shared" si="47"/>
        <v>0</v>
      </c>
      <c r="N439" s="50">
        <f>BAJIO14350722!C441</f>
        <v>0</v>
      </c>
      <c r="O439" s="77">
        <f t="shared" si="43"/>
        <v>5518.8900000000285</v>
      </c>
    </row>
    <row r="440" spans="1:15" x14ac:dyDescent="0.25">
      <c r="A440" s="47">
        <f>BAJIO14350722!A442</f>
        <v>0</v>
      </c>
      <c r="C440" s="49">
        <f>BAJIO14350722!B442</f>
        <v>0</v>
      </c>
      <c r="E440" s="48">
        <f>BAJIO14350722!I442</f>
        <v>0</v>
      </c>
      <c r="F440" s="48">
        <f>BAJIO14350722!H442</f>
        <v>0</v>
      </c>
      <c r="G440" s="50">
        <f t="shared" si="44"/>
        <v>0</v>
      </c>
      <c r="I440" s="50">
        <f t="shared" si="45"/>
        <v>0</v>
      </c>
      <c r="J440" s="285">
        <f>BAJIO14350722!D442</f>
        <v>0</v>
      </c>
      <c r="K440" s="50">
        <f t="shared" si="46"/>
        <v>0</v>
      </c>
      <c r="M440" s="50">
        <f t="shared" si="47"/>
        <v>0</v>
      </c>
      <c r="N440" s="50">
        <f>BAJIO14350722!C442</f>
        <v>0</v>
      </c>
      <c r="O440" s="77">
        <f t="shared" si="43"/>
        <v>5518.8900000000285</v>
      </c>
    </row>
    <row r="441" spans="1:15" x14ac:dyDescent="0.25">
      <c r="A441" s="47">
        <f>BAJIO14350722!A443</f>
        <v>0</v>
      </c>
      <c r="C441" s="49">
        <f>BAJIO14350722!B443</f>
        <v>0</v>
      </c>
      <c r="E441" s="48">
        <f>BAJIO14350722!I443</f>
        <v>0</v>
      </c>
      <c r="F441" s="48">
        <f>BAJIO14350722!H443</f>
        <v>0</v>
      </c>
      <c r="G441" s="50">
        <f t="shared" si="44"/>
        <v>0</v>
      </c>
      <c r="I441" s="50">
        <f t="shared" si="45"/>
        <v>0</v>
      </c>
      <c r="J441" s="285">
        <f>BAJIO14350722!D443</f>
        <v>0</v>
      </c>
      <c r="K441" s="50">
        <f t="shared" si="46"/>
        <v>0</v>
      </c>
      <c r="M441" s="50">
        <f t="shared" si="47"/>
        <v>0</v>
      </c>
      <c r="N441" s="50">
        <f>BAJIO14350722!C443</f>
        <v>0</v>
      </c>
      <c r="O441" s="77">
        <f t="shared" si="43"/>
        <v>5518.8900000000285</v>
      </c>
    </row>
    <row r="442" spans="1:15" x14ac:dyDescent="0.25">
      <c r="A442" s="47">
        <f>BAJIO14350722!A444</f>
        <v>0</v>
      </c>
      <c r="C442" s="49">
        <f>BAJIO14350722!B444</f>
        <v>0</v>
      </c>
      <c r="E442" s="48">
        <f>BAJIO14350722!I444</f>
        <v>0</v>
      </c>
      <c r="F442" s="48">
        <f>BAJIO14350722!H444</f>
        <v>0</v>
      </c>
      <c r="G442" s="50">
        <f t="shared" si="44"/>
        <v>0</v>
      </c>
      <c r="I442" s="50">
        <f t="shared" si="45"/>
        <v>0</v>
      </c>
      <c r="J442" s="285">
        <f>BAJIO14350722!D444</f>
        <v>0</v>
      </c>
      <c r="K442" s="50">
        <f t="shared" si="46"/>
        <v>0</v>
      </c>
      <c r="M442" s="50">
        <f t="shared" si="47"/>
        <v>0</v>
      </c>
      <c r="N442" s="50">
        <f>BAJIO14350722!C444</f>
        <v>0</v>
      </c>
      <c r="O442" s="77">
        <f t="shared" si="43"/>
        <v>5518.8900000000285</v>
      </c>
    </row>
    <row r="443" spans="1:15" x14ac:dyDescent="0.25">
      <c r="A443" s="47">
        <f>BAJIO14350722!A445</f>
        <v>0</v>
      </c>
      <c r="C443" s="49">
        <f>BAJIO14350722!B445</f>
        <v>0</v>
      </c>
      <c r="E443" s="48">
        <f>BAJIO14350722!I445</f>
        <v>0</v>
      </c>
      <c r="F443" s="48">
        <f>BAJIO14350722!H445</f>
        <v>0</v>
      </c>
      <c r="G443" s="50">
        <f t="shared" si="44"/>
        <v>0</v>
      </c>
      <c r="I443" s="50">
        <f t="shared" si="45"/>
        <v>0</v>
      </c>
      <c r="J443" s="285">
        <f>BAJIO14350722!D445</f>
        <v>0</v>
      </c>
      <c r="K443" s="50">
        <f t="shared" si="46"/>
        <v>0</v>
      </c>
      <c r="M443" s="50">
        <f t="shared" si="47"/>
        <v>0</v>
      </c>
      <c r="N443" s="50">
        <f>BAJIO14350722!C445</f>
        <v>0</v>
      </c>
      <c r="O443" s="77">
        <f t="shared" si="43"/>
        <v>5518.8900000000285</v>
      </c>
    </row>
    <row r="444" spans="1:15" x14ac:dyDescent="0.25">
      <c r="A444" s="47">
        <f>BAJIO14350722!A446</f>
        <v>0</v>
      </c>
      <c r="C444" s="49">
        <f>BAJIO14350722!B446</f>
        <v>0</v>
      </c>
      <c r="E444" s="48">
        <f>BAJIO14350722!I446</f>
        <v>0</v>
      </c>
      <c r="F444" s="48">
        <f>BAJIO14350722!H446</f>
        <v>0</v>
      </c>
      <c r="G444" s="50">
        <f t="shared" si="44"/>
        <v>0</v>
      </c>
      <c r="I444" s="50">
        <f t="shared" si="45"/>
        <v>0</v>
      </c>
      <c r="J444" s="285">
        <f>BAJIO14350722!D446</f>
        <v>0</v>
      </c>
      <c r="K444" s="50">
        <f t="shared" si="46"/>
        <v>0</v>
      </c>
      <c r="M444" s="50">
        <f t="shared" si="47"/>
        <v>0</v>
      </c>
      <c r="N444" s="50">
        <f>BAJIO14350722!C446</f>
        <v>0</v>
      </c>
      <c r="O444" s="77">
        <f t="shared" si="43"/>
        <v>5518.8900000000285</v>
      </c>
    </row>
    <row r="445" spans="1:15" x14ac:dyDescent="0.25">
      <c r="A445" s="47">
        <f>BAJIO14350722!A447</f>
        <v>0</v>
      </c>
      <c r="C445" s="49">
        <f>BAJIO14350722!B447</f>
        <v>0</v>
      </c>
      <c r="E445" s="48">
        <f>BAJIO14350722!I447</f>
        <v>0</v>
      </c>
      <c r="F445" s="48">
        <f>BAJIO14350722!H447</f>
        <v>0</v>
      </c>
      <c r="G445" s="50">
        <f t="shared" si="44"/>
        <v>0</v>
      </c>
      <c r="I445" s="50">
        <f t="shared" si="45"/>
        <v>0</v>
      </c>
      <c r="J445" s="285">
        <f>BAJIO14350722!D447</f>
        <v>0</v>
      </c>
      <c r="K445" s="50">
        <f t="shared" si="46"/>
        <v>0</v>
      </c>
      <c r="M445" s="50">
        <f t="shared" si="47"/>
        <v>0</v>
      </c>
      <c r="N445" s="50">
        <f>BAJIO14350722!C447</f>
        <v>0</v>
      </c>
      <c r="O445" s="77">
        <f t="shared" si="43"/>
        <v>5518.8900000000285</v>
      </c>
    </row>
    <row r="446" spans="1:15" x14ac:dyDescent="0.25">
      <c r="A446" s="47">
        <f>BAJIO14350722!A448</f>
        <v>0</v>
      </c>
      <c r="C446" s="49">
        <f>BAJIO14350722!B448</f>
        <v>0</v>
      </c>
      <c r="E446" s="48">
        <f>BAJIO14350722!I448</f>
        <v>0</v>
      </c>
      <c r="F446" s="48">
        <f>BAJIO14350722!H448</f>
        <v>0</v>
      </c>
      <c r="G446" s="50">
        <f t="shared" si="44"/>
        <v>0</v>
      </c>
      <c r="I446" s="50">
        <f t="shared" si="45"/>
        <v>0</v>
      </c>
      <c r="J446" s="285">
        <f>BAJIO14350722!D448</f>
        <v>0</v>
      </c>
      <c r="K446" s="50">
        <f t="shared" si="46"/>
        <v>0</v>
      </c>
      <c r="M446" s="50">
        <f t="shared" si="47"/>
        <v>0</v>
      </c>
      <c r="N446" s="50">
        <f>BAJIO14350722!C448</f>
        <v>0</v>
      </c>
      <c r="O446" s="77">
        <f t="shared" si="43"/>
        <v>5518.8900000000285</v>
      </c>
    </row>
    <row r="447" spans="1:15" x14ac:dyDescent="0.25">
      <c r="A447" s="47">
        <f>BAJIO14350722!A449</f>
        <v>0</v>
      </c>
      <c r="C447" s="49">
        <f>BAJIO14350722!B449</f>
        <v>0</v>
      </c>
      <c r="E447" s="48">
        <f>BAJIO14350722!I449</f>
        <v>0</v>
      </c>
      <c r="F447" s="48">
        <f>BAJIO14350722!H449</f>
        <v>0</v>
      </c>
      <c r="G447" s="50">
        <f t="shared" si="44"/>
        <v>0</v>
      </c>
      <c r="I447" s="50">
        <f t="shared" si="45"/>
        <v>0</v>
      </c>
      <c r="J447" s="285">
        <f>BAJIO14350722!D449</f>
        <v>0</v>
      </c>
      <c r="K447" s="50">
        <f t="shared" si="46"/>
        <v>0</v>
      </c>
      <c r="M447" s="50">
        <f t="shared" si="47"/>
        <v>0</v>
      </c>
      <c r="N447" s="50">
        <f>BAJIO14350722!C449</f>
        <v>0</v>
      </c>
      <c r="O447" s="77">
        <f t="shared" si="43"/>
        <v>5518.8900000000285</v>
      </c>
    </row>
    <row r="448" spans="1:15" x14ac:dyDescent="0.25">
      <c r="A448" s="47">
        <f>BAJIO14350722!A450</f>
        <v>0</v>
      </c>
      <c r="C448" s="49">
        <f>BAJIO14350722!B450</f>
        <v>0</v>
      </c>
      <c r="E448" s="48">
        <f>BAJIO14350722!I450</f>
        <v>0</v>
      </c>
      <c r="F448" s="48">
        <f>BAJIO14350722!H450</f>
        <v>0</v>
      </c>
      <c r="G448" s="50">
        <f t="shared" si="44"/>
        <v>0</v>
      </c>
      <c r="I448" s="50">
        <f t="shared" si="45"/>
        <v>0</v>
      </c>
      <c r="J448" s="285">
        <f>BAJIO14350722!D450</f>
        <v>0</v>
      </c>
      <c r="K448" s="50">
        <f t="shared" si="46"/>
        <v>0</v>
      </c>
      <c r="M448" s="50">
        <f t="shared" si="47"/>
        <v>0</v>
      </c>
      <c r="N448" s="50">
        <f>BAJIO14350722!C450</f>
        <v>0</v>
      </c>
      <c r="O448" s="77">
        <f t="shared" si="43"/>
        <v>5518.8900000000285</v>
      </c>
    </row>
    <row r="449" spans="1:15" x14ac:dyDescent="0.25">
      <c r="A449" s="47">
        <f>BAJIO14350722!A451</f>
        <v>0</v>
      </c>
      <c r="C449" s="49">
        <f>BAJIO14350722!B451</f>
        <v>0</v>
      </c>
      <c r="E449" s="48">
        <f>BAJIO14350722!I451</f>
        <v>0</v>
      </c>
      <c r="F449" s="48">
        <f>BAJIO14350722!H451</f>
        <v>0</v>
      </c>
      <c r="G449" s="50">
        <f t="shared" si="44"/>
        <v>0</v>
      </c>
      <c r="I449" s="50">
        <f t="shared" si="45"/>
        <v>0</v>
      </c>
      <c r="J449" s="285">
        <f>BAJIO14350722!D451</f>
        <v>0</v>
      </c>
      <c r="K449" s="50">
        <f t="shared" si="46"/>
        <v>0</v>
      </c>
      <c r="M449" s="50">
        <f t="shared" si="47"/>
        <v>0</v>
      </c>
      <c r="N449" s="50">
        <f>BAJIO14350722!C451</f>
        <v>0</v>
      </c>
      <c r="O449" s="77">
        <f t="shared" si="43"/>
        <v>5518.8900000000285</v>
      </c>
    </row>
    <row r="450" spans="1:15" x14ac:dyDescent="0.25">
      <c r="A450" s="47">
        <f>BAJIO14350722!A452</f>
        <v>0</v>
      </c>
      <c r="C450" s="49">
        <f>BAJIO14350722!B452</f>
        <v>0</v>
      </c>
      <c r="E450" s="48">
        <f>BAJIO14350722!I452</f>
        <v>0</v>
      </c>
      <c r="F450" s="48">
        <f>BAJIO14350722!H452</f>
        <v>0</v>
      </c>
      <c r="G450" s="50">
        <f t="shared" si="44"/>
        <v>0</v>
      </c>
      <c r="I450" s="50">
        <f t="shared" si="45"/>
        <v>0</v>
      </c>
      <c r="J450" s="285">
        <f>BAJIO14350722!D452</f>
        <v>0</v>
      </c>
      <c r="K450" s="50">
        <f t="shared" si="46"/>
        <v>0</v>
      </c>
      <c r="M450" s="50">
        <f t="shared" si="47"/>
        <v>0</v>
      </c>
      <c r="N450" s="50">
        <f>BAJIO14350722!C452</f>
        <v>0</v>
      </c>
      <c r="O450" s="77">
        <f t="shared" si="43"/>
        <v>5518.8900000000285</v>
      </c>
    </row>
    <row r="451" spans="1:15" x14ac:dyDescent="0.25">
      <c r="A451" s="47">
        <f>BAJIO14350722!A453</f>
        <v>0</v>
      </c>
      <c r="C451" s="49">
        <f>BAJIO14350722!B453</f>
        <v>0</v>
      </c>
      <c r="E451" s="48">
        <f>BAJIO14350722!I453</f>
        <v>0</v>
      </c>
      <c r="F451" s="48">
        <f>BAJIO14350722!H453</f>
        <v>0</v>
      </c>
      <c r="G451" s="50">
        <f t="shared" si="44"/>
        <v>0</v>
      </c>
      <c r="I451" s="50">
        <f t="shared" si="45"/>
        <v>0</v>
      </c>
      <c r="J451" s="285">
        <f>BAJIO14350722!D453</f>
        <v>0</v>
      </c>
      <c r="K451" s="50">
        <f t="shared" si="46"/>
        <v>0</v>
      </c>
      <c r="M451" s="50">
        <f t="shared" si="47"/>
        <v>0</v>
      </c>
      <c r="N451" s="50">
        <f>BAJIO14350722!C453</f>
        <v>0</v>
      </c>
      <c r="O451" s="77">
        <f t="shared" si="43"/>
        <v>5518.8900000000285</v>
      </c>
    </row>
    <row r="452" spans="1:15" x14ac:dyDescent="0.25">
      <c r="A452" s="47">
        <f>BAJIO14350722!A454</f>
        <v>0</v>
      </c>
      <c r="C452" s="49">
        <f>BAJIO14350722!B454</f>
        <v>0</v>
      </c>
      <c r="E452" s="48">
        <f>BAJIO14350722!I454</f>
        <v>0</v>
      </c>
      <c r="F452" s="48">
        <f>BAJIO14350722!H454</f>
        <v>0</v>
      </c>
      <c r="G452" s="50">
        <f t="shared" si="44"/>
        <v>0</v>
      </c>
      <c r="I452" s="50">
        <f t="shared" si="45"/>
        <v>0</v>
      </c>
      <c r="J452" s="285">
        <f>BAJIO14350722!D454</f>
        <v>0</v>
      </c>
      <c r="K452" s="50">
        <f t="shared" si="46"/>
        <v>0</v>
      </c>
      <c r="M452" s="50">
        <f t="shared" si="47"/>
        <v>0</v>
      </c>
      <c r="N452" s="50">
        <f>BAJIO14350722!C454</f>
        <v>0</v>
      </c>
      <c r="O452" s="77">
        <f t="shared" si="43"/>
        <v>5518.8900000000285</v>
      </c>
    </row>
    <row r="453" spans="1:15" x14ac:dyDescent="0.25">
      <c r="A453" s="47">
        <f>BAJIO14350722!A455</f>
        <v>0</v>
      </c>
      <c r="C453" s="49">
        <f>BAJIO14350722!B455</f>
        <v>0</v>
      </c>
      <c r="E453" s="48">
        <f>BAJIO14350722!I455</f>
        <v>0</v>
      </c>
      <c r="F453" s="48">
        <f>BAJIO14350722!H455</f>
        <v>0</v>
      </c>
      <c r="G453" s="50">
        <f t="shared" si="44"/>
        <v>0</v>
      </c>
      <c r="I453" s="50">
        <f t="shared" si="45"/>
        <v>0</v>
      </c>
      <c r="J453" s="285">
        <f>BAJIO14350722!D455</f>
        <v>0</v>
      </c>
      <c r="K453" s="50">
        <f t="shared" si="46"/>
        <v>0</v>
      </c>
      <c r="M453" s="50">
        <f t="shared" si="47"/>
        <v>0</v>
      </c>
      <c r="N453" s="50">
        <f>BAJIO14350722!C455</f>
        <v>0</v>
      </c>
      <c r="O453" s="77">
        <f t="shared" ref="O453:O516" si="48">O452+J453-N453</f>
        <v>5518.8900000000285</v>
      </c>
    </row>
    <row r="454" spans="1:15" x14ac:dyDescent="0.25">
      <c r="A454" s="47">
        <f>BAJIO14350722!A456</f>
        <v>0</v>
      </c>
      <c r="C454" s="49">
        <f>BAJIO14350722!B456</f>
        <v>0</v>
      </c>
      <c r="E454" s="48">
        <f>BAJIO14350722!I456</f>
        <v>0</v>
      </c>
      <c r="F454" s="48">
        <f>BAJIO14350722!H456</f>
        <v>0</v>
      </c>
      <c r="G454" s="50">
        <f t="shared" si="44"/>
        <v>0</v>
      </c>
      <c r="I454" s="50">
        <f t="shared" si="45"/>
        <v>0</v>
      </c>
      <c r="J454" s="285">
        <f>BAJIO14350722!D456</f>
        <v>0</v>
      </c>
      <c r="K454" s="50">
        <f t="shared" si="46"/>
        <v>0</v>
      </c>
      <c r="M454" s="50">
        <f t="shared" si="47"/>
        <v>0</v>
      </c>
      <c r="N454" s="50">
        <f>BAJIO14350722!C456</f>
        <v>0</v>
      </c>
      <c r="O454" s="77">
        <f t="shared" si="48"/>
        <v>5518.8900000000285</v>
      </c>
    </row>
    <row r="455" spans="1:15" x14ac:dyDescent="0.25">
      <c r="A455" s="47">
        <f>BAJIO14350722!A457</f>
        <v>0</v>
      </c>
      <c r="C455" s="49">
        <f>BAJIO14350722!B457</f>
        <v>0</v>
      </c>
      <c r="E455" s="48">
        <f>BAJIO14350722!I457</f>
        <v>0</v>
      </c>
      <c r="F455" s="48">
        <f>BAJIO14350722!H457</f>
        <v>0</v>
      </c>
      <c r="G455" s="50">
        <f t="shared" si="44"/>
        <v>0</v>
      </c>
      <c r="I455" s="50">
        <f t="shared" si="45"/>
        <v>0</v>
      </c>
      <c r="J455" s="285">
        <f>BAJIO14350722!D457</f>
        <v>0</v>
      </c>
      <c r="K455" s="50">
        <f t="shared" si="46"/>
        <v>0</v>
      </c>
      <c r="M455" s="50">
        <f t="shared" si="47"/>
        <v>0</v>
      </c>
      <c r="N455" s="50">
        <f>BAJIO14350722!C457</f>
        <v>0</v>
      </c>
      <c r="O455" s="77">
        <f t="shared" si="48"/>
        <v>5518.8900000000285</v>
      </c>
    </row>
    <row r="456" spans="1:15" x14ac:dyDescent="0.25">
      <c r="A456" s="47">
        <f>BAJIO14350722!A458</f>
        <v>0</v>
      </c>
      <c r="C456" s="49">
        <f>BAJIO14350722!B458</f>
        <v>0</v>
      </c>
      <c r="E456" s="48">
        <f>BAJIO14350722!I458</f>
        <v>0</v>
      </c>
      <c r="F456" s="48">
        <f>BAJIO14350722!H458</f>
        <v>0</v>
      </c>
      <c r="G456" s="50">
        <f t="shared" si="44"/>
        <v>0</v>
      </c>
      <c r="I456" s="50">
        <f t="shared" si="45"/>
        <v>0</v>
      </c>
      <c r="J456" s="285">
        <f>BAJIO14350722!D458</f>
        <v>0</v>
      </c>
      <c r="K456" s="50">
        <f t="shared" si="46"/>
        <v>0</v>
      </c>
      <c r="M456" s="50">
        <f t="shared" si="47"/>
        <v>0</v>
      </c>
      <c r="N456" s="50">
        <f>BAJIO14350722!C458</f>
        <v>0</v>
      </c>
      <c r="O456" s="77">
        <f t="shared" si="48"/>
        <v>5518.8900000000285</v>
      </c>
    </row>
    <row r="457" spans="1:15" x14ac:dyDescent="0.25">
      <c r="A457" s="47">
        <f>BAJIO14350722!A459</f>
        <v>0</v>
      </c>
      <c r="C457" s="49">
        <f>BAJIO14350722!B459</f>
        <v>0</v>
      </c>
      <c r="E457" s="48">
        <f>BAJIO14350722!I459</f>
        <v>0</v>
      </c>
      <c r="F457" s="48">
        <f>BAJIO14350722!H459</f>
        <v>0</v>
      </c>
      <c r="G457" s="50">
        <f t="shared" si="44"/>
        <v>0</v>
      </c>
      <c r="I457" s="50">
        <f t="shared" si="45"/>
        <v>0</v>
      </c>
      <c r="J457" s="285">
        <f>BAJIO14350722!D459</f>
        <v>0</v>
      </c>
      <c r="K457" s="50">
        <f t="shared" si="46"/>
        <v>0</v>
      </c>
      <c r="M457" s="50">
        <f t="shared" si="47"/>
        <v>0</v>
      </c>
      <c r="N457" s="50">
        <f>BAJIO14350722!C459</f>
        <v>0</v>
      </c>
      <c r="O457" s="77">
        <f t="shared" si="48"/>
        <v>5518.8900000000285</v>
      </c>
    </row>
    <row r="458" spans="1:15" x14ac:dyDescent="0.25">
      <c r="A458" s="47">
        <f>BAJIO14350722!A460</f>
        <v>0</v>
      </c>
      <c r="C458" s="49">
        <f>BAJIO14350722!B460</f>
        <v>0</v>
      </c>
      <c r="E458" s="48">
        <f>BAJIO14350722!I460</f>
        <v>0</v>
      </c>
      <c r="F458" s="48">
        <f>BAJIO14350722!H460</f>
        <v>0</v>
      </c>
      <c r="G458" s="50">
        <f t="shared" si="44"/>
        <v>0</v>
      </c>
      <c r="I458" s="50">
        <f t="shared" si="45"/>
        <v>0</v>
      </c>
      <c r="J458" s="285">
        <f>BAJIO14350722!D460</f>
        <v>0</v>
      </c>
      <c r="K458" s="50">
        <f t="shared" si="46"/>
        <v>0</v>
      </c>
      <c r="M458" s="50">
        <f t="shared" si="47"/>
        <v>0</v>
      </c>
      <c r="N458" s="50">
        <f>BAJIO14350722!C460</f>
        <v>0</v>
      </c>
      <c r="O458" s="77">
        <f t="shared" si="48"/>
        <v>5518.8900000000285</v>
      </c>
    </row>
    <row r="459" spans="1:15" x14ac:dyDescent="0.25">
      <c r="A459" s="47">
        <f>BAJIO14350722!A461</f>
        <v>0</v>
      </c>
      <c r="C459" s="49">
        <f>BAJIO14350722!B461</f>
        <v>0</v>
      </c>
      <c r="E459" s="48">
        <f>BAJIO14350722!I461</f>
        <v>0</v>
      </c>
      <c r="F459" s="48">
        <f>BAJIO14350722!H461</f>
        <v>0</v>
      </c>
      <c r="G459" s="50">
        <f t="shared" si="44"/>
        <v>0</v>
      </c>
      <c r="I459" s="50">
        <f t="shared" si="45"/>
        <v>0</v>
      </c>
      <c r="J459" s="285">
        <f>BAJIO14350722!D461</f>
        <v>0</v>
      </c>
      <c r="K459" s="50">
        <f t="shared" si="46"/>
        <v>0</v>
      </c>
      <c r="M459" s="50">
        <f t="shared" si="47"/>
        <v>0</v>
      </c>
      <c r="N459" s="50">
        <f>BAJIO14350722!C461</f>
        <v>0</v>
      </c>
      <c r="O459" s="77">
        <f t="shared" si="48"/>
        <v>5518.8900000000285</v>
      </c>
    </row>
    <row r="460" spans="1:15" x14ac:dyDescent="0.25">
      <c r="A460" s="47">
        <f>BAJIO14350722!A462</f>
        <v>0</v>
      </c>
      <c r="C460" s="49">
        <f>BAJIO14350722!B462</f>
        <v>0</v>
      </c>
      <c r="E460" s="48">
        <f>BAJIO14350722!I462</f>
        <v>0</v>
      </c>
      <c r="F460" s="48">
        <f>BAJIO14350722!H462</f>
        <v>0</v>
      </c>
      <c r="G460" s="50">
        <f t="shared" si="44"/>
        <v>0</v>
      </c>
      <c r="I460" s="50">
        <f t="shared" si="45"/>
        <v>0</v>
      </c>
      <c r="J460" s="285">
        <f>BAJIO14350722!D462</f>
        <v>0</v>
      </c>
      <c r="K460" s="50">
        <f t="shared" si="46"/>
        <v>0</v>
      </c>
      <c r="M460" s="50">
        <f t="shared" si="47"/>
        <v>0</v>
      </c>
      <c r="N460" s="50">
        <f>BAJIO14350722!C462</f>
        <v>0</v>
      </c>
      <c r="O460" s="77">
        <f t="shared" si="48"/>
        <v>5518.8900000000285</v>
      </c>
    </row>
    <row r="461" spans="1:15" x14ac:dyDescent="0.25">
      <c r="A461" s="47">
        <f>BAJIO14350722!A463</f>
        <v>0</v>
      </c>
      <c r="C461" s="49">
        <f>BAJIO14350722!B463</f>
        <v>0</v>
      </c>
      <c r="E461" s="48">
        <f>BAJIO14350722!I463</f>
        <v>0</v>
      </c>
      <c r="F461" s="48">
        <f>BAJIO14350722!H463</f>
        <v>0</v>
      </c>
      <c r="G461" s="50">
        <f t="shared" si="44"/>
        <v>0</v>
      </c>
      <c r="I461" s="50">
        <f t="shared" si="45"/>
        <v>0</v>
      </c>
      <c r="J461" s="285">
        <f>BAJIO14350722!D463</f>
        <v>0</v>
      </c>
      <c r="K461" s="50">
        <f t="shared" si="46"/>
        <v>0</v>
      </c>
      <c r="M461" s="50">
        <f t="shared" si="47"/>
        <v>0</v>
      </c>
      <c r="N461" s="50">
        <f>BAJIO14350722!C463</f>
        <v>0</v>
      </c>
      <c r="O461" s="77">
        <f t="shared" si="48"/>
        <v>5518.8900000000285</v>
      </c>
    </row>
    <row r="462" spans="1:15" x14ac:dyDescent="0.25">
      <c r="A462" s="47">
        <f>BAJIO14350722!A464</f>
        <v>0</v>
      </c>
      <c r="C462" s="49">
        <f>BAJIO14350722!B464</f>
        <v>0</v>
      </c>
      <c r="E462" s="48">
        <f>BAJIO14350722!I464</f>
        <v>0</v>
      </c>
      <c r="F462" s="48">
        <f>BAJIO14350722!H464</f>
        <v>0</v>
      </c>
      <c r="G462" s="50">
        <f t="shared" si="44"/>
        <v>0</v>
      </c>
      <c r="I462" s="50">
        <f t="shared" si="45"/>
        <v>0</v>
      </c>
      <c r="J462" s="285">
        <f>BAJIO14350722!D464</f>
        <v>0</v>
      </c>
      <c r="K462" s="50">
        <f t="shared" si="46"/>
        <v>0</v>
      </c>
      <c r="M462" s="50">
        <f t="shared" si="47"/>
        <v>0</v>
      </c>
      <c r="N462" s="50">
        <f>BAJIO14350722!C464</f>
        <v>0</v>
      </c>
      <c r="O462" s="77">
        <f t="shared" si="48"/>
        <v>5518.8900000000285</v>
      </c>
    </row>
    <row r="463" spans="1:15" x14ac:dyDescent="0.25">
      <c r="A463" s="47">
        <f>BAJIO14350722!A465</f>
        <v>0</v>
      </c>
      <c r="C463" s="49">
        <f>BAJIO14350722!B465</f>
        <v>0</v>
      </c>
      <c r="E463" s="48">
        <f>BAJIO14350722!I465</f>
        <v>0</v>
      </c>
      <c r="F463" s="48">
        <f>BAJIO14350722!H465</f>
        <v>0</v>
      </c>
      <c r="G463" s="50">
        <f t="shared" si="44"/>
        <v>0</v>
      </c>
      <c r="I463" s="50">
        <f t="shared" si="45"/>
        <v>0</v>
      </c>
      <c r="J463" s="285">
        <f>BAJIO14350722!D465</f>
        <v>0</v>
      </c>
      <c r="K463" s="50">
        <f t="shared" si="46"/>
        <v>0</v>
      </c>
      <c r="M463" s="50">
        <f t="shared" si="47"/>
        <v>0</v>
      </c>
      <c r="N463" s="50">
        <f>BAJIO14350722!C465</f>
        <v>0</v>
      </c>
      <c r="O463" s="77">
        <f t="shared" si="48"/>
        <v>5518.8900000000285</v>
      </c>
    </row>
    <row r="464" spans="1:15" x14ac:dyDescent="0.25">
      <c r="A464" s="47">
        <f>BAJIO14350722!A466</f>
        <v>0</v>
      </c>
      <c r="C464" s="49">
        <f>BAJIO14350722!B466</f>
        <v>0</v>
      </c>
      <c r="E464" s="48">
        <f>BAJIO14350722!I466</f>
        <v>0</v>
      </c>
      <c r="F464" s="48">
        <f>BAJIO14350722!H466</f>
        <v>0</v>
      </c>
      <c r="G464" s="50">
        <f t="shared" si="44"/>
        <v>0</v>
      </c>
      <c r="I464" s="50">
        <f t="shared" si="45"/>
        <v>0</v>
      </c>
      <c r="J464" s="285">
        <f>BAJIO14350722!D466</f>
        <v>0</v>
      </c>
      <c r="K464" s="50">
        <f t="shared" si="46"/>
        <v>0</v>
      </c>
      <c r="M464" s="50">
        <f t="shared" si="47"/>
        <v>0</v>
      </c>
      <c r="N464" s="50">
        <f>BAJIO14350722!C466</f>
        <v>0</v>
      </c>
      <c r="O464" s="77">
        <f t="shared" si="48"/>
        <v>5518.8900000000285</v>
      </c>
    </row>
    <row r="465" spans="1:15" x14ac:dyDescent="0.25">
      <c r="A465" s="47">
        <f>BAJIO14350722!A467</f>
        <v>0</v>
      </c>
      <c r="C465" s="49">
        <f>BAJIO14350722!B467</f>
        <v>0</v>
      </c>
      <c r="E465" s="48">
        <f>BAJIO14350722!I467</f>
        <v>0</v>
      </c>
      <c r="F465" s="48">
        <f>BAJIO14350722!H467</f>
        <v>0</v>
      </c>
      <c r="G465" s="50">
        <f t="shared" si="44"/>
        <v>0</v>
      </c>
      <c r="I465" s="50">
        <f t="shared" si="45"/>
        <v>0</v>
      </c>
      <c r="J465" s="285">
        <f>BAJIO14350722!D467</f>
        <v>0</v>
      </c>
      <c r="K465" s="50">
        <f t="shared" si="46"/>
        <v>0</v>
      </c>
      <c r="M465" s="50">
        <f t="shared" si="47"/>
        <v>0</v>
      </c>
      <c r="N465" s="50">
        <f>BAJIO14350722!C467</f>
        <v>0</v>
      </c>
      <c r="O465" s="77">
        <f t="shared" si="48"/>
        <v>5518.8900000000285</v>
      </c>
    </row>
    <row r="466" spans="1:15" x14ac:dyDescent="0.25">
      <c r="A466" s="47">
        <f>BAJIO14350722!A468</f>
        <v>0</v>
      </c>
      <c r="C466" s="49">
        <f>BAJIO14350722!B468</f>
        <v>0</v>
      </c>
      <c r="E466" s="48">
        <f>BAJIO14350722!I468</f>
        <v>0</v>
      </c>
      <c r="F466" s="48">
        <f>BAJIO14350722!H468</f>
        <v>0</v>
      </c>
      <c r="G466" s="50">
        <f t="shared" si="44"/>
        <v>0</v>
      </c>
      <c r="I466" s="50">
        <f t="shared" si="45"/>
        <v>0</v>
      </c>
      <c r="J466" s="285">
        <f>BAJIO14350722!D468</f>
        <v>0</v>
      </c>
      <c r="K466" s="50">
        <f t="shared" si="46"/>
        <v>0</v>
      </c>
      <c r="M466" s="50">
        <f t="shared" si="47"/>
        <v>0</v>
      </c>
      <c r="N466" s="50">
        <f>BAJIO14350722!C468</f>
        <v>0</v>
      </c>
      <c r="O466" s="77">
        <f t="shared" si="48"/>
        <v>5518.8900000000285</v>
      </c>
    </row>
    <row r="467" spans="1:15" x14ac:dyDescent="0.25">
      <c r="A467" s="47">
        <f>BAJIO14350722!A469</f>
        <v>0</v>
      </c>
      <c r="C467" s="49">
        <f>BAJIO14350722!B469</f>
        <v>0</v>
      </c>
      <c r="E467" s="48">
        <f>BAJIO14350722!I469</f>
        <v>0</v>
      </c>
      <c r="F467" s="48">
        <f>BAJIO14350722!H469</f>
        <v>0</v>
      </c>
      <c r="G467" s="50">
        <f t="shared" si="44"/>
        <v>0</v>
      </c>
      <c r="I467" s="50">
        <f t="shared" si="45"/>
        <v>0</v>
      </c>
      <c r="J467" s="285">
        <f>BAJIO14350722!D469</f>
        <v>0</v>
      </c>
      <c r="K467" s="50">
        <f t="shared" si="46"/>
        <v>0</v>
      </c>
      <c r="M467" s="50">
        <f t="shared" si="47"/>
        <v>0</v>
      </c>
      <c r="N467" s="50">
        <f>BAJIO14350722!C469</f>
        <v>0</v>
      </c>
      <c r="O467" s="77">
        <f t="shared" si="48"/>
        <v>5518.8900000000285</v>
      </c>
    </row>
    <row r="468" spans="1:15" x14ac:dyDescent="0.25">
      <c r="A468" s="47">
        <f>BAJIO14350722!A470</f>
        <v>0</v>
      </c>
      <c r="C468" s="49">
        <f>BAJIO14350722!B470</f>
        <v>0</v>
      </c>
      <c r="E468" s="48">
        <f>BAJIO14350722!I470</f>
        <v>0</v>
      </c>
      <c r="F468" s="48">
        <f>BAJIO14350722!H470</f>
        <v>0</v>
      </c>
      <c r="G468" s="50">
        <f t="shared" si="44"/>
        <v>0</v>
      </c>
      <c r="I468" s="50">
        <f t="shared" si="45"/>
        <v>0</v>
      </c>
      <c r="J468" s="285">
        <f>BAJIO14350722!D470</f>
        <v>0</v>
      </c>
      <c r="K468" s="50">
        <f t="shared" si="46"/>
        <v>0</v>
      </c>
      <c r="M468" s="50">
        <f t="shared" si="47"/>
        <v>0</v>
      </c>
      <c r="N468" s="50">
        <f>BAJIO14350722!C470</f>
        <v>0</v>
      </c>
      <c r="O468" s="77">
        <f t="shared" si="48"/>
        <v>5518.8900000000285</v>
      </c>
    </row>
    <row r="469" spans="1:15" x14ac:dyDescent="0.25">
      <c r="A469" s="47">
        <f>BAJIO14350722!A471</f>
        <v>0</v>
      </c>
      <c r="C469" s="49">
        <f>BAJIO14350722!B471</f>
        <v>0</v>
      </c>
      <c r="E469" s="48">
        <f>BAJIO14350722!I471</f>
        <v>0</v>
      </c>
      <c r="F469" s="48">
        <f>BAJIO14350722!H471</f>
        <v>0</v>
      </c>
      <c r="G469" s="50">
        <f t="shared" si="44"/>
        <v>0</v>
      </c>
      <c r="I469" s="50">
        <f t="shared" si="45"/>
        <v>0</v>
      </c>
      <c r="J469" s="285">
        <f>BAJIO14350722!D471</f>
        <v>0</v>
      </c>
      <c r="K469" s="50">
        <f t="shared" si="46"/>
        <v>0</v>
      </c>
      <c r="M469" s="50">
        <f t="shared" si="47"/>
        <v>0</v>
      </c>
      <c r="N469" s="50">
        <f>BAJIO14350722!C471</f>
        <v>0</v>
      </c>
      <c r="O469" s="77">
        <f t="shared" si="48"/>
        <v>5518.8900000000285</v>
      </c>
    </row>
    <row r="470" spans="1:15" x14ac:dyDescent="0.25">
      <c r="A470" s="47">
        <f>BAJIO14350722!A472</f>
        <v>0</v>
      </c>
      <c r="C470" s="49">
        <f>BAJIO14350722!B472</f>
        <v>0</v>
      </c>
      <c r="E470" s="48">
        <f>BAJIO14350722!I472</f>
        <v>0</v>
      </c>
      <c r="F470" s="48">
        <f>BAJIO14350722!H472</f>
        <v>0</v>
      </c>
      <c r="G470" s="50">
        <f t="shared" si="44"/>
        <v>0</v>
      </c>
      <c r="I470" s="50">
        <f t="shared" si="45"/>
        <v>0</v>
      </c>
      <c r="J470" s="285">
        <f>BAJIO14350722!D472</f>
        <v>0</v>
      </c>
      <c r="K470" s="50">
        <f t="shared" si="46"/>
        <v>0</v>
      </c>
      <c r="M470" s="50">
        <f t="shared" si="47"/>
        <v>0</v>
      </c>
      <c r="N470" s="50">
        <f>BAJIO14350722!C472</f>
        <v>0</v>
      </c>
      <c r="O470" s="77">
        <f t="shared" si="48"/>
        <v>5518.8900000000285</v>
      </c>
    </row>
    <row r="471" spans="1:15" x14ac:dyDescent="0.25">
      <c r="A471" s="47">
        <f>BAJIO14350722!A473</f>
        <v>0</v>
      </c>
      <c r="C471" s="49">
        <f>BAJIO14350722!B473</f>
        <v>0</v>
      </c>
      <c r="E471" s="48">
        <f>BAJIO14350722!I473</f>
        <v>0</v>
      </c>
      <c r="F471" s="48">
        <f>BAJIO14350722!H473</f>
        <v>0</v>
      </c>
      <c r="G471" s="50">
        <f t="shared" si="44"/>
        <v>0</v>
      </c>
      <c r="I471" s="50">
        <f t="shared" si="45"/>
        <v>0</v>
      </c>
      <c r="J471" s="285">
        <f>BAJIO14350722!D473</f>
        <v>0</v>
      </c>
      <c r="K471" s="50">
        <f t="shared" si="46"/>
        <v>0</v>
      </c>
      <c r="M471" s="50">
        <f t="shared" si="47"/>
        <v>0</v>
      </c>
      <c r="N471" s="50">
        <f>BAJIO14350722!C473</f>
        <v>0</v>
      </c>
      <c r="O471" s="77">
        <f t="shared" si="48"/>
        <v>5518.8900000000285</v>
      </c>
    </row>
    <row r="472" spans="1:15" x14ac:dyDescent="0.25">
      <c r="A472" s="47">
        <f>BAJIO14350722!A474</f>
        <v>0</v>
      </c>
      <c r="C472" s="49">
        <f>BAJIO14350722!B474</f>
        <v>0</v>
      </c>
      <c r="E472" s="48">
        <f>BAJIO14350722!I474</f>
        <v>0</v>
      </c>
      <c r="F472" s="48">
        <f>BAJIO14350722!H474</f>
        <v>0</v>
      </c>
      <c r="G472" s="50">
        <f t="shared" si="44"/>
        <v>0</v>
      </c>
      <c r="I472" s="50">
        <f t="shared" si="45"/>
        <v>0</v>
      </c>
      <c r="J472" s="285">
        <f>BAJIO14350722!D474</f>
        <v>0</v>
      </c>
      <c r="K472" s="50">
        <f t="shared" si="46"/>
        <v>0</v>
      </c>
      <c r="M472" s="50">
        <f t="shared" si="47"/>
        <v>0</v>
      </c>
      <c r="N472" s="50">
        <f>BAJIO14350722!C474</f>
        <v>0</v>
      </c>
      <c r="O472" s="77">
        <f t="shared" si="48"/>
        <v>5518.8900000000285</v>
      </c>
    </row>
    <row r="473" spans="1:15" x14ac:dyDescent="0.25">
      <c r="A473" s="47">
        <f>BAJIO14350722!A475</f>
        <v>0</v>
      </c>
      <c r="C473" s="49">
        <f>BAJIO14350722!B475</f>
        <v>0</v>
      </c>
      <c r="E473" s="48">
        <f>BAJIO14350722!I475</f>
        <v>0</v>
      </c>
      <c r="F473" s="48">
        <f>BAJIO14350722!H475</f>
        <v>0</v>
      </c>
      <c r="G473" s="50">
        <f t="shared" si="44"/>
        <v>0</v>
      </c>
      <c r="I473" s="50">
        <f t="shared" si="45"/>
        <v>0</v>
      </c>
      <c r="J473" s="285">
        <f>BAJIO14350722!D475</f>
        <v>0</v>
      </c>
      <c r="K473" s="50">
        <f t="shared" si="46"/>
        <v>0</v>
      </c>
      <c r="M473" s="50">
        <f t="shared" si="47"/>
        <v>0</v>
      </c>
      <c r="N473" s="50">
        <f>BAJIO14350722!C475</f>
        <v>0</v>
      </c>
      <c r="O473" s="77">
        <f t="shared" si="48"/>
        <v>5518.8900000000285</v>
      </c>
    </row>
    <row r="474" spans="1:15" x14ac:dyDescent="0.25">
      <c r="A474" s="47">
        <f>BAJIO14350722!A476</f>
        <v>0</v>
      </c>
      <c r="C474" s="49">
        <f>BAJIO14350722!B476</f>
        <v>0</v>
      </c>
      <c r="E474" s="48">
        <f>BAJIO14350722!I476</f>
        <v>0</v>
      </c>
      <c r="F474" s="48">
        <f>BAJIO14350722!H476</f>
        <v>0</v>
      </c>
      <c r="G474" s="50">
        <f t="shared" si="44"/>
        <v>0</v>
      </c>
      <c r="I474" s="50">
        <f t="shared" si="45"/>
        <v>0</v>
      </c>
      <c r="J474" s="285">
        <f>BAJIO14350722!D476</f>
        <v>0</v>
      </c>
      <c r="K474" s="50">
        <f t="shared" si="46"/>
        <v>0</v>
      </c>
      <c r="M474" s="50">
        <f t="shared" si="47"/>
        <v>0</v>
      </c>
      <c r="N474" s="50">
        <f>BAJIO14350722!C476</f>
        <v>0</v>
      </c>
      <c r="O474" s="77">
        <f t="shared" si="48"/>
        <v>5518.8900000000285</v>
      </c>
    </row>
    <row r="475" spans="1:15" x14ac:dyDescent="0.25">
      <c r="A475" s="47">
        <f>BAJIO14350722!A477</f>
        <v>0</v>
      </c>
      <c r="C475" s="49">
        <f>BAJIO14350722!B477</f>
        <v>0</v>
      </c>
      <c r="E475" s="48">
        <f>BAJIO14350722!I477</f>
        <v>0</v>
      </c>
      <c r="F475" s="48">
        <f>BAJIO14350722!H477</f>
        <v>0</v>
      </c>
      <c r="G475" s="50">
        <f t="shared" ref="G475:G525" si="49">J475/1.16</f>
        <v>0</v>
      </c>
      <c r="I475" s="50">
        <f t="shared" ref="I475:I525" si="50">G475*0.16</f>
        <v>0</v>
      </c>
      <c r="J475" s="285">
        <f>BAJIO14350722!D477</f>
        <v>0</v>
      </c>
      <c r="K475" s="50">
        <f t="shared" ref="K475:K525" si="51">N475/1.16</f>
        <v>0</v>
      </c>
      <c r="M475" s="50">
        <f t="shared" ref="M475:M525" si="52">K475*0.16</f>
        <v>0</v>
      </c>
      <c r="N475" s="50">
        <f>BAJIO14350722!C477</f>
        <v>0</v>
      </c>
      <c r="O475" s="77">
        <f t="shared" si="48"/>
        <v>5518.8900000000285</v>
      </c>
    </row>
    <row r="476" spans="1:15" x14ac:dyDescent="0.25">
      <c r="A476" s="47">
        <f>BAJIO14350722!A478</f>
        <v>0</v>
      </c>
      <c r="C476" s="49">
        <f>BAJIO14350722!B478</f>
        <v>0</v>
      </c>
      <c r="E476" s="48">
        <f>BAJIO14350722!I478</f>
        <v>0</v>
      </c>
      <c r="F476" s="48">
        <f>BAJIO14350722!H478</f>
        <v>0</v>
      </c>
      <c r="G476" s="50">
        <f t="shared" si="49"/>
        <v>0</v>
      </c>
      <c r="I476" s="50">
        <f t="shared" si="50"/>
        <v>0</v>
      </c>
      <c r="J476" s="285">
        <f>BAJIO14350722!D478</f>
        <v>0</v>
      </c>
      <c r="K476" s="50">
        <f t="shared" si="51"/>
        <v>0</v>
      </c>
      <c r="M476" s="50">
        <f t="shared" si="52"/>
        <v>0</v>
      </c>
      <c r="N476" s="50">
        <f>BAJIO14350722!C478</f>
        <v>0</v>
      </c>
      <c r="O476" s="77">
        <f t="shared" si="48"/>
        <v>5518.8900000000285</v>
      </c>
    </row>
    <row r="477" spans="1:15" x14ac:dyDescent="0.25">
      <c r="A477" s="47">
        <f>BAJIO14350722!A479</f>
        <v>0</v>
      </c>
      <c r="C477" s="49">
        <f>BAJIO14350722!B479</f>
        <v>0</v>
      </c>
      <c r="E477" s="48">
        <f>BAJIO14350722!I479</f>
        <v>0</v>
      </c>
      <c r="F477" s="48">
        <f>BAJIO14350722!H479</f>
        <v>0</v>
      </c>
      <c r="G477" s="50">
        <f t="shared" si="49"/>
        <v>0</v>
      </c>
      <c r="I477" s="50">
        <f t="shared" si="50"/>
        <v>0</v>
      </c>
      <c r="J477" s="285">
        <f>BAJIO14350722!D479</f>
        <v>0</v>
      </c>
      <c r="K477" s="50">
        <f t="shared" si="51"/>
        <v>0</v>
      </c>
      <c r="M477" s="50">
        <f t="shared" si="52"/>
        <v>0</v>
      </c>
      <c r="N477" s="50">
        <f>BAJIO14350722!C479</f>
        <v>0</v>
      </c>
      <c r="O477" s="77">
        <f t="shared" si="48"/>
        <v>5518.8900000000285</v>
      </c>
    </row>
    <row r="478" spans="1:15" x14ac:dyDescent="0.25">
      <c r="A478" s="47">
        <f>BAJIO14350722!A480</f>
        <v>0</v>
      </c>
      <c r="C478" s="49">
        <f>BAJIO14350722!B480</f>
        <v>0</v>
      </c>
      <c r="E478" s="48">
        <f>BAJIO14350722!I480</f>
        <v>0</v>
      </c>
      <c r="F478" s="48">
        <f>BAJIO14350722!H480</f>
        <v>0</v>
      </c>
      <c r="G478" s="50">
        <f t="shared" si="49"/>
        <v>0</v>
      </c>
      <c r="I478" s="50">
        <f t="shared" si="50"/>
        <v>0</v>
      </c>
      <c r="J478" s="285">
        <f>BAJIO14350722!D480</f>
        <v>0</v>
      </c>
      <c r="K478" s="50">
        <f t="shared" si="51"/>
        <v>0</v>
      </c>
      <c r="M478" s="50">
        <f t="shared" si="52"/>
        <v>0</v>
      </c>
      <c r="N478" s="50">
        <f>BAJIO14350722!C480</f>
        <v>0</v>
      </c>
      <c r="O478" s="77">
        <f t="shared" si="48"/>
        <v>5518.8900000000285</v>
      </c>
    </row>
    <row r="479" spans="1:15" x14ac:dyDescent="0.25">
      <c r="A479" s="47">
        <f>BAJIO14350722!A481</f>
        <v>0</v>
      </c>
      <c r="C479" s="49">
        <f>BAJIO14350722!B481</f>
        <v>0</v>
      </c>
      <c r="E479" s="48">
        <f>BAJIO14350722!I481</f>
        <v>0</v>
      </c>
      <c r="F479" s="48">
        <f>BAJIO14350722!H481</f>
        <v>0</v>
      </c>
      <c r="G479" s="50">
        <f t="shared" si="49"/>
        <v>0</v>
      </c>
      <c r="I479" s="50">
        <f t="shared" si="50"/>
        <v>0</v>
      </c>
      <c r="J479" s="285">
        <f>BAJIO14350722!D481</f>
        <v>0</v>
      </c>
      <c r="K479" s="50">
        <f t="shared" si="51"/>
        <v>0</v>
      </c>
      <c r="M479" s="50">
        <f t="shared" si="52"/>
        <v>0</v>
      </c>
      <c r="N479" s="50">
        <f>BAJIO14350722!C481</f>
        <v>0</v>
      </c>
      <c r="O479" s="77">
        <f t="shared" si="48"/>
        <v>5518.8900000000285</v>
      </c>
    </row>
    <row r="480" spans="1:15" x14ac:dyDescent="0.25">
      <c r="A480" s="47">
        <f>BAJIO14350722!A482</f>
        <v>0</v>
      </c>
      <c r="C480" s="49">
        <f>BAJIO14350722!B482</f>
        <v>0</v>
      </c>
      <c r="E480" s="48">
        <f>BAJIO14350722!I482</f>
        <v>0</v>
      </c>
      <c r="F480" s="48">
        <f>BAJIO14350722!H482</f>
        <v>0</v>
      </c>
      <c r="G480" s="50">
        <f t="shared" si="49"/>
        <v>0</v>
      </c>
      <c r="I480" s="50">
        <f t="shared" si="50"/>
        <v>0</v>
      </c>
      <c r="J480" s="285">
        <f>BAJIO14350722!D482</f>
        <v>0</v>
      </c>
      <c r="K480" s="50">
        <f t="shared" si="51"/>
        <v>0</v>
      </c>
      <c r="M480" s="50">
        <f t="shared" si="52"/>
        <v>0</v>
      </c>
      <c r="N480" s="50">
        <f>BAJIO14350722!C482</f>
        <v>0</v>
      </c>
      <c r="O480" s="77">
        <f t="shared" si="48"/>
        <v>5518.8900000000285</v>
      </c>
    </row>
    <row r="481" spans="1:15" x14ac:dyDescent="0.25">
      <c r="A481" s="47">
        <f>BAJIO14350722!A483</f>
        <v>0</v>
      </c>
      <c r="C481" s="49">
        <f>BAJIO14350722!B483</f>
        <v>0</v>
      </c>
      <c r="E481" s="48">
        <f>BAJIO14350722!I483</f>
        <v>0</v>
      </c>
      <c r="F481" s="48">
        <f>BAJIO14350722!H483</f>
        <v>0</v>
      </c>
      <c r="G481" s="50">
        <f t="shared" si="49"/>
        <v>0</v>
      </c>
      <c r="I481" s="50">
        <f t="shared" si="50"/>
        <v>0</v>
      </c>
      <c r="J481" s="285">
        <f>BAJIO14350722!D483</f>
        <v>0</v>
      </c>
      <c r="K481" s="50">
        <f t="shared" si="51"/>
        <v>0</v>
      </c>
      <c r="M481" s="50">
        <f t="shared" si="52"/>
        <v>0</v>
      </c>
      <c r="N481" s="50">
        <f>BAJIO14350722!C483</f>
        <v>0</v>
      </c>
      <c r="O481" s="77">
        <f t="shared" si="48"/>
        <v>5518.8900000000285</v>
      </c>
    </row>
    <row r="482" spans="1:15" x14ac:dyDescent="0.25">
      <c r="A482" s="47">
        <f>BAJIO14350722!A484</f>
        <v>0</v>
      </c>
      <c r="C482" s="49">
        <f>BAJIO14350722!B484</f>
        <v>0</v>
      </c>
      <c r="E482" s="48">
        <f>BAJIO14350722!I484</f>
        <v>0</v>
      </c>
      <c r="F482" s="48">
        <f>BAJIO14350722!H484</f>
        <v>0</v>
      </c>
      <c r="G482" s="50">
        <f t="shared" si="49"/>
        <v>0</v>
      </c>
      <c r="I482" s="50">
        <f t="shared" si="50"/>
        <v>0</v>
      </c>
      <c r="J482" s="285">
        <f>BAJIO14350722!D484</f>
        <v>0</v>
      </c>
      <c r="K482" s="50">
        <f t="shared" si="51"/>
        <v>0</v>
      </c>
      <c r="M482" s="50">
        <f t="shared" si="52"/>
        <v>0</v>
      </c>
      <c r="N482" s="50">
        <f>BAJIO14350722!C484</f>
        <v>0</v>
      </c>
      <c r="O482" s="77">
        <f t="shared" si="48"/>
        <v>5518.8900000000285</v>
      </c>
    </row>
    <row r="483" spans="1:15" x14ac:dyDescent="0.25">
      <c r="A483" s="47">
        <f>BAJIO14350722!A485</f>
        <v>0</v>
      </c>
      <c r="C483" s="49">
        <f>BAJIO14350722!B485</f>
        <v>0</v>
      </c>
      <c r="E483" s="48">
        <f>BAJIO14350722!I485</f>
        <v>0</v>
      </c>
      <c r="F483" s="48">
        <f>BAJIO14350722!H485</f>
        <v>0</v>
      </c>
      <c r="G483" s="50">
        <f t="shared" si="49"/>
        <v>0</v>
      </c>
      <c r="I483" s="50">
        <f t="shared" si="50"/>
        <v>0</v>
      </c>
      <c r="J483" s="285">
        <f>BAJIO14350722!D485</f>
        <v>0</v>
      </c>
      <c r="K483" s="50">
        <f t="shared" si="51"/>
        <v>0</v>
      </c>
      <c r="M483" s="50">
        <f t="shared" si="52"/>
        <v>0</v>
      </c>
      <c r="N483" s="50">
        <f>BAJIO14350722!C485</f>
        <v>0</v>
      </c>
      <c r="O483" s="77">
        <f t="shared" si="48"/>
        <v>5518.8900000000285</v>
      </c>
    </row>
    <row r="484" spans="1:15" x14ac:dyDescent="0.25">
      <c r="A484" s="47">
        <f>BAJIO14350722!A486</f>
        <v>0</v>
      </c>
      <c r="C484" s="49">
        <f>BAJIO14350722!B486</f>
        <v>0</v>
      </c>
      <c r="E484" s="48">
        <f>BAJIO14350722!I486</f>
        <v>0</v>
      </c>
      <c r="F484" s="48">
        <f>BAJIO14350722!H486</f>
        <v>0</v>
      </c>
      <c r="G484" s="50">
        <f t="shared" si="49"/>
        <v>0</v>
      </c>
      <c r="I484" s="50">
        <f t="shared" si="50"/>
        <v>0</v>
      </c>
      <c r="J484" s="285">
        <f>BAJIO14350722!D486</f>
        <v>0</v>
      </c>
      <c r="K484" s="50">
        <f t="shared" si="51"/>
        <v>0</v>
      </c>
      <c r="M484" s="50">
        <f t="shared" si="52"/>
        <v>0</v>
      </c>
      <c r="N484" s="50">
        <f>BAJIO14350722!C486</f>
        <v>0</v>
      </c>
      <c r="O484" s="77">
        <f t="shared" si="48"/>
        <v>5518.8900000000285</v>
      </c>
    </row>
    <row r="485" spans="1:15" x14ac:dyDescent="0.25">
      <c r="A485" s="47">
        <f>BAJIO14350722!A487</f>
        <v>0</v>
      </c>
      <c r="C485" s="49">
        <f>BAJIO14350722!B487</f>
        <v>0</v>
      </c>
      <c r="E485" s="48">
        <f>BAJIO14350722!I487</f>
        <v>0</v>
      </c>
      <c r="F485" s="48">
        <f>BAJIO14350722!H487</f>
        <v>0</v>
      </c>
      <c r="G485" s="50">
        <f t="shared" si="49"/>
        <v>0</v>
      </c>
      <c r="I485" s="50">
        <f t="shared" si="50"/>
        <v>0</v>
      </c>
      <c r="J485" s="285">
        <f>BAJIO14350722!D487</f>
        <v>0</v>
      </c>
      <c r="K485" s="50">
        <f t="shared" si="51"/>
        <v>0</v>
      </c>
      <c r="M485" s="50">
        <f t="shared" si="52"/>
        <v>0</v>
      </c>
      <c r="N485" s="50">
        <f>BAJIO14350722!C487</f>
        <v>0</v>
      </c>
      <c r="O485" s="77">
        <f t="shared" si="48"/>
        <v>5518.8900000000285</v>
      </c>
    </row>
    <row r="486" spans="1:15" x14ac:dyDescent="0.25">
      <c r="A486" s="47">
        <f>BAJIO14350722!A488</f>
        <v>0</v>
      </c>
      <c r="C486" s="49">
        <f>BAJIO14350722!B488</f>
        <v>0</v>
      </c>
      <c r="E486" s="48">
        <f>BAJIO14350722!I488</f>
        <v>0</v>
      </c>
      <c r="F486" s="48">
        <f>BAJIO14350722!H488</f>
        <v>0</v>
      </c>
      <c r="G486" s="50">
        <f t="shared" si="49"/>
        <v>0</v>
      </c>
      <c r="I486" s="50">
        <f t="shared" si="50"/>
        <v>0</v>
      </c>
      <c r="J486" s="285">
        <f>BAJIO14350722!D488</f>
        <v>0</v>
      </c>
      <c r="K486" s="50">
        <f t="shared" si="51"/>
        <v>0</v>
      </c>
      <c r="M486" s="50">
        <f t="shared" si="52"/>
        <v>0</v>
      </c>
      <c r="N486" s="50">
        <f>BAJIO14350722!C488</f>
        <v>0</v>
      </c>
      <c r="O486" s="77">
        <f t="shared" si="48"/>
        <v>5518.8900000000285</v>
      </c>
    </row>
    <row r="487" spans="1:15" x14ac:dyDescent="0.25">
      <c r="A487" s="47">
        <f>BAJIO14350722!A489</f>
        <v>0</v>
      </c>
      <c r="C487" s="49">
        <f>BAJIO14350722!B489</f>
        <v>0</v>
      </c>
      <c r="E487" s="48">
        <f>BAJIO14350722!I489</f>
        <v>0</v>
      </c>
      <c r="F487" s="48">
        <f>BAJIO14350722!H489</f>
        <v>0</v>
      </c>
      <c r="G487" s="50">
        <f t="shared" si="49"/>
        <v>0</v>
      </c>
      <c r="I487" s="50">
        <f t="shared" si="50"/>
        <v>0</v>
      </c>
      <c r="J487" s="285">
        <f>BAJIO14350722!D489</f>
        <v>0</v>
      </c>
      <c r="K487" s="50">
        <f t="shared" si="51"/>
        <v>0</v>
      </c>
      <c r="M487" s="50">
        <f t="shared" si="52"/>
        <v>0</v>
      </c>
      <c r="N487" s="50">
        <f>BAJIO14350722!C489</f>
        <v>0</v>
      </c>
      <c r="O487" s="77">
        <f t="shared" si="48"/>
        <v>5518.8900000000285</v>
      </c>
    </row>
    <row r="488" spans="1:15" x14ac:dyDescent="0.25">
      <c r="A488" s="47">
        <f>BAJIO14350722!A490</f>
        <v>0</v>
      </c>
      <c r="C488" s="49">
        <f>BAJIO14350722!B490</f>
        <v>0</v>
      </c>
      <c r="E488" s="48">
        <f>BAJIO14350722!I490</f>
        <v>0</v>
      </c>
      <c r="F488" s="48">
        <f>BAJIO14350722!H490</f>
        <v>0</v>
      </c>
      <c r="G488" s="50">
        <f t="shared" si="49"/>
        <v>0</v>
      </c>
      <c r="I488" s="50">
        <f t="shared" si="50"/>
        <v>0</v>
      </c>
      <c r="J488" s="285">
        <f>BAJIO14350722!D490</f>
        <v>0</v>
      </c>
      <c r="K488" s="50">
        <f t="shared" si="51"/>
        <v>0</v>
      </c>
      <c r="M488" s="50">
        <f t="shared" si="52"/>
        <v>0</v>
      </c>
      <c r="N488" s="50">
        <f>BAJIO14350722!C490</f>
        <v>0</v>
      </c>
      <c r="O488" s="77">
        <f t="shared" si="48"/>
        <v>5518.8900000000285</v>
      </c>
    </row>
    <row r="489" spans="1:15" x14ac:dyDescent="0.25">
      <c r="A489" s="47">
        <f>BAJIO14350722!A491</f>
        <v>0</v>
      </c>
      <c r="C489" s="49">
        <f>BAJIO14350722!B491</f>
        <v>0</v>
      </c>
      <c r="E489" s="48">
        <f>BAJIO14350722!I491</f>
        <v>0</v>
      </c>
      <c r="F489" s="48">
        <f>BAJIO14350722!H491</f>
        <v>0</v>
      </c>
      <c r="G489" s="50">
        <f t="shared" si="49"/>
        <v>0</v>
      </c>
      <c r="I489" s="50">
        <f t="shared" si="50"/>
        <v>0</v>
      </c>
      <c r="J489" s="285">
        <f>BAJIO14350722!D491</f>
        <v>0</v>
      </c>
      <c r="K489" s="50">
        <f t="shared" si="51"/>
        <v>0</v>
      </c>
      <c r="M489" s="50">
        <f t="shared" si="52"/>
        <v>0</v>
      </c>
      <c r="N489" s="50">
        <f>BAJIO14350722!C491</f>
        <v>0</v>
      </c>
      <c r="O489" s="77">
        <f t="shared" si="48"/>
        <v>5518.8900000000285</v>
      </c>
    </row>
    <row r="490" spans="1:15" x14ac:dyDescent="0.25">
      <c r="A490" s="47">
        <f>BAJIO14350722!A492</f>
        <v>0</v>
      </c>
      <c r="C490" s="49">
        <f>BAJIO14350722!B492</f>
        <v>0</v>
      </c>
      <c r="E490" s="48">
        <f>BAJIO14350722!I492</f>
        <v>0</v>
      </c>
      <c r="F490" s="48">
        <f>BAJIO14350722!H492</f>
        <v>0</v>
      </c>
      <c r="G490" s="50">
        <f t="shared" si="49"/>
        <v>0</v>
      </c>
      <c r="I490" s="50">
        <f t="shared" si="50"/>
        <v>0</v>
      </c>
      <c r="J490" s="285">
        <f>BAJIO14350722!D492</f>
        <v>0</v>
      </c>
      <c r="K490" s="50">
        <f t="shared" si="51"/>
        <v>0</v>
      </c>
      <c r="M490" s="50">
        <f t="shared" si="52"/>
        <v>0</v>
      </c>
      <c r="N490" s="50">
        <f>BAJIO14350722!C492</f>
        <v>0</v>
      </c>
      <c r="O490" s="77">
        <f t="shared" si="48"/>
        <v>5518.8900000000285</v>
      </c>
    </row>
    <row r="491" spans="1:15" x14ac:dyDescent="0.25">
      <c r="A491" s="47">
        <f>BAJIO14350722!A493</f>
        <v>0</v>
      </c>
      <c r="C491" s="49">
        <f>BAJIO14350722!B493</f>
        <v>0</v>
      </c>
      <c r="E491" s="48">
        <f>BAJIO14350722!I493</f>
        <v>0</v>
      </c>
      <c r="F491" s="48">
        <f>BAJIO14350722!H493</f>
        <v>0</v>
      </c>
      <c r="G491" s="50">
        <f t="shared" si="49"/>
        <v>0</v>
      </c>
      <c r="I491" s="50">
        <f t="shared" si="50"/>
        <v>0</v>
      </c>
      <c r="J491" s="285">
        <f>BAJIO14350722!D493</f>
        <v>0</v>
      </c>
      <c r="K491" s="50">
        <f t="shared" si="51"/>
        <v>0</v>
      </c>
      <c r="M491" s="50">
        <f t="shared" si="52"/>
        <v>0</v>
      </c>
      <c r="N491" s="50">
        <f>BAJIO14350722!C493</f>
        <v>0</v>
      </c>
      <c r="O491" s="77">
        <f t="shared" si="48"/>
        <v>5518.8900000000285</v>
      </c>
    </row>
    <row r="492" spans="1:15" x14ac:dyDescent="0.25">
      <c r="A492" s="47">
        <f>BAJIO14350722!A494</f>
        <v>0</v>
      </c>
      <c r="C492" s="49">
        <f>BAJIO14350722!B494</f>
        <v>0</v>
      </c>
      <c r="E492" s="48">
        <f>BAJIO14350722!I494</f>
        <v>0</v>
      </c>
      <c r="F492" s="48">
        <f>BAJIO14350722!H494</f>
        <v>0</v>
      </c>
      <c r="G492" s="50">
        <f t="shared" si="49"/>
        <v>0</v>
      </c>
      <c r="I492" s="50">
        <f t="shared" si="50"/>
        <v>0</v>
      </c>
      <c r="J492" s="285">
        <f>BAJIO14350722!D494</f>
        <v>0</v>
      </c>
      <c r="K492" s="50">
        <f t="shared" si="51"/>
        <v>0</v>
      </c>
      <c r="M492" s="50">
        <f t="shared" si="52"/>
        <v>0</v>
      </c>
      <c r="N492" s="50">
        <f>BAJIO14350722!C494</f>
        <v>0</v>
      </c>
      <c r="O492" s="77">
        <f t="shared" si="48"/>
        <v>5518.8900000000285</v>
      </c>
    </row>
    <row r="493" spans="1:15" x14ac:dyDescent="0.25">
      <c r="A493" s="47">
        <f>BAJIO14350722!A495</f>
        <v>0</v>
      </c>
      <c r="C493" s="49">
        <f>BAJIO14350722!B495</f>
        <v>0</v>
      </c>
      <c r="E493" s="48">
        <f>BAJIO14350722!I495</f>
        <v>0</v>
      </c>
      <c r="F493" s="48">
        <f>BAJIO14350722!H495</f>
        <v>0</v>
      </c>
      <c r="G493" s="50">
        <f t="shared" si="49"/>
        <v>0</v>
      </c>
      <c r="I493" s="50">
        <f t="shared" si="50"/>
        <v>0</v>
      </c>
      <c r="J493" s="285">
        <f>BAJIO14350722!D495</f>
        <v>0</v>
      </c>
      <c r="K493" s="50">
        <f t="shared" si="51"/>
        <v>0</v>
      </c>
      <c r="M493" s="50">
        <f t="shared" si="52"/>
        <v>0</v>
      </c>
      <c r="N493" s="50">
        <f>BAJIO14350722!C495</f>
        <v>0</v>
      </c>
      <c r="O493" s="77">
        <f t="shared" si="48"/>
        <v>5518.8900000000285</v>
      </c>
    </row>
    <row r="494" spans="1:15" x14ac:dyDescent="0.25">
      <c r="A494" s="47">
        <f>BAJIO14350722!A496</f>
        <v>0</v>
      </c>
      <c r="C494" s="49">
        <f>BAJIO14350722!B496</f>
        <v>0</v>
      </c>
      <c r="E494" s="48">
        <f>BAJIO14350722!I496</f>
        <v>0</v>
      </c>
      <c r="F494" s="48">
        <f>BAJIO14350722!H496</f>
        <v>0</v>
      </c>
      <c r="G494" s="50">
        <f t="shared" si="49"/>
        <v>0</v>
      </c>
      <c r="I494" s="50">
        <f t="shared" si="50"/>
        <v>0</v>
      </c>
      <c r="J494" s="285">
        <f>BAJIO14350722!D496</f>
        <v>0</v>
      </c>
      <c r="K494" s="50">
        <f t="shared" si="51"/>
        <v>0</v>
      </c>
      <c r="M494" s="50">
        <f t="shared" si="52"/>
        <v>0</v>
      </c>
      <c r="N494" s="50">
        <f>BAJIO14350722!C496</f>
        <v>0</v>
      </c>
      <c r="O494" s="77">
        <f t="shared" si="48"/>
        <v>5518.8900000000285</v>
      </c>
    </row>
    <row r="495" spans="1:15" x14ac:dyDescent="0.25">
      <c r="A495" s="47">
        <f>BAJIO14350722!A497</f>
        <v>0</v>
      </c>
      <c r="C495" s="49">
        <f>BAJIO14350722!B497</f>
        <v>0</v>
      </c>
      <c r="E495" s="48">
        <f>BAJIO14350722!I497</f>
        <v>0</v>
      </c>
      <c r="F495" s="48">
        <f>BAJIO14350722!H497</f>
        <v>0</v>
      </c>
      <c r="G495" s="50">
        <f t="shared" si="49"/>
        <v>0</v>
      </c>
      <c r="I495" s="50">
        <f t="shared" si="50"/>
        <v>0</v>
      </c>
      <c r="J495" s="285">
        <f>BAJIO14350722!D497</f>
        <v>0</v>
      </c>
      <c r="K495" s="50">
        <f t="shared" si="51"/>
        <v>0</v>
      </c>
      <c r="M495" s="50">
        <f t="shared" si="52"/>
        <v>0</v>
      </c>
      <c r="N495" s="50">
        <f>BAJIO14350722!C497</f>
        <v>0</v>
      </c>
      <c r="O495" s="77">
        <f t="shared" si="48"/>
        <v>5518.8900000000285</v>
      </c>
    </row>
    <row r="496" spans="1:15" x14ac:dyDescent="0.25">
      <c r="A496" s="47">
        <f>BAJIO14350722!A498</f>
        <v>0</v>
      </c>
      <c r="C496" s="49">
        <f>BAJIO14350722!B498</f>
        <v>0</v>
      </c>
      <c r="E496" s="48">
        <f>BAJIO14350722!I498</f>
        <v>0</v>
      </c>
      <c r="F496" s="48">
        <f>BAJIO14350722!H498</f>
        <v>0</v>
      </c>
      <c r="G496" s="50">
        <f t="shared" si="49"/>
        <v>0</v>
      </c>
      <c r="I496" s="50">
        <f t="shared" si="50"/>
        <v>0</v>
      </c>
      <c r="J496" s="285">
        <f>BAJIO14350722!D498</f>
        <v>0</v>
      </c>
      <c r="K496" s="50">
        <f t="shared" si="51"/>
        <v>0</v>
      </c>
      <c r="M496" s="50">
        <f t="shared" si="52"/>
        <v>0</v>
      </c>
      <c r="N496" s="50">
        <f>BAJIO14350722!C498</f>
        <v>0</v>
      </c>
      <c r="O496" s="77">
        <f t="shared" si="48"/>
        <v>5518.8900000000285</v>
      </c>
    </row>
    <row r="497" spans="1:15" x14ac:dyDescent="0.25">
      <c r="A497" s="47">
        <f>BAJIO14350722!A499</f>
        <v>0</v>
      </c>
      <c r="C497" s="49">
        <f>BAJIO14350722!B499</f>
        <v>0</v>
      </c>
      <c r="E497" s="48">
        <f>BAJIO14350722!I499</f>
        <v>0</v>
      </c>
      <c r="F497" s="48">
        <f>BAJIO14350722!H499</f>
        <v>0</v>
      </c>
      <c r="G497" s="50">
        <f t="shared" si="49"/>
        <v>0</v>
      </c>
      <c r="I497" s="50">
        <f t="shared" si="50"/>
        <v>0</v>
      </c>
      <c r="J497" s="285">
        <f>BAJIO14350722!D499</f>
        <v>0</v>
      </c>
      <c r="K497" s="50">
        <f t="shared" si="51"/>
        <v>0</v>
      </c>
      <c r="M497" s="50">
        <f t="shared" si="52"/>
        <v>0</v>
      </c>
      <c r="N497" s="50">
        <f>BAJIO14350722!C499</f>
        <v>0</v>
      </c>
      <c r="O497" s="77">
        <f t="shared" si="48"/>
        <v>5518.8900000000285</v>
      </c>
    </row>
    <row r="498" spans="1:15" x14ac:dyDescent="0.25">
      <c r="A498" s="47">
        <f>BAJIO14350722!A500</f>
        <v>0</v>
      </c>
      <c r="C498" s="49">
        <f>BAJIO14350722!B500</f>
        <v>0</v>
      </c>
      <c r="E498" s="48">
        <f>BAJIO14350722!I500</f>
        <v>0</v>
      </c>
      <c r="F498" s="48">
        <f>BAJIO14350722!H500</f>
        <v>0</v>
      </c>
      <c r="G498" s="50">
        <f t="shared" si="49"/>
        <v>0</v>
      </c>
      <c r="I498" s="50">
        <f t="shared" si="50"/>
        <v>0</v>
      </c>
      <c r="J498" s="285">
        <f>BAJIO14350722!D500</f>
        <v>0</v>
      </c>
      <c r="K498" s="50">
        <f t="shared" si="51"/>
        <v>0</v>
      </c>
      <c r="M498" s="50">
        <f t="shared" si="52"/>
        <v>0</v>
      </c>
      <c r="N498" s="50">
        <f>BAJIO14350722!C500</f>
        <v>0</v>
      </c>
      <c r="O498" s="77">
        <f t="shared" si="48"/>
        <v>5518.8900000000285</v>
      </c>
    </row>
    <row r="499" spans="1:15" x14ac:dyDescent="0.25">
      <c r="A499" s="47">
        <f>BAJIO14350722!A501</f>
        <v>0</v>
      </c>
      <c r="C499" s="49">
        <f>BAJIO14350722!B501</f>
        <v>0</v>
      </c>
      <c r="E499" s="48">
        <f>BAJIO14350722!I501</f>
        <v>0</v>
      </c>
      <c r="F499" s="48">
        <f>BAJIO14350722!H501</f>
        <v>0</v>
      </c>
      <c r="G499" s="50">
        <f t="shared" si="49"/>
        <v>0</v>
      </c>
      <c r="I499" s="50">
        <f t="shared" si="50"/>
        <v>0</v>
      </c>
      <c r="J499" s="285">
        <f>BAJIO14350722!D501</f>
        <v>0</v>
      </c>
      <c r="K499" s="50">
        <f t="shared" si="51"/>
        <v>0</v>
      </c>
      <c r="M499" s="50">
        <f t="shared" si="52"/>
        <v>0</v>
      </c>
      <c r="N499" s="50">
        <f>BAJIO14350722!C501</f>
        <v>0</v>
      </c>
      <c r="O499" s="77">
        <f t="shared" si="48"/>
        <v>5518.8900000000285</v>
      </c>
    </row>
    <row r="500" spans="1:15" x14ac:dyDescent="0.25">
      <c r="A500" s="47">
        <f>BAJIO14350722!A502</f>
        <v>0</v>
      </c>
      <c r="C500" s="49">
        <f>BAJIO14350722!B502</f>
        <v>0</v>
      </c>
      <c r="E500" s="48">
        <f>BAJIO14350722!I502</f>
        <v>0</v>
      </c>
      <c r="F500" s="48">
        <f>BAJIO14350722!H502</f>
        <v>0</v>
      </c>
      <c r="G500" s="50">
        <f t="shared" si="49"/>
        <v>0</v>
      </c>
      <c r="I500" s="50">
        <f t="shared" si="50"/>
        <v>0</v>
      </c>
      <c r="J500" s="285">
        <f>BAJIO14350722!D502</f>
        <v>0</v>
      </c>
      <c r="K500" s="50">
        <f t="shared" si="51"/>
        <v>0</v>
      </c>
      <c r="M500" s="50">
        <f t="shared" si="52"/>
        <v>0</v>
      </c>
      <c r="N500" s="50">
        <f>BAJIO14350722!C502</f>
        <v>0</v>
      </c>
      <c r="O500" s="77">
        <f t="shared" si="48"/>
        <v>5518.8900000000285</v>
      </c>
    </row>
    <row r="501" spans="1:15" x14ac:dyDescent="0.25">
      <c r="A501" s="47">
        <f>BAJIO14350722!A503</f>
        <v>0</v>
      </c>
      <c r="C501" s="49">
        <f>BAJIO14350722!B503</f>
        <v>0</v>
      </c>
      <c r="E501" s="48">
        <f>BAJIO14350722!I503</f>
        <v>0</v>
      </c>
      <c r="F501" s="48">
        <f>BAJIO14350722!H503</f>
        <v>0</v>
      </c>
      <c r="G501" s="50">
        <f t="shared" si="49"/>
        <v>0</v>
      </c>
      <c r="I501" s="50">
        <f t="shared" si="50"/>
        <v>0</v>
      </c>
      <c r="J501" s="285">
        <f>BAJIO14350722!D503</f>
        <v>0</v>
      </c>
      <c r="K501" s="50">
        <f t="shared" si="51"/>
        <v>0</v>
      </c>
      <c r="M501" s="50">
        <f t="shared" si="52"/>
        <v>0</v>
      </c>
      <c r="N501" s="50">
        <f>BAJIO14350722!C503</f>
        <v>0</v>
      </c>
      <c r="O501" s="77">
        <f t="shared" si="48"/>
        <v>5518.8900000000285</v>
      </c>
    </row>
    <row r="502" spans="1:15" x14ac:dyDescent="0.25">
      <c r="A502" s="47">
        <f>BAJIO14350722!A504</f>
        <v>0</v>
      </c>
      <c r="C502" s="49">
        <f>BAJIO14350722!B504</f>
        <v>0</v>
      </c>
      <c r="E502" s="48">
        <f>BAJIO14350722!I504</f>
        <v>0</v>
      </c>
      <c r="F502" s="48">
        <f>BAJIO14350722!H504</f>
        <v>0</v>
      </c>
      <c r="G502" s="50">
        <f t="shared" si="49"/>
        <v>0</v>
      </c>
      <c r="I502" s="50">
        <f t="shared" si="50"/>
        <v>0</v>
      </c>
      <c r="J502" s="285">
        <f>BAJIO14350722!D504</f>
        <v>0</v>
      </c>
      <c r="K502" s="50">
        <f t="shared" si="51"/>
        <v>0</v>
      </c>
      <c r="M502" s="50">
        <f t="shared" si="52"/>
        <v>0</v>
      </c>
      <c r="N502" s="50">
        <f>BAJIO14350722!C504</f>
        <v>0</v>
      </c>
      <c r="O502" s="77">
        <f t="shared" si="48"/>
        <v>5518.8900000000285</v>
      </c>
    </row>
    <row r="503" spans="1:15" x14ac:dyDescent="0.25">
      <c r="A503" s="47">
        <f>BAJIO14350722!A505</f>
        <v>0</v>
      </c>
      <c r="C503" s="49">
        <f>BAJIO14350722!B505</f>
        <v>0</v>
      </c>
      <c r="E503" s="48">
        <f>BAJIO14350722!I505</f>
        <v>0</v>
      </c>
      <c r="F503" s="48">
        <f>BAJIO14350722!H505</f>
        <v>0</v>
      </c>
      <c r="G503" s="50">
        <f t="shared" si="49"/>
        <v>0</v>
      </c>
      <c r="I503" s="50">
        <f t="shared" si="50"/>
        <v>0</v>
      </c>
      <c r="J503" s="285">
        <f>BAJIO14350722!D505</f>
        <v>0</v>
      </c>
      <c r="K503" s="50">
        <f t="shared" si="51"/>
        <v>0</v>
      </c>
      <c r="M503" s="50">
        <f t="shared" si="52"/>
        <v>0</v>
      </c>
      <c r="N503" s="50">
        <f>BAJIO14350722!C505</f>
        <v>0</v>
      </c>
      <c r="O503" s="77">
        <f t="shared" si="48"/>
        <v>5518.8900000000285</v>
      </c>
    </row>
    <row r="504" spans="1:15" x14ac:dyDescent="0.25">
      <c r="A504" s="47">
        <f>BAJIO14350722!A506</f>
        <v>0</v>
      </c>
      <c r="C504" s="49">
        <f>BAJIO14350722!B506</f>
        <v>0</v>
      </c>
      <c r="E504" s="48">
        <f>BAJIO14350722!I506</f>
        <v>0</v>
      </c>
      <c r="F504" s="48">
        <f>BAJIO14350722!H506</f>
        <v>0</v>
      </c>
      <c r="G504" s="50">
        <f t="shared" si="49"/>
        <v>0</v>
      </c>
      <c r="I504" s="50">
        <f t="shared" si="50"/>
        <v>0</v>
      </c>
      <c r="J504" s="285">
        <f>BAJIO14350722!D506</f>
        <v>0</v>
      </c>
      <c r="K504" s="50">
        <f t="shared" si="51"/>
        <v>0</v>
      </c>
      <c r="M504" s="50">
        <f t="shared" si="52"/>
        <v>0</v>
      </c>
      <c r="N504" s="50">
        <f>BAJIO14350722!C506</f>
        <v>0</v>
      </c>
      <c r="O504" s="77">
        <f t="shared" si="48"/>
        <v>5518.8900000000285</v>
      </c>
    </row>
    <row r="505" spans="1:15" x14ac:dyDescent="0.25">
      <c r="A505" s="47">
        <f>BAJIO14350722!A507</f>
        <v>0</v>
      </c>
      <c r="C505" s="49">
        <f>BAJIO14350722!B507</f>
        <v>0</v>
      </c>
      <c r="E505" s="48">
        <f>BAJIO14350722!I507</f>
        <v>0</v>
      </c>
      <c r="F505" s="48">
        <f>BAJIO14350722!H507</f>
        <v>0</v>
      </c>
      <c r="G505" s="50">
        <f t="shared" si="49"/>
        <v>0</v>
      </c>
      <c r="I505" s="50">
        <f t="shared" si="50"/>
        <v>0</v>
      </c>
      <c r="J505" s="285">
        <f>BAJIO14350722!D507</f>
        <v>0</v>
      </c>
      <c r="K505" s="50">
        <f t="shared" si="51"/>
        <v>0</v>
      </c>
      <c r="M505" s="50">
        <f t="shared" si="52"/>
        <v>0</v>
      </c>
      <c r="N505" s="50">
        <f>BAJIO14350722!C507</f>
        <v>0</v>
      </c>
      <c r="O505" s="77">
        <f t="shared" si="48"/>
        <v>5518.8900000000285</v>
      </c>
    </row>
    <row r="506" spans="1:15" x14ac:dyDescent="0.25">
      <c r="A506" s="47">
        <f>BAJIO14350722!A508</f>
        <v>0</v>
      </c>
      <c r="C506" s="49">
        <f>BAJIO14350722!B508</f>
        <v>0</v>
      </c>
      <c r="E506" s="48">
        <f>BAJIO14350722!I508</f>
        <v>0</v>
      </c>
      <c r="F506" s="48">
        <f>BAJIO14350722!H508</f>
        <v>0</v>
      </c>
      <c r="G506" s="50">
        <f t="shared" si="49"/>
        <v>0</v>
      </c>
      <c r="I506" s="50">
        <f t="shared" si="50"/>
        <v>0</v>
      </c>
      <c r="J506" s="285">
        <f>BAJIO14350722!D508</f>
        <v>0</v>
      </c>
      <c r="K506" s="50">
        <f t="shared" si="51"/>
        <v>0</v>
      </c>
      <c r="M506" s="50">
        <f t="shared" si="52"/>
        <v>0</v>
      </c>
      <c r="N506" s="50">
        <f>BAJIO14350722!C508</f>
        <v>0</v>
      </c>
      <c r="O506" s="77">
        <f t="shared" si="48"/>
        <v>5518.8900000000285</v>
      </c>
    </row>
    <row r="507" spans="1:15" x14ac:dyDescent="0.25">
      <c r="A507" s="47">
        <f>BAJIO14350722!A509</f>
        <v>0</v>
      </c>
      <c r="C507" s="49">
        <f>BAJIO14350722!B509</f>
        <v>0</v>
      </c>
      <c r="E507" s="48">
        <f>BAJIO14350722!I509</f>
        <v>0</v>
      </c>
      <c r="F507" s="48">
        <f>BAJIO14350722!H509</f>
        <v>0</v>
      </c>
      <c r="G507" s="50">
        <f t="shared" si="49"/>
        <v>0</v>
      </c>
      <c r="I507" s="50">
        <f t="shared" si="50"/>
        <v>0</v>
      </c>
      <c r="J507" s="285">
        <f>BAJIO14350722!D509</f>
        <v>0</v>
      </c>
      <c r="K507" s="50">
        <f t="shared" si="51"/>
        <v>0</v>
      </c>
      <c r="M507" s="50">
        <f t="shared" si="52"/>
        <v>0</v>
      </c>
      <c r="N507" s="50">
        <f>BAJIO14350722!C509</f>
        <v>0</v>
      </c>
      <c r="O507" s="77">
        <f t="shared" si="48"/>
        <v>5518.8900000000285</v>
      </c>
    </row>
    <row r="508" spans="1:15" x14ac:dyDescent="0.25">
      <c r="A508" s="47">
        <f>BAJIO14350722!A510</f>
        <v>0</v>
      </c>
      <c r="C508" s="49">
        <f>BAJIO14350722!B510</f>
        <v>0</v>
      </c>
      <c r="E508" s="48">
        <f>BAJIO14350722!I510</f>
        <v>0</v>
      </c>
      <c r="F508" s="48">
        <f>BAJIO14350722!H510</f>
        <v>0</v>
      </c>
      <c r="G508" s="50">
        <f t="shared" si="49"/>
        <v>0</v>
      </c>
      <c r="I508" s="50">
        <f t="shared" si="50"/>
        <v>0</v>
      </c>
      <c r="J508" s="285">
        <f>BAJIO14350722!D510</f>
        <v>0</v>
      </c>
      <c r="K508" s="50">
        <f t="shared" si="51"/>
        <v>0</v>
      </c>
      <c r="M508" s="50">
        <f t="shared" si="52"/>
        <v>0</v>
      </c>
      <c r="N508" s="50">
        <f>BAJIO14350722!C510</f>
        <v>0</v>
      </c>
      <c r="O508" s="77">
        <f t="shared" si="48"/>
        <v>5518.8900000000285</v>
      </c>
    </row>
    <row r="509" spans="1:15" x14ac:dyDescent="0.25">
      <c r="A509" s="47">
        <f>BAJIO14350722!A511</f>
        <v>0</v>
      </c>
      <c r="C509" s="49">
        <f>BAJIO14350722!B511</f>
        <v>0</v>
      </c>
      <c r="E509" s="48">
        <f>BAJIO14350722!I511</f>
        <v>0</v>
      </c>
      <c r="F509" s="48">
        <f>BAJIO14350722!H511</f>
        <v>0</v>
      </c>
      <c r="G509" s="50">
        <f t="shared" si="49"/>
        <v>0</v>
      </c>
      <c r="I509" s="50">
        <f t="shared" si="50"/>
        <v>0</v>
      </c>
      <c r="J509" s="285">
        <f>BAJIO14350722!D511</f>
        <v>0</v>
      </c>
      <c r="K509" s="50">
        <f t="shared" si="51"/>
        <v>0</v>
      </c>
      <c r="M509" s="50">
        <f t="shared" si="52"/>
        <v>0</v>
      </c>
      <c r="N509" s="50">
        <f>BAJIO14350722!C511</f>
        <v>0</v>
      </c>
      <c r="O509" s="77">
        <f t="shared" si="48"/>
        <v>5518.8900000000285</v>
      </c>
    </row>
    <row r="510" spans="1:15" x14ac:dyDescent="0.25">
      <c r="A510" s="47">
        <f>BAJIO14350722!A512</f>
        <v>0</v>
      </c>
      <c r="C510" s="49">
        <f>BAJIO14350722!B512</f>
        <v>0</v>
      </c>
      <c r="E510" s="48">
        <f>BAJIO14350722!I512</f>
        <v>0</v>
      </c>
      <c r="F510" s="48">
        <f>BAJIO14350722!H512</f>
        <v>0</v>
      </c>
      <c r="G510" s="50">
        <f t="shared" si="49"/>
        <v>0</v>
      </c>
      <c r="I510" s="50">
        <f t="shared" si="50"/>
        <v>0</v>
      </c>
      <c r="J510" s="285">
        <f>BAJIO14350722!D512</f>
        <v>0</v>
      </c>
      <c r="K510" s="50">
        <f t="shared" si="51"/>
        <v>0</v>
      </c>
      <c r="M510" s="50">
        <f t="shared" si="52"/>
        <v>0</v>
      </c>
      <c r="N510" s="50">
        <f>BAJIO14350722!C512</f>
        <v>0</v>
      </c>
      <c r="O510" s="77">
        <f t="shared" si="48"/>
        <v>5518.8900000000285</v>
      </c>
    </row>
    <row r="511" spans="1:15" x14ac:dyDescent="0.25">
      <c r="A511" s="47">
        <f>BAJIO14350722!A513</f>
        <v>0</v>
      </c>
      <c r="C511" s="49">
        <f>BAJIO14350722!B513</f>
        <v>0</v>
      </c>
      <c r="E511" s="48">
        <f>BAJIO14350722!I513</f>
        <v>0</v>
      </c>
      <c r="F511" s="48">
        <f>BAJIO14350722!H513</f>
        <v>0</v>
      </c>
      <c r="G511" s="50">
        <f t="shared" si="49"/>
        <v>0</v>
      </c>
      <c r="I511" s="50">
        <f t="shared" si="50"/>
        <v>0</v>
      </c>
      <c r="J511" s="285">
        <f>BAJIO14350722!D513</f>
        <v>0</v>
      </c>
      <c r="K511" s="50">
        <f t="shared" si="51"/>
        <v>0</v>
      </c>
      <c r="M511" s="50">
        <f t="shared" si="52"/>
        <v>0</v>
      </c>
      <c r="N511" s="50">
        <f>BAJIO14350722!C513</f>
        <v>0</v>
      </c>
      <c r="O511" s="77">
        <f t="shared" si="48"/>
        <v>5518.8900000000285</v>
      </c>
    </row>
    <row r="512" spans="1:15" x14ac:dyDescent="0.25">
      <c r="A512" s="47">
        <f>BAJIO14350722!A514</f>
        <v>0</v>
      </c>
      <c r="C512" s="49">
        <f>BAJIO14350722!B514</f>
        <v>0</v>
      </c>
      <c r="E512" s="48">
        <f>BAJIO14350722!I514</f>
        <v>0</v>
      </c>
      <c r="F512" s="48">
        <f>BAJIO14350722!H514</f>
        <v>0</v>
      </c>
      <c r="G512" s="50">
        <f t="shared" si="49"/>
        <v>0</v>
      </c>
      <c r="I512" s="50">
        <f t="shared" si="50"/>
        <v>0</v>
      </c>
      <c r="J512" s="285">
        <f>BAJIO14350722!D514</f>
        <v>0</v>
      </c>
      <c r="K512" s="50">
        <f t="shared" si="51"/>
        <v>0</v>
      </c>
      <c r="M512" s="50">
        <f t="shared" si="52"/>
        <v>0</v>
      </c>
      <c r="N512" s="50">
        <f>BAJIO14350722!C514</f>
        <v>0</v>
      </c>
      <c r="O512" s="77">
        <f t="shared" si="48"/>
        <v>5518.8900000000285</v>
      </c>
    </row>
    <row r="513" spans="1:15" x14ac:dyDescent="0.25">
      <c r="A513" s="47">
        <f>BAJIO14350722!A515</f>
        <v>0</v>
      </c>
      <c r="C513" s="49">
        <f>BAJIO14350722!B515</f>
        <v>0</v>
      </c>
      <c r="E513" s="48">
        <f>BAJIO14350722!I515</f>
        <v>0</v>
      </c>
      <c r="F513" s="48">
        <f>BAJIO14350722!H515</f>
        <v>0</v>
      </c>
      <c r="G513" s="50">
        <f t="shared" si="49"/>
        <v>0</v>
      </c>
      <c r="I513" s="50">
        <f t="shared" si="50"/>
        <v>0</v>
      </c>
      <c r="J513" s="285">
        <f>BAJIO14350722!D515</f>
        <v>0</v>
      </c>
      <c r="K513" s="50">
        <f t="shared" si="51"/>
        <v>0</v>
      </c>
      <c r="M513" s="50">
        <f t="shared" si="52"/>
        <v>0</v>
      </c>
      <c r="N513" s="50">
        <f>BAJIO14350722!C515</f>
        <v>0</v>
      </c>
      <c r="O513" s="77">
        <f t="shared" si="48"/>
        <v>5518.8900000000285</v>
      </c>
    </row>
    <row r="514" spans="1:15" x14ac:dyDescent="0.25">
      <c r="A514" s="47">
        <f>BAJIO14350722!A516</f>
        <v>0</v>
      </c>
      <c r="C514" s="49">
        <f>BAJIO14350722!B516</f>
        <v>0</v>
      </c>
      <c r="E514" s="48">
        <f>BAJIO14350722!I516</f>
        <v>0</v>
      </c>
      <c r="F514" s="48">
        <f>BAJIO14350722!H516</f>
        <v>0</v>
      </c>
      <c r="G514" s="50">
        <f t="shared" si="49"/>
        <v>0</v>
      </c>
      <c r="I514" s="50">
        <f t="shared" si="50"/>
        <v>0</v>
      </c>
      <c r="J514" s="285">
        <f>BAJIO14350722!D516</f>
        <v>0</v>
      </c>
      <c r="K514" s="50">
        <f t="shared" si="51"/>
        <v>0</v>
      </c>
      <c r="M514" s="50">
        <f t="shared" si="52"/>
        <v>0</v>
      </c>
      <c r="N514" s="50">
        <f>BAJIO14350722!C516</f>
        <v>0</v>
      </c>
      <c r="O514" s="77">
        <f t="shared" si="48"/>
        <v>5518.8900000000285</v>
      </c>
    </row>
    <row r="515" spans="1:15" x14ac:dyDescent="0.25">
      <c r="A515" s="47">
        <f>BAJIO14350722!A517</f>
        <v>0</v>
      </c>
      <c r="C515" s="49">
        <f>BAJIO14350722!B517</f>
        <v>0</v>
      </c>
      <c r="E515" s="48">
        <f>BAJIO14350722!I517</f>
        <v>0</v>
      </c>
      <c r="F515" s="48">
        <f>BAJIO14350722!H517</f>
        <v>0</v>
      </c>
      <c r="G515" s="50">
        <f t="shared" si="49"/>
        <v>0</v>
      </c>
      <c r="I515" s="50">
        <f t="shared" si="50"/>
        <v>0</v>
      </c>
      <c r="J515" s="285">
        <f>BAJIO14350722!D517</f>
        <v>0</v>
      </c>
      <c r="K515" s="50">
        <f t="shared" si="51"/>
        <v>0</v>
      </c>
      <c r="M515" s="50">
        <f t="shared" si="52"/>
        <v>0</v>
      </c>
      <c r="N515" s="50">
        <f>BAJIO14350722!C517</f>
        <v>0</v>
      </c>
      <c r="O515" s="77">
        <f t="shared" si="48"/>
        <v>5518.8900000000285</v>
      </c>
    </row>
    <row r="516" spans="1:15" x14ac:dyDescent="0.25">
      <c r="A516" s="47">
        <f>BAJIO14350722!A518</f>
        <v>0</v>
      </c>
      <c r="C516" s="49">
        <f>BAJIO14350722!B518</f>
        <v>0</v>
      </c>
      <c r="E516" s="48">
        <f>BAJIO14350722!I518</f>
        <v>0</v>
      </c>
      <c r="F516" s="48">
        <f>BAJIO14350722!H518</f>
        <v>0</v>
      </c>
      <c r="G516" s="50">
        <f t="shared" si="49"/>
        <v>0</v>
      </c>
      <c r="I516" s="50">
        <f t="shared" si="50"/>
        <v>0</v>
      </c>
      <c r="J516" s="285">
        <f>BAJIO14350722!D518</f>
        <v>0</v>
      </c>
      <c r="K516" s="50">
        <f t="shared" si="51"/>
        <v>0</v>
      </c>
      <c r="M516" s="50">
        <f t="shared" si="52"/>
        <v>0</v>
      </c>
      <c r="N516" s="50">
        <f>BAJIO14350722!C518</f>
        <v>0</v>
      </c>
      <c r="O516" s="77">
        <f t="shared" si="48"/>
        <v>5518.8900000000285</v>
      </c>
    </row>
    <row r="517" spans="1:15" x14ac:dyDescent="0.25">
      <c r="A517" s="47">
        <f>BAJIO14350722!A519</f>
        <v>0</v>
      </c>
      <c r="C517" s="49">
        <f>BAJIO14350722!B519</f>
        <v>0</v>
      </c>
      <c r="E517" s="48">
        <f>BAJIO14350722!I519</f>
        <v>0</v>
      </c>
      <c r="F517" s="48">
        <f>BAJIO14350722!H519</f>
        <v>0</v>
      </c>
      <c r="G517" s="50">
        <f t="shared" si="49"/>
        <v>0</v>
      </c>
      <c r="I517" s="50">
        <f t="shared" si="50"/>
        <v>0</v>
      </c>
      <c r="J517" s="285">
        <f>BAJIO14350722!D519</f>
        <v>0</v>
      </c>
      <c r="K517" s="50">
        <f t="shared" si="51"/>
        <v>0</v>
      </c>
      <c r="M517" s="50">
        <f t="shared" si="52"/>
        <v>0</v>
      </c>
      <c r="N517" s="50">
        <f>BAJIO14350722!C519</f>
        <v>0</v>
      </c>
      <c r="O517" s="77">
        <f t="shared" ref="O517:O525" si="53">O516+J517-N517</f>
        <v>5518.8900000000285</v>
      </c>
    </row>
    <row r="518" spans="1:15" x14ac:dyDescent="0.25">
      <c r="A518" s="47">
        <f>BAJIO14350722!A520</f>
        <v>0</v>
      </c>
      <c r="C518" s="49">
        <f>BAJIO14350722!B520</f>
        <v>0</v>
      </c>
      <c r="E518" s="48">
        <f>BAJIO14350722!I520</f>
        <v>0</v>
      </c>
      <c r="F518" s="48">
        <f>BAJIO14350722!H520</f>
        <v>0</v>
      </c>
      <c r="G518" s="50">
        <f t="shared" si="49"/>
        <v>0</v>
      </c>
      <c r="I518" s="50">
        <f t="shared" si="50"/>
        <v>0</v>
      </c>
      <c r="J518" s="285">
        <f>BAJIO14350722!D520</f>
        <v>0</v>
      </c>
      <c r="K518" s="50">
        <f t="shared" si="51"/>
        <v>0</v>
      </c>
      <c r="M518" s="50">
        <f t="shared" si="52"/>
        <v>0</v>
      </c>
      <c r="N518" s="50">
        <f>BAJIO14350722!C520</f>
        <v>0</v>
      </c>
      <c r="O518" s="77">
        <f t="shared" si="53"/>
        <v>5518.8900000000285</v>
      </c>
    </row>
    <row r="519" spans="1:15" x14ac:dyDescent="0.25">
      <c r="A519" s="47">
        <f>BAJIO14350722!A521</f>
        <v>0</v>
      </c>
      <c r="C519" s="49">
        <f>BAJIO14350722!B521</f>
        <v>0</v>
      </c>
      <c r="E519" s="48">
        <f>BAJIO14350722!I521</f>
        <v>0</v>
      </c>
      <c r="F519" s="48">
        <f>BAJIO14350722!H521</f>
        <v>0</v>
      </c>
      <c r="G519" s="50">
        <f t="shared" si="49"/>
        <v>0</v>
      </c>
      <c r="I519" s="50">
        <f t="shared" si="50"/>
        <v>0</v>
      </c>
      <c r="J519" s="285">
        <f>BAJIO14350722!D521</f>
        <v>0</v>
      </c>
      <c r="K519" s="50">
        <f t="shared" si="51"/>
        <v>0</v>
      </c>
      <c r="M519" s="50">
        <f t="shared" si="52"/>
        <v>0</v>
      </c>
      <c r="N519" s="50">
        <f>BAJIO14350722!C521</f>
        <v>0</v>
      </c>
      <c r="O519" s="77">
        <f t="shared" si="53"/>
        <v>5518.8900000000285</v>
      </c>
    </row>
    <row r="520" spans="1:15" x14ac:dyDescent="0.25">
      <c r="A520" s="47">
        <f>BAJIO14350722!A522</f>
        <v>0</v>
      </c>
      <c r="C520" s="49">
        <f>BAJIO14350722!B522</f>
        <v>0</v>
      </c>
      <c r="E520" s="48">
        <f>BAJIO14350722!I522</f>
        <v>0</v>
      </c>
      <c r="F520" s="48">
        <f>BAJIO14350722!H522</f>
        <v>0</v>
      </c>
      <c r="G520" s="50">
        <f t="shared" si="49"/>
        <v>0</v>
      </c>
      <c r="I520" s="50">
        <f t="shared" si="50"/>
        <v>0</v>
      </c>
      <c r="J520" s="285">
        <f>BAJIO14350722!D522</f>
        <v>0</v>
      </c>
      <c r="K520" s="50">
        <f t="shared" si="51"/>
        <v>0</v>
      </c>
      <c r="M520" s="50">
        <f t="shared" si="52"/>
        <v>0</v>
      </c>
      <c r="N520" s="50">
        <f>BAJIO14350722!C522</f>
        <v>0</v>
      </c>
      <c r="O520" s="77">
        <f t="shared" si="53"/>
        <v>5518.8900000000285</v>
      </c>
    </row>
    <row r="521" spans="1:15" x14ac:dyDescent="0.25">
      <c r="A521" s="47">
        <f>BAJIO14350722!A523</f>
        <v>0</v>
      </c>
      <c r="C521" s="49">
        <f>BAJIO14350722!B523</f>
        <v>0</v>
      </c>
      <c r="E521" s="48">
        <f>BAJIO14350722!I523</f>
        <v>0</v>
      </c>
      <c r="F521" s="48">
        <f>BAJIO14350722!H523</f>
        <v>0</v>
      </c>
      <c r="G521" s="50">
        <f t="shared" si="49"/>
        <v>0</v>
      </c>
      <c r="I521" s="50">
        <f t="shared" si="50"/>
        <v>0</v>
      </c>
      <c r="J521" s="285">
        <f>BAJIO14350722!D523</f>
        <v>0</v>
      </c>
      <c r="K521" s="50">
        <f t="shared" si="51"/>
        <v>0</v>
      </c>
      <c r="M521" s="50">
        <f t="shared" si="52"/>
        <v>0</v>
      </c>
      <c r="N521" s="50">
        <f>BAJIO14350722!C523</f>
        <v>0</v>
      </c>
      <c r="O521" s="77">
        <f t="shared" si="53"/>
        <v>5518.8900000000285</v>
      </c>
    </row>
    <row r="522" spans="1:15" x14ac:dyDescent="0.25">
      <c r="A522" s="47">
        <f>BAJIO14350722!A524</f>
        <v>0</v>
      </c>
      <c r="C522" s="49">
        <f>BAJIO14350722!B524</f>
        <v>0</v>
      </c>
      <c r="E522" s="48">
        <f>BAJIO14350722!I524</f>
        <v>0</v>
      </c>
      <c r="F522" s="48">
        <f>BAJIO14350722!H524</f>
        <v>0</v>
      </c>
      <c r="G522" s="50">
        <f t="shared" si="49"/>
        <v>0</v>
      </c>
      <c r="I522" s="50">
        <f t="shared" si="50"/>
        <v>0</v>
      </c>
      <c r="J522" s="285">
        <f>BAJIO14350722!D524</f>
        <v>0</v>
      </c>
      <c r="K522" s="50">
        <f t="shared" si="51"/>
        <v>0</v>
      </c>
      <c r="M522" s="50">
        <f t="shared" si="52"/>
        <v>0</v>
      </c>
      <c r="N522" s="50">
        <f>BAJIO14350722!C524</f>
        <v>0</v>
      </c>
      <c r="O522" s="77">
        <f t="shared" si="53"/>
        <v>5518.8900000000285</v>
      </c>
    </row>
    <row r="523" spans="1:15" x14ac:dyDescent="0.25">
      <c r="A523" s="47">
        <f>BAJIO14350722!A525</f>
        <v>0</v>
      </c>
      <c r="C523" s="49">
        <f>BAJIO14350722!B525</f>
        <v>0</v>
      </c>
      <c r="E523" s="48">
        <f>BAJIO14350722!I525</f>
        <v>0</v>
      </c>
      <c r="F523" s="48">
        <f>BAJIO14350722!H525</f>
        <v>0</v>
      </c>
      <c r="G523" s="50">
        <f t="shared" si="49"/>
        <v>0</v>
      </c>
      <c r="I523" s="50">
        <f t="shared" si="50"/>
        <v>0</v>
      </c>
      <c r="J523" s="285">
        <f>BAJIO14350722!D525</f>
        <v>0</v>
      </c>
      <c r="K523" s="50">
        <f t="shared" si="51"/>
        <v>0</v>
      </c>
      <c r="M523" s="50">
        <f t="shared" si="52"/>
        <v>0</v>
      </c>
      <c r="N523" s="50">
        <f>BAJIO14350722!C525</f>
        <v>0</v>
      </c>
      <c r="O523" s="77">
        <f t="shared" si="53"/>
        <v>5518.8900000000285</v>
      </c>
    </row>
    <row r="524" spans="1:15" x14ac:dyDescent="0.25">
      <c r="A524" s="47">
        <f>BAJIO14350722!A526</f>
        <v>0</v>
      </c>
      <c r="C524" s="49">
        <f>BAJIO14350722!B526</f>
        <v>0</v>
      </c>
      <c r="E524" s="48">
        <f>BAJIO14350722!I526</f>
        <v>0</v>
      </c>
      <c r="F524" s="48">
        <f>BAJIO14350722!H526</f>
        <v>0</v>
      </c>
      <c r="G524" s="50">
        <f t="shared" si="49"/>
        <v>0</v>
      </c>
      <c r="I524" s="50">
        <f t="shared" si="50"/>
        <v>0</v>
      </c>
      <c r="J524" s="285">
        <f>BAJIO14350722!D526</f>
        <v>0</v>
      </c>
      <c r="K524" s="50">
        <f t="shared" si="51"/>
        <v>0</v>
      </c>
      <c r="M524" s="50">
        <f t="shared" si="52"/>
        <v>0</v>
      </c>
      <c r="N524" s="50">
        <f>BAJIO14350722!C526</f>
        <v>0</v>
      </c>
      <c r="O524" s="77">
        <f t="shared" si="53"/>
        <v>5518.8900000000285</v>
      </c>
    </row>
    <row r="525" spans="1:15" x14ac:dyDescent="0.25">
      <c r="A525" s="47">
        <f>BAJIO14350722!A527</f>
        <v>0</v>
      </c>
      <c r="C525" s="49">
        <f>BAJIO14350722!B527</f>
        <v>0</v>
      </c>
      <c r="E525" s="48">
        <f>BAJIO14350722!I527</f>
        <v>0</v>
      </c>
      <c r="F525" s="48">
        <f>BAJIO14350722!H527</f>
        <v>0</v>
      </c>
      <c r="G525" s="50">
        <f t="shared" si="49"/>
        <v>0</v>
      </c>
      <c r="I525" s="50">
        <f t="shared" si="50"/>
        <v>0</v>
      </c>
      <c r="J525" s="285">
        <f>BAJIO14350722!D527</f>
        <v>0</v>
      </c>
      <c r="K525" s="50">
        <f t="shared" si="51"/>
        <v>0</v>
      </c>
      <c r="M525" s="50">
        <f t="shared" si="52"/>
        <v>0</v>
      </c>
      <c r="N525" s="50">
        <f>BAJIO14350722!C527</f>
        <v>0</v>
      </c>
      <c r="O525" s="77">
        <f t="shared" si="53"/>
        <v>5518.8900000000285</v>
      </c>
    </row>
  </sheetData>
  <autoFilter ref="A2:P525">
    <filterColumn colId="0">
      <filters blank="1">
        <dateGroupItem year="2021" month="11" day="28" dateTimeGrouping="day"/>
        <dateGroupItem year="2021" month="12" dateTimeGrouping="month"/>
        <dateGroupItem year="1900" dateTimeGrouping="year"/>
      </filters>
    </filterColumn>
  </autoFilter>
  <mergeCells count="2">
    <mergeCell ref="G1:J1"/>
    <mergeCell ref="K1:N1"/>
  </mergeCells>
  <pageMargins left="0.7" right="0.7" top="0.75" bottom="0.75" header="0.3" footer="0.3"/>
  <pageSetup orientation="portrait" horizontalDpi="4294967293" verticalDpi="4294967293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rgb="FF002060"/>
    <pageSetUpPr fitToPage="1"/>
  </sheetPr>
  <dimension ref="A1:N254"/>
  <sheetViews>
    <sheetView showGridLines="0" zoomScale="120" zoomScaleNormal="120" workbookViewId="0">
      <pane ySplit="3" topLeftCell="A241" activePane="bottomLeft" state="frozenSplit"/>
      <selection pane="bottomLeft" activeCell="F267" sqref="F267"/>
    </sheetView>
  </sheetViews>
  <sheetFormatPr baseColWidth="10" defaultColWidth="10.7109375" defaultRowHeight="12.75" x14ac:dyDescent="0.2"/>
  <cols>
    <col min="1" max="1" width="13" style="194" bestFit="1" customWidth="1"/>
    <col min="2" max="2" width="25.7109375" style="195" bestFit="1" customWidth="1"/>
    <col min="3" max="3" width="10" style="194" bestFit="1" customWidth="1"/>
    <col min="4" max="4" width="8.7109375" style="194" bestFit="1" customWidth="1"/>
    <col min="5" max="5" width="9.5703125" style="194" customWidth="1"/>
    <col min="6" max="6" width="9.85546875" style="194" customWidth="1"/>
    <col min="7" max="7" width="7.28515625" style="194" bestFit="1" customWidth="1"/>
    <col min="8" max="8" width="18.42578125" style="195" bestFit="1" customWidth="1"/>
    <col min="9" max="9" width="12.28515625" style="195" bestFit="1" customWidth="1"/>
    <col min="10" max="10" width="11.42578125" style="195" bestFit="1" customWidth="1"/>
    <col min="11" max="11" width="14.140625" style="195" bestFit="1" customWidth="1"/>
    <col min="12" max="12" width="19.42578125" style="194" bestFit="1" customWidth="1"/>
    <col min="13" max="13" width="8.7109375" style="238" bestFit="1" customWidth="1"/>
    <col min="14" max="16384" width="10.7109375" style="194"/>
  </cols>
  <sheetData>
    <row r="1" spans="1:13" s="188" customFormat="1" x14ac:dyDescent="0.2">
      <c r="A1" s="334" t="s">
        <v>20</v>
      </c>
      <c r="B1" s="334"/>
      <c r="C1" s="334"/>
      <c r="D1" s="334"/>
      <c r="E1" s="334"/>
      <c r="F1" s="334"/>
      <c r="G1" s="334"/>
      <c r="H1" s="334"/>
      <c r="I1" s="334"/>
      <c r="J1" s="334"/>
      <c r="K1" s="334"/>
      <c r="L1" s="334"/>
      <c r="M1" s="237"/>
    </row>
    <row r="2" spans="1:13" s="188" customFormat="1" ht="15.75" customHeight="1" thickBot="1" x14ac:dyDescent="0.25">
      <c r="A2" s="335">
        <v>2021</v>
      </c>
      <c r="B2" s="335"/>
      <c r="C2" s="335"/>
      <c r="D2" s="335"/>
      <c r="E2" s="335"/>
      <c r="F2" s="335"/>
      <c r="G2" s="335"/>
      <c r="H2" s="335"/>
      <c r="I2" s="335"/>
      <c r="J2" s="335"/>
      <c r="K2" s="335"/>
      <c r="L2" s="335"/>
      <c r="M2" s="237"/>
    </row>
    <row r="3" spans="1:13" s="191" customFormat="1" ht="25.5" x14ac:dyDescent="0.25">
      <c r="A3" s="189" t="s">
        <v>1</v>
      </c>
      <c r="B3" s="190" t="s">
        <v>14</v>
      </c>
      <c r="C3" s="190" t="s">
        <v>4</v>
      </c>
      <c r="D3" s="190" t="s">
        <v>5</v>
      </c>
      <c r="E3" s="190"/>
      <c r="F3" s="190" t="s">
        <v>16</v>
      </c>
      <c r="G3" s="190" t="s">
        <v>15</v>
      </c>
      <c r="H3" s="190" t="s">
        <v>14</v>
      </c>
      <c r="I3" s="190" t="s">
        <v>6</v>
      </c>
      <c r="J3" s="190" t="s">
        <v>8</v>
      </c>
      <c r="K3" s="190" t="s">
        <v>9</v>
      </c>
      <c r="L3" s="277" t="s">
        <v>65</v>
      </c>
      <c r="M3" s="278" t="s">
        <v>320</v>
      </c>
    </row>
    <row r="4" spans="1:13" s="192" customFormat="1" ht="25.5" hidden="1" x14ac:dyDescent="0.2">
      <c r="A4" s="259">
        <v>44378.613194444442</v>
      </c>
      <c r="B4" s="261" t="s">
        <v>77</v>
      </c>
      <c r="C4" s="262">
        <v>0</v>
      </c>
      <c r="D4" s="263">
        <v>294800</v>
      </c>
      <c r="E4" s="264">
        <f t="shared" ref="E4:E33" si="0">D4-C4+2170.4</f>
        <v>296970.40000000002</v>
      </c>
      <c r="F4" s="260">
        <v>2991525</v>
      </c>
      <c r="G4" s="260"/>
      <c r="H4" s="260" t="s">
        <v>622</v>
      </c>
      <c r="I4" s="265">
        <v>171</v>
      </c>
      <c r="J4" s="266">
        <v>44385</v>
      </c>
      <c r="K4" s="265">
        <v>1143</v>
      </c>
      <c r="L4" s="265" t="s">
        <v>87</v>
      </c>
      <c r="M4" s="275"/>
    </row>
    <row r="5" spans="1:13" s="192" customFormat="1" hidden="1" x14ac:dyDescent="0.2">
      <c r="A5" s="259">
        <v>44378.792141203703</v>
      </c>
      <c r="B5" s="261" t="s">
        <v>7</v>
      </c>
      <c r="C5" s="262">
        <v>0</v>
      </c>
      <c r="D5" s="263">
        <v>26000</v>
      </c>
      <c r="E5" s="264">
        <f t="shared" si="0"/>
        <v>28170.400000000001</v>
      </c>
      <c r="F5" s="260">
        <v>7173294</v>
      </c>
      <c r="G5" s="260">
        <v>10721</v>
      </c>
      <c r="H5" s="260" t="s">
        <v>620</v>
      </c>
      <c r="I5" s="265" t="s">
        <v>7</v>
      </c>
      <c r="J5" s="266"/>
      <c r="K5" s="265"/>
      <c r="L5" s="265"/>
      <c r="M5" s="275"/>
    </row>
    <row r="6" spans="1:13" s="192" customFormat="1" hidden="1" x14ac:dyDescent="0.2">
      <c r="A6" s="259">
        <v>44378.861793981479</v>
      </c>
      <c r="B6" s="261" t="s">
        <v>7</v>
      </c>
      <c r="C6" s="262">
        <v>0</v>
      </c>
      <c r="D6" s="263">
        <v>9000</v>
      </c>
      <c r="E6" s="264">
        <f t="shared" si="0"/>
        <v>11170.4</v>
      </c>
      <c r="F6" s="260">
        <v>7291609</v>
      </c>
      <c r="G6" s="260">
        <v>10721</v>
      </c>
      <c r="H6" s="260" t="s">
        <v>7</v>
      </c>
      <c r="I6" s="265" t="s">
        <v>7</v>
      </c>
      <c r="J6" s="266"/>
      <c r="K6" s="265"/>
      <c r="L6" s="265"/>
      <c r="M6" s="275"/>
    </row>
    <row r="7" spans="1:13" s="192" customFormat="1" hidden="1" x14ac:dyDescent="0.2">
      <c r="A7" s="259">
        <v>44379.609027777777</v>
      </c>
      <c r="B7" s="261" t="s">
        <v>70</v>
      </c>
      <c r="C7" s="262">
        <v>0</v>
      </c>
      <c r="D7" s="263">
        <v>606</v>
      </c>
      <c r="E7" s="264">
        <f t="shared" si="0"/>
        <v>2776.4</v>
      </c>
      <c r="F7" s="260"/>
      <c r="G7" s="260"/>
      <c r="H7" s="260" t="s">
        <v>116</v>
      </c>
      <c r="I7" s="265" t="s">
        <v>265</v>
      </c>
      <c r="J7" s="266"/>
      <c r="K7" s="265"/>
      <c r="L7" s="265"/>
      <c r="M7" s="275"/>
    </row>
    <row r="8" spans="1:13" s="192" customFormat="1" hidden="1" x14ac:dyDescent="0.2">
      <c r="A8" s="259">
        <v>44389.722916666666</v>
      </c>
      <c r="B8" s="261" t="s">
        <v>67</v>
      </c>
      <c r="C8" s="262">
        <v>-1500</v>
      </c>
      <c r="D8" s="263">
        <v>0</v>
      </c>
      <c r="E8" s="264">
        <f t="shared" si="0"/>
        <v>3670.4</v>
      </c>
      <c r="F8" s="260"/>
      <c r="G8" s="260"/>
      <c r="H8" s="260" t="s">
        <v>116</v>
      </c>
      <c r="I8" s="265" t="s">
        <v>116</v>
      </c>
      <c r="J8" s="266"/>
      <c r="K8" s="265"/>
      <c r="L8" s="265"/>
      <c r="M8" s="275"/>
    </row>
    <row r="9" spans="1:13" s="192" customFormat="1" ht="12.75" hidden="1" customHeight="1" x14ac:dyDescent="0.2">
      <c r="A9" s="259">
        <v>44389.570833333331</v>
      </c>
      <c r="B9" s="261" t="s">
        <v>269</v>
      </c>
      <c r="C9" s="262">
        <v>0</v>
      </c>
      <c r="D9" s="263">
        <v>5228</v>
      </c>
      <c r="E9" s="264">
        <f t="shared" si="0"/>
        <v>7398.4</v>
      </c>
      <c r="F9" s="260">
        <v>298862</v>
      </c>
      <c r="G9" s="260"/>
      <c r="H9" s="260" t="s">
        <v>269</v>
      </c>
      <c r="I9" s="265">
        <v>165</v>
      </c>
      <c r="J9" s="266">
        <v>44389</v>
      </c>
      <c r="K9" s="265"/>
      <c r="L9" s="265" t="s">
        <v>268</v>
      </c>
      <c r="M9" s="275"/>
    </row>
    <row r="10" spans="1:13" s="192" customFormat="1" ht="12.75" hidden="1" customHeight="1" x14ac:dyDescent="0.2">
      <c r="A10" s="259">
        <v>44391.84375</v>
      </c>
      <c r="B10" s="261" t="s">
        <v>264</v>
      </c>
      <c r="C10" s="262">
        <v>-997.6</v>
      </c>
      <c r="D10" s="263">
        <v>0</v>
      </c>
      <c r="E10" s="264">
        <f t="shared" si="0"/>
        <v>3168</v>
      </c>
      <c r="F10" s="260"/>
      <c r="G10" s="260"/>
      <c r="H10" s="260" t="s">
        <v>264</v>
      </c>
      <c r="I10" s="265" t="s">
        <v>264</v>
      </c>
      <c r="J10" s="266"/>
      <c r="K10" s="265"/>
      <c r="L10" s="265"/>
      <c r="M10" s="275"/>
    </row>
    <row r="11" spans="1:13" s="192" customFormat="1" hidden="1" x14ac:dyDescent="0.2">
      <c r="A11" s="259">
        <v>44392.539583333331</v>
      </c>
      <c r="B11" s="260" t="s">
        <v>66</v>
      </c>
      <c r="C11" s="262">
        <v>-10145.6</v>
      </c>
      <c r="D11" s="263">
        <v>0</v>
      </c>
      <c r="E11" s="264">
        <f t="shared" si="0"/>
        <v>12316</v>
      </c>
      <c r="F11" s="260"/>
      <c r="G11" s="260"/>
      <c r="H11" s="260" t="s">
        <v>116</v>
      </c>
      <c r="I11" s="265" t="s">
        <v>116</v>
      </c>
      <c r="J11" s="266"/>
      <c r="K11" s="265"/>
      <c r="L11" s="265"/>
      <c r="M11" s="275"/>
    </row>
    <row r="12" spans="1:13" s="192" customFormat="1" hidden="1" x14ac:dyDescent="0.2">
      <c r="A12" s="259">
        <v>44392.539583333331</v>
      </c>
      <c r="B12" s="260" t="s">
        <v>70</v>
      </c>
      <c r="C12" s="262">
        <v>0</v>
      </c>
      <c r="D12" s="263">
        <v>843.4</v>
      </c>
      <c r="E12" s="264">
        <f t="shared" si="0"/>
        <v>3013.8</v>
      </c>
      <c r="F12" s="260"/>
      <c r="G12" s="260"/>
      <c r="H12" s="260" t="s">
        <v>116</v>
      </c>
      <c r="I12" s="265" t="s">
        <v>265</v>
      </c>
      <c r="J12" s="266"/>
      <c r="K12" s="265"/>
      <c r="L12" s="265"/>
      <c r="M12" s="275"/>
    </row>
    <row r="13" spans="1:13" s="192" customFormat="1" hidden="1" x14ac:dyDescent="0.2">
      <c r="A13" s="259">
        <v>44392.541666666664</v>
      </c>
      <c r="B13" s="260" t="s">
        <v>66</v>
      </c>
      <c r="C13" s="262">
        <v>-843.4</v>
      </c>
      <c r="D13" s="263">
        <v>0</v>
      </c>
      <c r="E13" s="264">
        <f t="shared" si="0"/>
        <v>3013.8</v>
      </c>
      <c r="F13" s="260"/>
      <c r="G13" s="260"/>
      <c r="H13" s="260" t="s">
        <v>116</v>
      </c>
      <c r="I13" s="265" t="s">
        <v>116</v>
      </c>
      <c r="J13" s="266"/>
      <c r="K13" s="265"/>
      <c r="L13" s="265"/>
      <c r="M13" s="275"/>
    </row>
    <row r="14" spans="1:13" s="192" customFormat="1" hidden="1" x14ac:dyDescent="0.2">
      <c r="A14" s="259">
        <v>44392.541666666664</v>
      </c>
      <c r="B14" s="260" t="s">
        <v>70</v>
      </c>
      <c r="C14" s="262">
        <v>0</v>
      </c>
      <c r="D14" s="263">
        <v>843.4</v>
      </c>
      <c r="E14" s="264">
        <f t="shared" si="0"/>
        <v>3013.8</v>
      </c>
      <c r="F14" s="260"/>
      <c r="G14" s="260"/>
      <c r="H14" s="260" t="s">
        <v>116</v>
      </c>
      <c r="I14" s="265" t="s">
        <v>265</v>
      </c>
      <c r="J14" s="266"/>
      <c r="K14" s="265"/>
      <c r="L14" s="265"/>
      <c r="M14" s="275"/>
    </row>
    <row r="15" spans="1:13" s="192" customFormat="1" hidden="1" x14ac:dyDescent="0.2">
      <c r="A15" s="259">
        <v>44392.543749999997</v>
      </c>
      <c r="B15" s="260" t="s">
        <v>66</v>
      </c>
      <c r="C15" s="262">
        <v>-843.4</v>
      </c>
      <c r="D15" s="263">
        <v>0</v>
      </c>
      <c r="E15" s="264">
        <f t="shared" si="0"/>
        <v>3013.8</v>
      </c>
      <c r="F15" s="260"/>
      <c r="G15" s="260"/>
      <c r="H15" s="260" t="s">
        <v>116</v>
      </c>
      <c r="I15" s="265" t="s">
        <v>116</v>
      </c>
      <c r="J15" s="266"/>
      <c r="K15" s="265"/>
      <c r="L15" s="265"/>
      <c r="M15" s="275"/>
    </row>
    <row r="16" spans="1:13" s="192" customFormat="1" hidden="1" x14ac:dyDescent="0.2">
      <c r="A16" s="259">
        <v>44392.543749999997</v>
      </c>
      <c r="B16" s="260" t="s">
        <v>70</v>
      </c>
      <c r="C16" s="262">
        <v>0</v>
      </c>
      <c r="D16" s="263">
        <v>843.4</v>
      </c>
      <c r="E16" s="264">
        <f t="shared" si="0"/>
        <v>3013.8</v>
      </c>
      <c r="F16" s="260"/>
      <c r="G16" s="260"/>
      <c r="H16" s="260" t="s">
        <v>116</v>
      </c>
      <c r="I16" s="265" t="s">
        <v>265</v>
      </c>
      <c r="J16" s="266"/>
      <c r="K16" s="265"/>
      <c r="L16" s="265"/>
      <c r="M16" s="275"/>
    </row>
    <row r="17" spans="1:13" s="192" customFormat="1" hidden="1" x14ac:dyDescent="0.2">
      <c r="A17" s="259">
        <v>44392.54791666667</v>
      </c>
      <c r="B17" s="260" t="s">
        <v>66</v>
      </c>
      <c r="C17" s="262">
        <v>-33705.81</v>
      </c>
      <c r="D17" s="263">
        <v>0</v>
      </c>
      <c r="E17" s="264">
        <f t="shared" si="0"/>
        <v>35876.21</v>
      </c>
      <c r="F17" s="260"/>
      <c r="G17" s="260"/>
      <c r="H17" s="260" t="s">
        <v>116</v>
      </c>
      <c r="I17" s="265" t="s">
        <v>116</v>
      </c>
      <c r="J17" s="266"/>
      <c r="K17" s="265"/>
      <c r="L17" s="265"/>
      <c r="M17" s="275"/>
    </row>
    <row r="18" spans="1:13" s="192" customFormat="1" hidden="1" x14ac:dyDescent="0.2">
      <c r="A18" s="259">
        <v>44392.54791666667</v>
      </c>
      <c r="B18" s="260" t="s">
        <v>70</v>
      </c>
      <c r="C18" s="262"/>
      <c r="D18" s="263">
        <v>1648.2</v>
      </c>
      <c r="E18" s="264">
        <f t="shared" si="0"/>
        <v>3818.6000000000004</v>
      </c>
      <c r="F18" s="260"/>
      <c r="G18" s="260"/>
      <c r="H18" s="260" t="s">
        <v>116</v>
      </c>
      <c r="I18" s="265" t="s">
        <v>265</v>
      </c>
      <c r="J18" s="266"/>
      <c r="K18" s="265"/>
      <c r="L18" s="265"/>
      <c r="M18" s="275"/>
    </row>
    <row r="19" spans="1:13" s="192" customFormat="1" hidden="1" x14ac:dyDescent="0.2">
      <c r="A19" s="259">
        <v>44392.549305555556</v>
      </c>
      <c r="B19" s="261" t="s">
        <v>72</v>
      </c>
      <c r="C19" s="262">
        <v>-3350</v>
      </c>
      <c r="D19" s="263">
        <v>0</v>
      </c>
      <c r="E19" s="264">
        <f t="shared" si="0"/>
        <v>5520.4</v>
      </c>
      <c r="F19" s="260">
        <v>1143375116</v>
      </c>
      <c r="G19" s="260"/>
      <c r="H19" s="260" t="s">
        <v>72</v>
      </c>
      <c r="I19" s="265" t="s">
        <v>48</v>
      </c>
      <c r="J19" s="266"/>
      <c r="K19" s="265"/>
      <c r="L19" s="265"/>
      <c r="M19" s="275"/>
    </row>
    <row r="20" spans="1:13" s="192" customFormat="1" hidden="1" x14ac:dyDescent="0.2">
      <c r="A20" s="259">
        <v>44392.550671296296</v>
      </c>
      <c r="B20" s="261" t="s">
        <v>74</v>
      </c>
      <c r="C20" s="262">
        <v>-2295.8000000000002</v>
      </c>
      <c r="D20" s="263">
        <v>0</v>
      </c>
      <c r="E20" s="264">
        <f t="shared" si="0"/>
        <v>4466.2000000000007</v>
      </c>
      <c r="F20" s="260">
        <v>7202466</v>
      </c>
      <c r="G20" s="260"/>
      <c r="H20" s="260" t="s">
        <v>116</v>
      </c>
      <c r="I20" s="265" t="s">
        <v>116</v>
      </c>
      <c r="J20" s="266"/>
      <c r="K20" s="265"/>
      <c r="L20" s="265"/>
      <c r="M20" s="275"/>
    </row>
    <row r="21" spans="1:13" s="192" customFormat="1" hidden="1" x14ac:dyDescent="0.2">
      <c r="A21" s="259">
        <v>44392.551550925928</v>
      </c>
      <c r="B21" s="261" t="s">
        <v>75</v>
      </c>
      <c r="C21" s="262">
        <v>-2105</v>
      </c>
      <c r="D21" s="263">
        <v>0</v>
      </c>
      <c r="E21" s="264">
        <f t="shared" si="0"/>
        <v>4275.3999999999996</v>
      </c>
      <c r="F21" s="260">
        <v>7206330</v>
      </c>
      <c r="G21" s="260"/>
      <c r="H21" s="260" t="s">
        <v>72</v>
      </c>
      <c r="I21" s="265" t="s">
        <v>48</v>
      </c>
      <c r="J21" s="266"/>
      <c r="K21" s="265"/>
      <c r="L21" s="265"/>
      <c r="M21" s="275"/>
    </row>
    <row r="22" spans="1:13" s="192" customFormat="1" hidden="1" x14ac:dyDescent="0.2">
      <c r="A22" s="259">
        <v>44392.604861111111</v>
      </c>
      <c r="B22" s="260" t="s">
        <v>66</v>
      </c>
      <c r="C22" s="262">
        <v>-843.4</v>
      </c>
      <c r="D22" s="263">
        <v>0</v>
      </c>
      <c r="E22" s="264">
        <f t="shared" si="0"/>
        <v>3013.8</v>
      </c>
      <c r="F22" s="260"/>
      <c r="G22" s="260"/>
      <c r="H22" s="260" t="s">
        <v>116</v>
      </c>
      <c r="I22" s="265" t="s">
        <v>116</v>
      </c>
      <c r="J22" s="266"/>
      <c r="K22" s="265"/>
      <c r="L22" s="265"/>
      <c r="M22" s="275"/>
    </row>
    <row r="23" spans="1:13" s="192" customFormat="1" hidden="1" x14ac:dyDescent="0.2">
      <c r="A23" s="259">
        <v>44392.607638888891</v>
      </c>
      <c r="B23" s="260" t="s">
        <v>66</v>
      </c>
      <c r="C23" s="262">
        <v>-1648.2</v>
      </c>
      <c r="D23" s="263">
        <v>0</v>
      </c>
      <c r="E23" s="264">
        <f t="shared" si="0"/>
        <v>3818.6000000000004</v>
      </c>
      <c r="F23" s="260"/>
      <c r="G23" s="260"/>
      <c r="H23" s="260" t="s">
        <v>116</v>
      </c>
      <c r="I23" s="265" t="s">
        <v>116</v>
      </c>
      <c r="J23" s="266"/>
      <c r="K23" s="265"/>
      <c r="L23" s="265"/>
      <c r="M23" s="275"/>
    </row>
    <row r="24" spans="1:13" s="192" customFormat="1" hidden="1" x14ac:dyDescent="0.2">
      <c r="A24" s="259">
        <v>44393.515277777777</v>
      </c>
      <c r="B24" s="260" t="s">
        <v>66</v>
      </c>
      <c r="C24" s="262">
        <v>-28230.6</v>
      </c>
      <c r="D24" s="263">
        <v>0</v>
      </c>
      <c r="E24" s="264">
        <f t="shared" si="0"/>
        <v>30401</v>
      </c>
      <c r="F24" s="260"/>
      <c r="G24" s="260"/>
      <c r="H24" s="260" t="s">
        <v>116</v>
      </c>
      <c r="I24" s="265" t="s">
        <v>116</v>
      </c>
      <c r="J24" s="266"/>
      <c r="K24" s="265"/>
      <c r="L24" s="265"/>
      <c r="M24" s="275"/>
    </row>
    <row r="25" spans="1:13" s="192" customFormat="1" hidden="1" x14ac:dyDescent="0.2">
      <c r="A25" s="259">
        <v>44393.515277777777</v>
      </c>
      <c r="B25" s="260" t="s">
        <v>70</v>
      </c>
      <c r="C25" s="262"/>
      <c r="D25" s="263">
        <v>1387.6</v>
      </c>
      <c r="E25" s="264">
        <f t="shared" si="0"/>
        <v>3558</v>
      </c>
      <c r="F25" s="260"/>
      <c r="G25" s="260"/>
      <c r="H25" s="260" t="s">
        <v>116</v>
      </c>
      <c r="I25" s="265" t="s">
        <v>265</v>
      </c>
      <c r="J25" s="266"/>
      <c r="K25" s="265"/>
      <c r="L25" s="265"/>
      <c r="M25" s="275"/>
    </row>
    <row r="26" spans="1:13" s="192" customFormat="1" hidden="1" x14ac:dyDescent="0.2">
      <c r="A26" s="259">
        <v>44393.520138888889</v>
      </c>
      <c r="B26" s="260" t="s">
        <v>66</v>
      </c>
      <c r="C26" s="262">
        <v>-1387.6</v>
      </c>
      <c r="D26" s="263"/>
      <c r="E26" s="264">
        <f t="shared" si="0"/>
        <v>3558</v>
      </c>
      <c r="F26" s="260"/>
      <c r="G26" s="260"/>
      <c r="H26" s="260" t="s">
        <v>116</v>
      </c>
      <c r="I26" s="265" t="s">
        <v>116</v>
      </c>
      <c r="J26" s="266"/>
      <c r="K26" s="265"/>
      <c r="L26" s="265"/>
      <c r="M26" s="275"/>
    </row>
    <row r="27" spans="1:13" s="192" customFormat="1" hidden="1" x14ac:dyDescent="0.2">
      <c r="A27" s="259">
        <v>44393.520138888889</v>
      </c>
      <c r="B27" s="260" t="s">
        <v>70</v>
      </c>
      <c r="C27" s="262"/>
      <c r="D27" s="263">
        <v>1387.6</v>
      </c>
      <c r="E27" s="264">
        <f t="shared" si="0"/>
        <v>3558</v>
      </c>
      <c r="F27" s="260"/>
      <c r="G27" s="260"/>
      <c r="H27" s="260" t="s">
        <v>116</v>
      </c>
      <c r="I27" s="265" t="s">
        <v>265</v>
      </c>
      <c r="J27" s="266"/>
      <c r="K27" s="265"/>
      <c r="L27" s="265"/>
      <c r="M27" s="275"/>
    </row>
    <row r="28" spans="1:13" s="192" customFormat="1" hidden="1" x14ac:dyDescent="0.2">
      <c r="A28" s="259">
        <v>44393.709027777775</v>
      </c>
      <c r="B28" s="260" t="s">
        <v>66</v>
      </c>
      <c r="C28" s="262">
        <v>-1387.6</v>
      </c>
      <c r="D28" s="263"/>
      <c r="E28" s="264">
        <f t="shared" si="0"/>
        <v>3558</v>
      </c>
      <c r="F28" s="260"/>
      <c r="G28" s="260"/>
      <c r="H28" s="260" t="s">
        <v>116</v>
      </c>
      <c r="I28" s="265" t="s">
        <v>116</v>
      </c>
      <c r="J28" s="266"/>
      <c r="K28" s="265"/>
      <c r="L28" s="265"/>
      <c r="M28" s="275"/>
    </row>
    <row r="29" spans="1:13" s="192" customFormat="1" hidden="1" x14ac:dyDescent="0.2">
      <c r="A29" s="259">
        <v>44393.709027777775</v>
      </c>
      <c r="B29" s="260" t="s">
        <v>70</v>
      </c>
      <c r="C29" s="262"/>
      <c r="D29" s="263">
        <v>1387.6</v>
      </c>
      <c r="E29" s="264">
        <f t="shared" si="0"/>
        <v>3558</v>
      </c>
      <c r="F29" s="260"/>
      <c r="G29" s="260"/>
      <c r="H29" s="260" t="s">
        <v>116</v>
      </c>
      <c r="I29" s="265" t="s">
        <v>265</v>
      </c>
      <c r="J29" s="266"/>
      <c r="K29" s="265"/>
      <c r="L29" s="265"/>
      <c r="M29" s="275"/>
    </row>
    <row r="30" spans="1:13" s="192" customFormat="1" hidden="1" x14ac:dyDescent="0.2">
      <c r="A30" s="259">
        <v>44393.711111111108</v>
      </c>
      <c r="B30" s="260" t="s">
        <v>66</v>
      </c>
      <c r="C30" s="262">
        <v>-1387.6</v>
      </c>
      <c r="D30" s="263"/>
      <c r="E30" s="264">
        <f t="shared" si="0"/>
        <v>3558</v>
      </c>
      <c r="F30" s="260"/>
      <c r="G30" s="260"/>
      <c r="H30" s="260" t="s">
        <v>116</v>
      </c>
      <c r="I30" s="265" t="s">
        <v>116</v>
      </c>
      <c r="J30" s="266"/>
      <c r="K30" s="265"/>
      <c r="L30" s="265"/>
      <c r="M30" s="275"/>
    </row>
    <row r="31" spans="1:13" s="192" customFormat="1" hidden="1" x14ac:dyDescent="0.2">
      <c r="A31" s="259">
        <v>44393.711111111108</v>
      </c>
      <c r="B31" s="260" t="s">
        <v>70</v>
      </c>
      <c r="C31" s="262"/>
      <c r="D31" s="263">
        <v>1387.6</v>
      </c>
      <c r="E31" s="264">
        <f t="shared" si="0"/>
        <v>3558</v>
      </c>
      <c r="F31" s="260"/>
      <c r="G31" s="260"/>
      <c r="H31" s="260" t="s">
        <v>116</v>
      </c>
      <c r="I31" s="265" t="s">
        <v>265</v>
      </c>
      <c r="J31" s="266"/>
      <c r="K31" s="265"/>
      <c r="L31" s="265"/>
      <c r="M31" s="275"/>
    </row>
    <row r="32" spans="1:13" s="192" customFormat="1" hidden="1" x14ac:dyDescent="0.2">
      <c r="A32" s="259">
        <v>44393.724999999999</v>
      </c>
      <c r="B32" s="260" t="s">
        <v>66</v>
      </c>
      <c r="C32" s="262">
        <v>-1387.6</v>
      </c>
      <c r="D32" s="263"/>
      <c r="E32" s="264">
        <f t="shared" si="0"/>
        <v>3558</v>
      </c>
      <c r="F32" s="260"/>
      <c r="G32" s="260"/>
      <c r="H32" s="260" t="s">
        <v>116</v>
      </c>
      <c r="I32" s="265" t="s">
        <v>116</v>
      </c>
      <c r="J32" s="266"/>
      <c r="K32" s="265"/>
      <c r="L32" s="265"/>
      <c r="M32" s="275"/>
    </row>
    <row r="33" spans="1:13" s="192" customFormat="1" hidden="1" x14ac:dyDescent="0.2">
      <c r="A33" s="259">
        <v>44393.724999999999</v>
      </c>
      <c r="B33" s="260" t="s">
        <v>70</v>
      </c>
      <c r="C33" s="262"/>
      <c r="D33" s="263">
        <v>1387.6</v>
      </c>
      <c r="E33" s="264">
        <f t="shared" si="0"/>
        <v>3558</v>
      </c>
      <c r="F33" s="260"/>
      <c r="G33" s="260"/>
      <c r="H33" s="260" t="s">
        <v>116</v>
      </c>
      <c r="I33" s="265" t="s">
        <v>265</v>
      </c>
      <c r="J33" s="266"/>
      <c r="K33" s="265"/>
      <c r="L33" s="265"/>
      <c r="M33" s="275"/>
    </row>
    <row r="34" spans="1:13" s="192" customFormat="1" hidden="1" x14ac:dyDescent="0.2">
      <c r="A34" s="259">
        <v>44399.481585648151</v>
      </c>
      <c r="B34" s="260" t="s">
        <v>11</v>
      </c>
      <c r="C34" s="262"/>
      <c r="D34" s="263">
        <v>17400</v>
      </c>
      <c r="E34" s="264">
        <v>108889.42</v>
      </c>
      <c r="F34" s="260">
        <v>6814822</v>
      </c>
      <c r="G34" s="260">
        <v>220721</v>
      </c>
      <c r="H34" s="260" t="s">
        <v>621</v>
      </c>
      <c r="I34" s="265">
        <v>228</v>
      </c>
      <c r="J34" s="266">
        <v>44383</v>
      </c>
      <c r="K34" s="265">
        <v>1187</v>
      </c>
      <c r="L34" s="265" t="s">
        <v>270</v>
      </c>
      <c r="M34" s="275"/>
    </row>
    <row r="35" spans="1:13" s="192" customFormat="1" ht="25.5" hidden="1" x14ac:dyDescent="0.2">
      <c r="A35" s="259">
        <v>44399.579861111109</v>
      </c>
      <c r="B35" s="261" t="s">
        <v>77</v>
      </c>
      <c r="C35" s="262"/>
      <c r="D35" s="263">
        <v>298369.71999999997</v>
      </c>
      <c r="E35" s="264">
        <f t="shared" ref="E35:E52" si="1">D35-C35+2170.4</f>
        <v>300540.12</v>
      </c>
      <c r="F35" s="260">
        <v>2994241</v>
      </c>
      <c r="G35" s="260"/>
      <c r="H35" s="260" t="s">
        <v>622</v>
      </c>
      <c r="I35" s="265">
        <v>171</v>
      </c>
      <c r="J35" s="266">
        <v>44401</v>
      </c>
      <c r="K35" s="265">
        <v>1185</v>
      </c>
      <c r="L35" s="265" t="s">
        <v>266</v>
      </c>
      <c r="M35" s="275"/>
    </row>
    <row r="36" spans="1:13" s="193" customFormat="1" hidden="1" x14ac:dyDescent="0.2">
      <c r="A36" s="259">
        <v>44404.125231481485</v>
      </c>
      <c r="B36" s="261" t="s">
        <v>298</v>
      </c>
      <c r="C36" s="262"/>
      <c r="D36" s="263">
        <v>3712</v>
      </c>
      <c r="E36" s="264">
        <f t="shared" si="1"/>
        <v>5882.4</v>
      </c>
      <c r="F36" s="260">
        <v>2888894</v>
      </c>
      <c r="G36" s="260">
        <v>5698450</v>
      </c>
      <c r="H36" s="260" t="s">
        <v>623</v>
      </c>
      <c r="I36" s="265">
        <v>229</v>
      </c>
      <c r="J36" s="266">
        <v>44412</v>
      </c>
      <c r="K36" s="265">
        <v>1210</v>
      </c>
      <c r="L36" s="265" t="s">
        <v>543</v>
      </c>
      <c r="M36" s="275"/>
    </row>
    <row r="37" spans="1:13" s="192" customFormat="1" hidden="1" x14ac:dyDescent="0.2">
      <c r="A37" s="259">
        <v>44403.412499999999</v>
      </c>
      <c r="B37" s="261" t="s">
        <v>66</v>
      </c>
      <c r="C37" s="262">
        <v>-4070</v>
      </c>
      <c r="D37" s="263">
        <v>0</v>
      </c>
      <c r="E37" s="264">
        <f t="shared" si="1"/>
        <v>6240.4</v>
      </c>
      <c r="F37" s="260"/>
      <c r="G37" s="260"/>
      <c r="H37" s="260" t="s">
        <v>116</v>
      </c>
      <c r="I37" s="265" t="s">
        <v>116</v>
      </c>
      <c r="J37" s="266"/>
      <c r="K37" s="265"/>
      <c r="L37" s="265"/>
      <c r="M37" s="275"/>
    </row>
    <row r="38" spans="1:13" s="192" customFormat="1" hidden="1" x14ac:dyDescent="0.2">
      <c r="A38" s="259">
        <v>44405.813194444447</v>
      </c>
      <c r="B38" s="261" t="s">
        <v>378</v>
      </c>
      <c r="C38" s="262">
        <v>-5086.46</v>
      </c>
      <c r="D38" s="263">
        <v>0</v>
      </c>
      <c r="E38" s="264">
        <f t="shared" si="1"/>
        <v>7256.8600000000006</v>
      </c>
      <c r="F38" s="260">
        <v>13784</v>
      </c>
      <c r="G38" s="260"/>
      <c r="H38" s="260" t="s">
        <v>383</v>
      </c>
      <c r="I38" s="265" t="s">
        <v>383</v>
      </c>
      <c r="J38" s="266"/>
      <c r="K38" s="265"/>
      <c r="L38" s="265"/>
      <c r="M38" s="275"/>
    </row>
    <row r="39" spans="1:13" s="192" customFormat="1" hidden="1" x14ac:dyDescent="0.2">
      <c r="A39" s="259">
        <v>44407.48333333333</v>
      </c>
      <c r="B39" s="261" t="s">
        <v>66</v>
      </c>
      <c r="C39" s="262">
        <v>-9768.7999999999993</v>
      </c>
      <c r="D39" s="263">
        <v>0</v>
      </c>
      <c r="E39" s="264">
        <f t="shared" si="1"/>
        <v>11939.199999999999</v>
      </c>
      <c r="F39" s="260"/>
      <c r="G39" s="260"/>
      <c r="H39" s="260" t="s">
        <v>116</v>
      </c>
      <c r="I39" s="265" t="s">
        <v>116</v>
      </c>
      <c r="J39" s="266"/>
      <c r="K39" s="265"/>
      <c r="L39" s="265"/>
      <c r="M39" s="275"/>
    </row>
    <row r="40" spans="1:13" s="192" customFormat="1" hidden="1" x14ac:dyDescent="0.2">
      <c r="A40" s="259">
        <v>44407.486111111109</v>
      </c>
      <c r="B40" s="261" t="s">
        <v>66</v>
      </c>
      <c r="C40" s="262">
        <v>-35318.33</v>
      </c>
      <c r="D40" s="263">
        <v>0</v>
      </c>
      <c r="E40" s="264">
        <f t="shared" si="1"/>
        <v>37488.730000000003</v>
      </c>
      <c r="F40" s="260"/>
      <c r="G40" s="260"/>
      <c r="H40" s="260" t="s">
        <v>116</v>
      </c>
      <c r="I40" s="265" t="s">
        <v>116</v>
      </c>
      <c r="J40" s="266"/>
      <c r="K40" s="265"/>
      <c r="L40" s="265"/>
      <c r="M40" s="275"/>
    </row>
    <row r="41" spans="1:13" s="192" customFormat="1" hidden="1" x14ac:dyDescent="0.2">
      <c r="A41" s="259">
        <v>44407.488946759258</v>
      </c>
      <c r="B41" s="261" t="s">
        <v>73</v>
      </c>
      <c r="C41" s="262">
        <v>-2291.8000000000002</v>
      </c>
      <c r="D41" s="263">
        <v>0</v>
      </c>
      <c r="E41" s="264">
        <f t="shared" si="1"/>
        <v>4462.2000000000007</v>
      </c>
      <c r="F41" s="260">
        <v>8304885</v>
      </c>
      <c r="G41" s="260"/>
      <c r="H41" s="260" t="s">
        <v>116</v>
      </c>
      <c r="I41" s="265" t="s">
        <v>116</v>
      </c>
      <c r="J41" s="266"/>
      <c r="K41" s="265"/>
      <c r="L41" s="265"/>
      <c r="M41" s="275"/>
    </row>
    <row r="42" spans="1:13" s="192" customFormat="1" hidden="1" x14ac:dyDescent="0.2">
      <c r="A42" s="259">
        <v>44407.489583333336</v>
      </c>
      <c r="B42" s="261" t="s">
        <v>71</v>
      </c>
      <c r="C42" s="262">
        <v>-5536</v>
      </c>
      <c r="D42" s="263">
        <v>0</v>
      </c>
      <c r="E42" s="264">
        <f t="shared" si="1"/>
        <v>7706.4</v>
      </c>
      <c r="F42" s="260">
        <v>4552481250</v>
      </c>
      <c r="G42" s="260"/>
      <c r="H42" s="260" t="s">
        <v>72</v>
      </c>
      <c r="I42" s="265" t="s">
        <v>48</v>
      </c>
      <c r="J42" s="266"/>
      <c r="K42" s="265"/>
      <c r="L42" s="265"/>
      <c r="M42" s="275"/>
    </row>
    <row r="43" spans="1:13" s="192" customFormat="1" hidden="1" x14ac:dyDescent="0.2">
      <c r="A43" s="259">
        <v>44407.492928240739</v>
      </c>
      <c r="B43" s="261" t="s">
        <v>73</v>
      </c>
      <c r="C43" s="262">
        <v>-2401.5300000000002</v>
      </c>
      <c r="D43" s="263">
        <v>0</v>
      </c>
      <c r="E43" s="264">
        <f t="shared" si="1"/>
        <v>4571.93</v>
      </c>
      <c r="F43" s="260">
        <v>8323214</v>
      </c>
      <c r="G43" s="260"/>
      <c r="H43" s="260" t="s">
        <v>72</v>
      </c>
      <c r="I43" s="265" t="s">
        <v>48</v>
      </c>
      <c r="J43" s="266"/>
      <c r="K43" s="265"/>
      <c r="L43" s="265"/>
      <c r="M43" s="275"/>
    </row>
    <row r="44" spans="1:13" s="192" customFormat="1" hidden="1" x14ac:dyDescent="0.2">
      <c r="A44" s="259">
        <v>44407.493750000001</v>
      </c>
      <c r="B44" s="261" t="s">
        <v>71</v>
      </c>
      <c r="C44" s="262">
        <v>-3350</v>
      </c>
      <c r="D44" s="263">
        <v>0</v>
      </c>
      <c r="E44" s="264">
        <f t="shared" si="1"/>
        <v>5520.4</v>
      </c>
      <c r="F44" s="260">
        <v>5114981927</v>
      </c>
      <c r="G44" s="260"/>
      <c r="H44" s="260" t="s">
        <v>72</v>
      </c>
      <c r="I44" s="265" t="s">
        <v>48</v>
      </c>
      <c r="J44" s="266"/>
      <c r="K44" s="265"/>
      <c r="L44" s="265"/>
      <c r="M44" s="275"/>
    </row>
    <row r="45" spans="1:13" s="192" customFormat="1" hidden="1" x14ac:dyDescent="0.2">
      <c r="A45" s="259">
        <v>44407.497916666667</v>
      </c>
      <c r="B45" s="261" t="s">
        <v>66</v>
      </c>
      <c r="C45" s="262">
        <v>-30647.18</v>
      </c>
      <c r="D45" s="263">
        <v>0</v>
      </c>
      <c r="E45" s="264">
        <f t="shared" si="1"/>
        <v>32817.58</v>
      </c>
      <c r="F45" s="260"/>
      <c r="G45" s="260"/>
      <c r="H45" s="260" t="s">
        <v>116</v>
      </c>
      <c r="I45" s="265" t="s">
        <v>116</v>
      </c>
      <c r="J45" s="266"/>
      <c r="K45" s="265"/>
      <c r="L45" s="265"/>
      <c r="M45" s="275"/>
    </row>
    <row r="46" spans="1:13" s="192" customFormat="1" hidden="1" x14ac:dyDescent="0.2">
      <c r="A46" s="259">
        <v>44407.497916666667</v>
      </c>
      <c r="B46" s="261" t="s">
        <v>70</v>
      </c>
      <c r="C46" s="262">
        <v>0</v>
      </c>
      <c r="D46" s="263">
        <v>1881.78</v>
      </c>
      <c r="E46" s="264">
        <f t="shared" si="1"/>
        <v>4052.1800000000003</v>
      </c>
      <c r="F46" s="260"/>
      <c r="G46" s="260"/>
      <c r="H46" s="260" t="s">
        <v>116</v>
      </c>
      <c r="I46" s="265" t="s">
        <v>116</v>
      </c>
      <c r="J46" s="266"/>
      <c r="K46" s="265"/>
      <c r="L46" s="265"/>
      <c r="M46" s="275"/>
    </row>
    <row r="47" spans="1:13" s="192" customFormat="1" hidden="1" x14ac:dyDescent="0.2">
      <c r="A47" s="259">
        <v>44407.497916666667</v>
      </c>
      <c r="B47" s="261" t="s">
        <v>70</v>
      </c>
      <c r="C47" s="262">
        <v>0</v>
      </c>
      <c r="D47" s="263">
        <v>1896.8</v>
      </c>
      <c r="E47" s="264">
        <f t="shared" si="1"/>
        <v>4067.2</v>
      </c>
      <c r="F47" s="260"/>
      <c r="G47" s="260"/>
      <c r="H47" s="260" t="s">
        <v>116</v>
      </c>
      <c r="I47" s="265" t="s">
        <v>116</v>
      </c>
      <c r="J47" s="266"/>
      <c r="K47" s="265"/>
      <c r="L47" s="265"/>
      <c r="M47" s="275"/>
    </row>
    <row r="48" spans="1:13" s="192" customFormat="1" hidden="1" x14ac:dyDescent="0.2">
      <c r="A48" s="259">
        <v>44407.497916666667</v>
      </c>
      <c r="B48" s="261" t="s">
        <v>70</v>
      </c>
      <c r="C48" s="262">
        <v>0</v>
      </c>
      <c r="D48" s="263">
        <v>967.36</v>
      </c>
      <c r="E48" s="264">
        <f t="shared" si="1"/>
        <v>3137.76</v>
      </c>
      <c r="F48" s="260"/>
      <c r="G48" s="260"/>
      <c r="H48" s="260" t="s">
        <v>116</v>
      </c>
      <c r="I48" s="265" t="s">
        <v>116</v>
      </c>
      <c r="J48" s="266"/>
      <c r="K48" s="265"/>
      <c r="L48" s="265"/>
      <c r="M48" s="275"/>
    </row>
    <row r="49" spans="1:13" s="192" customFormat="1" hidden="1" x14ac:dyDescent="0.2">
      <c r="A49" s="259">
        <v>44407.509722222225</v>
      </c>
      <c r="B49" s="261" t="s">
        <v>66</v>
      </c>
      <c r="C49" s="262">
        <v>-4745.9399999999996</v>
      </c>
      <c r="D49" s="263">
        <v>0</v>
      </c>
      <c r="E49" s="264">
        <f t="shared" si="1"/>
        <v>6916.34</v>
      </c>
      <c r="F49" s="260"/>
      <c r="G49" s="260"/>
      <c r="H49" s="260" t="s">
        <v>116</v>
      </c>
      <c r="I49" s="265" t="s">
        <v>116</v>
      </c>
      <c r="J49" s="266"/>
      <c r="K49" s="265"/>
      <c r="L49" s="265"/>
      <c r="M49" s="275"/>
    </row>
    <row r="50" spans="1:13" s="192" customFormat="1" hidden="1" x14ac:dyDescent="0.2">
      <c r="A50" s="259">
        <v>44407.509722222225</v>
      </c>
      <c r="B50" s="261" t="s">
        <v>70</v>
      </c>
      <c r="C50" s="262">
        <v>0</v>
      </c>
      <c r="D50" s="263">
        <v>1881.78</v>
      </c>
      <c r="E50" s="264">
        <f t="shared" si="1"/>
        <v>4052.1800000000003</v>
      </c>
      <c r="F50" s="260"/>
      <c r="G50" s="260"/>
      <c r="H50" s="260" t="s">
        <v>116</v>
      </c>
      <c r="I50" s="265" t="s">
        <v>116</v>
      </c>
      <c r="J50" s="266"/>
      <c r="K50" s="265"/>
      <c r="L50" s="265"/>
      <c r="M50" s="275"/>
    </row>
    <row r="51" spans="1:13" s="192" customFormat="1" hidden="1" x14ac:dyDescent="0.2">
      <c r="A51" s="259">
        <v>44407.5937037037</v>
      </c>
      <c r="B51" s="261" t="s">
        <v>73</v>
      </c>
      <c r="C51" s="262">
        <v>-250000</v>
      </c>
      <c r="D51" s="263">
        <v>0</v>
      </c>
      <c r="E51" s="264">
        <f t="shared" si="1"/>
        <v>252170.4</v>
      </c>
      <c r="F51" s="260">
        <v>8855251</v>
      </c>
      <c r="G51" s="260"/>
      <c r="H51" s="260" t="s">
        <v>625</v>
      </c>
      <c r="I51" s="265" t="s">
        <v>115</v>
      </c>
      <c r="J51" s="266"/>
      <c r="K51" s="265"/>
      <c r="L51" s="265"/>
      <c r="M51" s="275"/>
    </row>
    <row r="52" spans="1:13" s="192" customFormat="1" hidden="1" x14ac:dyDescent="0.2">
      <c r="A52" s="259">
        <v>44407.596620370372</v>
      </c>
      <c r="B52" s="261" t="s">
        <v>73</v>
      </c>
      <c r="C52" s="262">
        <v>-60000</v>
      </c>
      <c r="D52" s="263">
        <v>0</v>
      </c>
      <c r="E52" s="264">
        <f t="shared" si="1"/>
        <v>62170.400000000001</v>
      </c>
      <c r="F52" s="260">
        <v>8872271</v>
      </c>
      <c r="G52" s="260"/>
      <c r="H52" s="260" t="s">
        <v>624</v>
      </c>
      <c r="I52" s="265" t="s">
        <v>7</v>
      </c>
      <c r="J52" s="266"/>
      <c r="K52" s="265"/>
      <c r="L52" s="265"/>
      <c r="M52" s="275"/>
    </row>
    <row r="53" spans="1:13" s="192" customFormat="1" hidden="1" x14ac:dyDescent="0.2">
      <c r="A53" s="259">
        <v>44407.112500000003</v>
      </c>
      <c r="B53" s="261" t="s">
        <v>421</v>
      </c>
      <c r="C53" s="262">
        <v>-199</v>
      </c>
      <c r="D53" s="263">
        <v>0</v>
      </c>
      <c r="E53" s="264">
        <v>4183.82</v>
      </c>
      <c r="F53" s="260"/>
      <c r="G53" s="260"/>
      <c r="H53" s="260" t="s">
        <v>431</v>
      </c>
      <c r="I53" s="265" t="s">
        <v>442</v>
      </c>
      <c r="J53" s="266"/>
      <c r="K53" s="265"/>
      <c r="L53" s="265"/>
      <c r="M53" s="275"/>
    </row>
    <row r="54" spans="1:13" s="192" customFormat="1" hidden="1" x14ac:dyDescent="0.2">
      <c r="A54" s="259">
        <v>44407.112500000003</v>
      </c>
      <c r="B54" s="261" t="s">
        <v>422</v>
      </c>
      <c r="C54" s="262">
        <v>-31.84</v>
      </c>
      <c r="D54" s="263">
        <v>0</v>
      </c>
      <c r="E54" s="264">
        <v>4151.9799999999996</v>
      </c>
      <c r="F54" s="260"/>
      <c r="G54" s="260"/>
      <c r="H54" s="260" t="s">
        <v>432</v>
      </c>
      <c r="I54" s="265" t="s">
        <v>422</v>
      </c>
      <c r="J54" s="266"/>
      <c r="K54" s="265"/>
      <c r="L54" s="265"/>
      <c r="M54" s="275"/>
    </row>
    <row r="55" spans="1:13" s="192" customFormat="1" ht="25.5" hidden="1" x14ac:dyDescent="0.2">
      <c r="A55" s="259">
        <v>44418.552777777775</v>
      </c>
      <c r="B55" s="261" t="s">
        <v>852</v>
      </c>
      <c r="C55" s="262">
        <v>0</v>
      </c>
      <c r="D55" s="263">
        <v>66684.92</v>
      </c>
      <c r="E55" s="264">
        <v>70836.899999999994</v>
      </c>
      <c r="F55" s="260">
        <v>294594</v>
      </c>
      <c r="G55" s="260"/>
      <c r="H55" s="260">
        <v>26</v>
      </c>
      <c r="I55" s="265">
        <v>26</v>
      </c>
      <c r="J55" s="266">
        <v>44420</v>
      </c>
      <c r="K55" s="265">
        <v>1129</v>
      </c>
      <c r="L55" s="265" t="s">
        <v>433</v>
      </c>
      <c r="M55" s="275"/>
    </row>
    <row r="56" spans="1:13" s="192" customFormat="1" hidden="1" x14ac:dyDescent="0.2">
      <c r="A56" s="259">
        <v>44419.63957175926</v>
      </c>
      <c r="B56" s="261" t="s">
        <v>626</v>
      </c>
      <c r="C56" s="262">
        <v>0</v>
      </c>
      <c r="D56" s="263">
        <v>4994.96</v>
      </c>
      <c r="E56" s="264">
        <v>75831.86</v>
      </c>
      <c r="F56" s="260">
        <v>5607710</v>
      </c>
      <c r="G56" s="260">
        <v>1108210</v>
      </c>
      <c r="H56" s="260" t="s">
        <v>627</v>
      </c>
      <c r="I56" s="265">
        <v>188</v>
      </c>
      <c r="J56" s="266"/>
      <c r="K56" s="265"/>
      <c r="L56" s="265" t="s">
        <v>491</v>
      </c>
      <c r="M56" s="275"/>
    </row>
    <row r="57" spans="1:13" s="192" customFormat="1" hidden="1" x14ac:dyDescent="0.2">
      <c r="A57" s="259">
        <v>44421.1327662037</v>
      </c>
      <c r="B57" s="261" t="s">
        <v>628</v>
      </c>
      <c r="C57" s="262">
        <v>0</v>
      </c>
      <c r="D57" s="263">
        <v>3712</v>
      </c>
      <c r="E57" s="264">
        <v>79543.86</v>
      </c>
      <c r="F57" s="260">
        <v>7859586</v>
      </c>
      <c r="G57" s="260">
        <v>5722673</v>
      </c>
      <c r="H57" s="260" t="s">
        <v>629</v>
      </c>
      <c r="I57" s="265">
        <v>229</v>
      </c>
      <c r="J57" s="266">
        <v>44421</v>
      </c>
      <c r="K57" s="265">
        <v>1230</v>
      </c>
      <c r="L57" s="265" t="s">
        <v>463</v>
      </c>
      <c r="M57" s="275"/>
    </row>
    <row r="58" spans="1:13" s="192" customFormat="1" hidden="1" x14ac:dyDescent="0.2">
      <c r="A58" s="267">
        <v>44421.1327662037</v>
      </c>
      <c r="B58" s="269" t="s">
        <v>628</v>
      </c>
      <c r="C58" s="270"/>
      <c r="D58" s="271"/>
      <c r="E58" s="272">
        <v>9850.1200000000008</v>
      </c>
      <c r="F58" s="268">
        <v>7859586</v>
      </c>
      <c r="G58" s="268">
        <v>5722673</v>
      </c>
      <c r="H58" s="268" t="s">
        <v>629</v>
      </c>
      <c r="I58" s="273">
        <v>229</v>
      </c>
      <c r="J58" s="274">
        <v>44421</v>
      </c>
      <c r="K58" s="273" t="s">
        <v>512</v>
      </c>
      <c r="L58" s="273" t="s">
        <v>464</v>
      </c>
      <c r="M58" s="276"/>
    </row>
    <row r="59" spans="1:13" s="192" customFormat="1" hidden="1" x14ac:dyDescent="0.2">
      <c r="A59" s="259">
        <v>44421.495833333334</v>
      </c>
      <c r="B59" s="261" t="s">
        <v>66</v>
      </c>
      <c r="C59" s="262">
        <v>-11889.2</v>
      </c>
      <c r="D59" s="263"/>
      <c r="E59" s="264">
        <v>67654.66</v>
      </c>
      <c r="F59" s="260"/>
      <c r="G59" s="260"/>
      <c r="H59" s="260" t="s">
        <v>116</v>
      </c>
      <c r="I59" s="265" t="s">
        <v>116</v>
      </c>
      <c r="J59" s="266"/>
      <c r="K59" s="265"/>
      <c r="L59" s="265"/>
      <c r="M59" s="275"/>
    </row>
    <row r="60" spans="1:13" s="192" customFormat="1" hidden="1" x14ac:dyDescent="0.2">
      <c r="A60" s="259">
        <v>44421.495833333334</v>
      </c>
      <c r="B60" s="261" t="s">
        <v>70</v>
      </c>
      <c r="C60" s="262">
        <v>0</v>
      </c>
      <c r="D60" s="263">
        <v>1581.6</v>
      </c>
      <c r="E60" s="264">
        <v>69236.259999999995</v>
      </c>
      <c r="F60" s="260"/>
      <c r="G60" s="260"/>
      <c r="H60" s="260" t="s">
        <v>116</v>
      </c>
      <c r="I60" s="265" t="s">
        <v>265</v>
      </c>
      <c r="J60" s="266"/>
      <c r="K60" s="265"/>
      <c r="L60" s="265"/>
      <c r="M60" s="275"/>
    </row>
    <row r="61" spans="1:13" s="192" customFormat="1" hidden="1" x14ac:dyDescent="0.2">
      <c r="A61" s="259">
        <v>44421.495833333334</v>
      </c>
      <c r="B61" s="261" t="s">
        <v>70</v>
      </c>
      <c r="C61" s="262">
        <v>0</v>
      </c>
      <c r="D61" s="263">
        <v>401.2</v>
      </c>
      <c r="E61" s="264">
        <v>69637.460000000006</v>
      </c>
      <c r="F61" s="260"/>
      <c r="G61" s="260"/>
      <c r="H61" s="260" t="s">
        <v>116</v>
      </c>
      <c r="I61" s="265" t="s">
        <v>265</v>
      </c>
      <c r="J61" s="266"/>
      <c r="K61" s="265"/>
      <c r="L61" s="265"/>
      <c r="M61" s="275"/>
    </row>
    <row r="62" spans="1:13" s="192" customFormat="1" hidden="1" x14ac:dyDescent="0.2">
      <c r="A62" s="259">
        <v>44421.500694444447</v>
      </c>
      <c r="B62" s="261" t="s">
        <v>66</v>
      </c>
      <c r="C62" s="262">
        <v>-29780.54</v>
      </c>
      <c r="D62" s="263">
        <v>0</v>
      </c>
      <c r="E62" s="264">
        <v>39856.92</v>
      </c>
      <c r="F62" s="260"/>
      <c r="G62" s="260"/>
      <c r="H62" s="260" t="s">
        <v>116</v>
      </c>
      <c r="I62" s="265" t="s">
        <v>116</v>
      </c>
      <c r="J62" s="266"/>
      <c r="K62" s="265"/>
      <c r="L62" s="265"/>
      <c r="M62" s="275"/>
    </row>
    <row r="63" spans="1:13" s="192" customFormat="1" hidden="1" x14ac:dyDescent="0.2">
      <c r="A63" s="259">
        <v>44421.504166666666</v>
      </c>
      <c r="B63" s="261" t="s">
        <v>66</v>
      </c>
      <c r="C63" s="262">
        <v>-26656.799999999999</v>
      </c>
      <c r="D63" s="263">
        <v>0</v>
      </c>
      <c r="E63" s="264">
        <v>13200.12</v>
      </c>
      <c r="F63" s="260"/>
      <c r="G63" s="260"/>
      <c r="H63" s="260" t="s">
        <v>116</v>
      </c>
      <c r="I63" s="265" t="s">
        <v>116</v>
      </c>
      <c r="J63" s="266"/>
      <c r="K63" s="265"/>
      <c r="L63" s="265"/>
      <c r="M63" s="275"/>
    </row>
    <row r="64" spans="1:13" s="192" customFormat="1" hidden="1" x14ac:dyDescent="0.2">
      <c r="A64" s="259">
        <v>44421.506249999999</v>
      </c>
      <c r="B64" s="261" t="s">
        <v>71</v>
      </c>
      <c r="C64" s="262">
        <v>-3350</v>
      </c>
      <c r="D64" s="263">
        <v>0</v>
      </c>
      <c r="E64" s="264">
        <v>9850.1200000000008</v>
      </c>
      <c r="F64" s="260" t="s">
        <v>456</v>
      </c>
      <c r="G64" s="260"/>
      <c r="H64" s="260" t="s">
        <v>72</v>
      </c>
      <c r="I64" s="265" t="s">
        <v>116</v>
      </c>
      <c r="J64" s="266"/>
      <c r="K64" s="265"/>
      <c r="L64" s="265"/>
      <c r="M64" s="275"/>
    </row>
    <row r="65" spans="1:13" s="192" customFormat="1" hidden="1" x14ac:dyDescent="0.2">
      <c r="A65" s="259">
        <v>44421.511805555558</v>
      </c>
      <c r="B65" s="261" t="s">
        <v>66</v>
      </c>
      <c r="C65" s="262">
        <v>-1982.8</v>
      </c>
      <c r="D65" s="263">
        <v>0</v>
      </c>
      <c r="E65" s="264">
        <v>7867.32</v>
      </c>
      <c r="F65" s="260"/>
      <c r="G65" s="260"/>
      <c r="H65" s="260" t="s">
        <v>116</v>
      </c>
      <c r="I65" s="265" t="s">
        <v>116</v>
      </c>
      <c r="J65" s="266"/>
      <c r="K65" s="265"/>
      <c r="L65" s="265"/>
      <c r="M65" s="275"/>
    </row>
    <row r="66" spans="1:13" s="192" customFormat="1" hidden="1" x14ac:dyDescent="0.2">
      <c r="A66" s="259">
        <v>44421.847916666666</v>
      </c>
      <c r="B66" s="261" t="s">
        <v>264</v>
      </c>
      <c r="C66" s="262">
        <v>-997.6</v>
      </c>
      <c r="D66" s="263">
        <v>0</v>
      </c>
      <c r="E66" s="264">
        <v>6869.72</v>
      </c>
      <c r="F66" s="260" t="s">
        <v>54</v>
      </c>
      <c r="G66" s="260">
        <v>1893300</v>
      </c>
      <c r="H66" s="260" t="s">
        <v>264</v>
      </c>
      <c r="I66" s="265" t="s">
        <v>264</v>
      </c>
      <c r="J66" s="266"/>
      <c r="K66" s="265"/>
      <c r="L66" s="265"/>
      <c r="M66" s="275"/>
    </row>
    <row r="67" spans="1:13" s="192" customFormat="1" ht="25.5" hidden="1" x14ac:dyDescent="0.2">
      <c r="A67" s="259">
        <v>44432.525694444441</v>
      </c>
      <c r="B67" s="261" t="s">
        <v>541</v>
      </c>
      <c r="C67" s="262">
        <v>0</v>
      </c>
      <c r="D67" s="263">
        <v>3712</v>
      </c>
      <c r="E67" s="264">
        <v>10581.72</v>
      </c>
      <c r="F67" s="260"/>
      <c r="G67" s="260"/>
      <c r="H67" s="260" t="s">
        <v>578</v>
      </c>
      <c r="I67" s="265">
        <v>247</v>
      </c>
      <c r="J67" s="266">
        <v>44434</v>
      </c>
      <c r="K67" s="265">
        <v>1259</v>
      </c>
      <c r="L67" s="265" t="s">
        <v>542</v>
      </c>
      <c r="M67" s="275"/>
    </row>
    <row r="68" spans="1:13" s="192" customFormat="1" hidden="1" x14ac:dyDescent="0.2">
      <c r="A68" s="259">
        <v>44433.470104166663</v>
      </c>
      <c r="B68" s="261" t="s">
        <v>545</v>
      </c>
      <c r="C68" s="262">
        <v>0</v>
      </c>
      <c r="D68" s="263">
        <v>26100</v>
      </c>
      <c r="E68" s="264">
        <v>36681.72</v>
      </c>
      <c r="F68" s="260"/>
      <c r="G68" s="260"/>
      <c r="H68" s="260" t="s">
        <v>621</v>
      </c>
      <c r="I68" s="265">
        <v>228</v>
      </c>
      <c r="J68" s="266">
        <v>44434</v>
      </c>
      <c r="K68" s="265">
        <v>1260</v>
      </c>
      <c r="L68" s="265" t="s">
        <v>544</v>
      </c>
      <c r="M68" s="275"/>
    </row>
    <row r="69" spans="1:13" s="192" customFormat="1" hidden="1" x14ac:dyDescent="0.2">
      <c r="A69" s="259">
        <v>44435.558333333334</v>
      </c>
      <c r="B69" s="261" t="s">
        <v>13</v>
      </c>
      <c r="C69" s="262">
        <v>0</v>
      </c>
      <c r="D69" s="263">
        <v>34325.86</v>
      </c>
      <c r="E69" s="264">
        <v>365807.58</v>
      </c>
      <c r="F69" s="260">
        <v>1099935</v>
      </c>
      <c r="G69" s="260"/>
      <c r="H69" s="260">
        <v>1099935</v>
      </c>
      <c r="I69" s="265">
        <v>57</v>
      </c>
      <c r="J69" s="266">
        <v>44435</v>
      </c>
      <c r="K69" s="265">
        <v>1271</v>
      </c>
      <c r="L69" s="265" t="s">
        <v>558</v>
      </c>
      <c r="M69" s="275"/>
    </row>
    <row r="70" spans="1:13" s="192" customFormat="1" hidden="1" x14ac:dyDescent="0.2">
      <c r="A70" s="259">
        <v>44435.705555555556</v>
      </c>
      <c r="B70" s="261" t="s">
        <v>541</v>
      </c>
      <c r="C70" s="262">
        <v>0</v>
      </c>
      <c r="D70" s="263">
        <v>3712</v>
      </c>
      <c r="E70" s="264">
        <v>369519.58</v>
      </c>
      <c r="F70" s="260" t="s">
        <v>579</v>
      </c>
      <c r="G70" s="260"/>
      <c r="H70" s="260" t="s">
        <v>630</v>
      </c>
      <c r="I70" s="265">
        <v>247</v>
      </c>
      <c r="J70" s="266">
        <v>44435</v>
      </c>
      <c r="K70" s="265">
        <v>1270</v>
      </c>
      <c r="L70" s="265" t="s">
        <v>542</v>
      </c>
      <c r="M70" s="275"/>
    </row>
    <row r="71" spans="1:13" s="192" customFormat="1" ht="25.5" hidden="1" x14ac:dyDescent="0.2">
      <c r="A71" s="259">
        <v>44434.473611111112</v>
      </c>
      <c r="B71" s="261" t="s">
        <v>77</v>
      </c>
      <c r="C71" s="262">
        <v>0</v>
      </c>
      <c r="D71" s="263">
        <v>294800</v>
      </c>
      <c r="E71" s="264">
        <v>331481.71999999997</v>
      </c>
      <c r="F71" s="260">
        <v>2999089</v>
      </c>
      <c r="G71" s="260"/>
      <c r="H71" s="260" t="s">
        <v>622</v>
      </c>
      <c r="I71" s="265">
        <v>171</v>
      </c>
      <c r="J71" s="266" t="s">
        <v>704</v>
      </c>
      <c r="K71" s="265" t="s">
        <v>703</v>
      </c>
      <c r="L71" s="265" t="s">
        <v>576</v>
      </c>
      <c r="M71" s="275"/>
    </row>
    <row r="72" spans="1:13" s="192" customFormat="1" hidden="1" x14ac:dyDescent="0.2">
      <c r="A72" s="259">
        <v>44439.411111111112</v>
      </c>
      <c r="B72" s="261" t="s">
        <v>66</v>
      </c>
      <c r="C72" s="262">
        <v>-12194</v>
      </c>
      <c r="D72" s="263"/>
      <c r="E72" s="264">
        <v>357325.58</v>
      </c>
      <c r="F72" s="260"/>
      <c r="G72" s="260"/>
      <c r="H72" s="260" t="s">
        <v>116</v>
      </c>
      <c r="I72" s="265"/>
      <c r="J72" s="266"/>
      <c r="K72" s="265"/>
      <c r="L72" s="265"/>
      <c r="M72" s="275"/>
    </row>
    <row r="73" spans="1:13" s="192" customFormat="1" hidden="1" x14ac:dyDescent="0.2">
      <c r="A73" s="259">
        <v>44439.415277777778</v>
      </c>
      <c r="B73" s="261" t="s">
        <v>66</v>
      </c>
      <c r="C73" s="262">
        <v>-23199.4</v>
      </c>
      <c r="D73" s="263"/>
      <c r="E73" s="264">
        <v>334126.18</v>
      </c>
      <c r="F73" s="260"/>
      <c r="G73" s="260"/>
      <c r="H73" s="260" t="s">
        <v>116</v>
      </c>
      <c r="I73" s="265"/>
      <c r="J73" s="266"/>
      <c r="K73" s="265"/>
      <c r="L73" s="265"/>
      <c r="M73" s="275"/>
    </row>
    <row r="74" spans="1:13" s="192" customFormat="1" hidden="1" x14ac:dyDescent="0.2">
      <c r="A74" s="259">
        <v>44439.415277777778</v>
      </c>
      <c r="B74" s="261" t="s">
        <v>70</v>
      </c>
      <c r="C74" s="262">
        <v>0</v>
      </c>
      <c r="D74" s="263">
        <v>1128.4000000000001</v>
      </c>
      <c r="E74" s="264">
        <v>335254.58</v>
      </c>
      <c r="F74" s="260"/>
      <c r="G74" s="260"/>
      <c r="H74" s="260" t="s">
        <v>116</v>
      </c>
      <c r="I74" s="265" t="s">
        <v>265</v>
      </c>
      <c r="J74" s="266"/>
      <c r="K74" s="265"/>
      <c r="L74" s="265"/>
      <c r="M74" s="275"/>
    </row>
    <row r="75" spans="1:13" s="192" customFormat="1" hidden="1" x14ac:dyDescent="0.2">
      <c r="A75" s="259">
        <v>44439.415277777778</v>
      </c>
      <c r="B75" s="261" t="s">
        <v>70</v>
      </c>
      <c r="C75" s="262">
        <v>0</v>
      </c>
      <c r="D75" s="263">
        <v>1128.4000000000001</v>
      </c>
      <c r="E75" s="264">
        <v>336382.98</v>
      </c>
      <c r="F75" s="260"/>
      <c r="G75" s="260"/>
      <c r="H75" s="260" t="s">
        <v>116</v>
      </c>
      <c r="I75" s="265" t="s">
        <v>265</v>
      </c>
      <c r="J75" s="266"/>
      <c r="K75" s="265"/>
      <c r="L75" s="265"/>
      <c r="M75" s="275"/>
    </row>
    <row r="76" spans="1:13" s="192" customFormat="1" hidden="1" x14ac:dyDescent="0.2">
      <c r="A76" s="259">
        <v>44439.415277777778</v>
      </c>
      <c r="B76" s="261" t="s">
        <v>70</v>
      </c>
      <c r="C76" s="262">
        <v>0</v>
      </c>
      <c r="D76" s="263">
        <v>1128.4000000000001</v>
      </c>
      <c r="E76" s="264">
        <v>337511.38</v>
      </c>
      <c r="F76" s="260"/>
      <c r="G76" s="260"/>
      <c r="H76" s="260" t="s">
        <v>116</v>
      </c>
      <c r="I76" s="265" t="s">
        <v>265</v>
      </c>
      <c r="J76" s="266"/>
      <c r="K76" s="265"/>
      <c r="L76" s="265"/>
      <c r="M76" s="275"/>
    </row>
    <row r="77" spans="1:13" s="192" customFormat="1" hidden="1" x14ac:dyDescent="0.2">
      <c r="A77" s="259">
        <v>44439.422222222223</v>
      </c>
      <c r="B77" s="261" t="s">
        <v>66</v>
      </c>
      <c r="C77" s="262">
        <v>-3385.2</v>
      </c>
      <c r="D77" s="263"/>
      <c r="E77" s="264">
        <v>334126.18</v>
      </c>
      <c r="F77" s="260"/>
      <c r="G77" s="260"/>
      <c r="H77" s="260" t="s">
        <v>116</v>
      </c>
      <c r="I77" s="265"/>
      <c r="J77" s="266"/>
      <c r="K77" s="265"/>
      <c r="L77" s="265"/>
      <c r="M77" s="275"/>
    </row>
    <row r="78" spans="1:13" s="192" customFormat="1" hidden="1" x14ac:dyDescent="0.2">
      <c r="A78" s="259">
        <v>44439.422222222223</v>
      </c>
      <c r="B78" s="261" t="s">
        <v>70</v>
      </c>
      <c r="C78" s="262">
        <v>0</v>
      </c>
      <c r="D78" s="263">
        <v>1128.4000000000001</v>
      </c>
      <c r="E78" s="264">
        <v>335254.58</v>
      </c>
      <c r="F78" s="260"/>
      <c r="G78" s="260"/>
      <c r="H78" s="260" t="s">
        <v>116</v>
      </c>
      <c r="I78" s="265" t="s">
        <v>265</v>
      </c>
      <c r="J78" s="266"/>
      <c r="K78" s="265"/>
      <c r="L78" s="265"/>
      <c r="M78" s="275"/>
    </row>
    <row r="79" spans="1:13" s="192" customFormat="1" hidden="1" x14ac:dyDescent="0.2">
      <c r="A79" s="259">
        <v>44439.422222222223</v>
      </c>
      <c r="B79" s="261" t="s">
        <v>70</v>
      </c>
      <c r="C79" s="262">
        <v>0</v>
      </c>
      <c r="D79" s="263">
        <v>1128.4000000000001</v>
      </c>
      <c r="E79" s="264">
        <v>336382.98</v>
      </c>
      <c r="F79" s="260"/>
      <c r="G79" s="260"/>
      <c r="H79" s="260" t="s">
        <v>116</v>
      </c>
      <c r="I79" s="265" t="s">
        <v>265</v>
      </c>
      <c r="J79" s="266"/>
      <c r="K79" s="265"/>
      <c r="L79" s="265"/>
      <c r="M79" s="275"/>
    </row>
    <row r="80" spans="1:13" s="192" customFormat="1" hidden="1" x14ac:dyDescent="0.2">
      <c r="A80" s="259">
        <v>44439.422222222223</v>
      </c>
      <c r="B80" s="261" t="s">
        <v>70</v>
      </c>
      <c r="C80" s="262">
        <v>0</v>
      </c>
      <c r="D80" s="263">
        <v>1128.4000000000001</v>
      </c>
      <c r="E80" s="264">
        <v>337511.38</v>
      </c>
      <c r="F80" s="260"/>
      <c r="G80" s="260"/>
      <c r="H80" s="260" t="s">
        <v>116</v>
      </c>
      <c r="I80" s="265" t="s">
        <v>265</v>
      </c>
      <c r="J80" s="266"/>
      <c r="K80" s="265"/>
      <c r="L80" s="265"/>
      <c r="M80" s="275"/>
    </row>
    <row r="81" spans="1:13" s="192" customFormat="1" hidden="1" x14ac:dyDescent="0.2">
      <c r="A81" s="259">
        <v>44439.539583333331</v>
      </c>
      <c r="B81" s="261" t="s">
        <v>71</v>
      </c>
      <c r="C81" s="262">
        <v>-3350</v>
      </c>
      <c r="D81" s="263"/>
      <c r="E81" s="264">
        <v>334161.38</v>
      </c>
      <c r="F81" s="260" t="s">
        <v>580</v>
      </c>
      <c r="G81" s="260"/>
      <c r="H81" s="260" t="s">
        <v>72</v>
      </c>
      <c r="I81" s="265"/>
      <c r="J81" s="266"/>
      <c r="K81" s="265"/>
      <c r="L81" s="265"/>
      <c r="M81" s="275"/>
    </row>
    <row r="82" spans="1:13" s="192" customFormat="1" hidden="1" x14ac:dyDescent="0.2">
      <c r="A82" s="259">
        <v>44439.565949074073</v>
      </c>
      <c r="B82" s="261" t="s">
        <v>73</v>
      </c>
      <c r="C82" s="262">
        <v>-5000</v>
      </c>
      <c r="D82" s="263"/>
      <c r="E82" s="264">
        <v>329161.38</v>
      </c>
      <c r="F82" s="260">
        <v>6249940</v>
      </c>
      <c r="G82" s="260"/>
      <c r="H82" s="260" t="s">
        <v>7</v>
      </c>
      <c r="I82" s="265"/>
      <c r="J82" s="266"/>
      <c r="K82" s="265"/>
      <c r="L82" s="265"/>
      <c r="M82" s="275"/>
    </row>
    <row r="83" spans="1:13" s="192" customFormat="1" hidden="1" x14ac:dyDescent="0.2">
      <c r="A83" s="259">
        <v>44439.57303240741</v>
      </c>
      <c r="B83" s="261" t="s">
        <v>73</v>
      </c>
      <c r="C83" s="262">
        <v>-320000</v>
      </c>
      <c r="D83" s="263"/>
      <c r="E83" s="264">
        <v>9161.3799999999992</v>
      </c>
      <c r="F83" s="260">
        <v>6284009</v>
      </c>
      <c r="G83" s="260"/>
      <c r="H83" s="260" t="s">
        <v>625</v>
      </c>
      <c r="I83" s="265"/>
      <c r="J83" s="266"/>
      <c r="K83" s="265"/>
      <c r="L83" s="265"/>
      <c r="M83" s="275"/>
    </row>
    <row r="84" spans="1:13" s="192" customFormat="1" hidden="1" x14ac:dyDescent="0.2">
      <c r="A84" s="259">
        <v>44439.730127314811</v>
      </c>
      <c r="B84" s="261" t="s">
        <v>595</v>
      </c>
      <c r="C84" s="262">
        <v>0</v>
      </c>
      <c r="D84" s="263">
        <v>68904</v>
      </c>
      <c r="E84" s="264">
        <v>78065.38</v>
      </c>
      <c r="F84" s="260">
        <v>6946775</v>
      </c>
      <c r="G84" s="260">
        <v>3108210</v>
      </c>
      <c r="H84" s="260" t="s">
        <v>631</v>
      </c>
      <c r="I84" s="265">
        <v>202</v>
      </c>
      <c r="J84" s="266">
        <v>44440</v>
      </c>
      <c r="K84" s="265">
        <v>1279</v>
      </c>
      <c r="L84" s="265" t="s">
        <v>596</v>
      </c>
      <c r="M84" s="275">
        <v>44443</v>
      </c>
    </row>
    <row r="85" spans="1:13" s="192" customFormat="1" hidden="1" x14ac:dyDescent="0.2">
      <c r="A85" s="259">
        <v>44439.730844907404</v>
      </c>
      <c r="B85" s="261" t="s">
        <v>595</v>
      </c>
      <c r="C85" s="262">
        <v>0</v>
      </c>
      <c r="D85" s="263">
        <v>5220</v>
      </c>
      <c r="E85" s="264">
        <v>83285.38</v>
      </c>
      <c r="F85" s="260">
        <v>6949408</v>
      </c>
      <c r="G85" s="260">
        <v>3108210</v>
      </c>
      <c r="H85" s="260" t="s">
        <v>632</v>
      </c>
      <c r="I85" s="265">
        <v>202</v>
      </c>
      <c r="J85" s="266">
        <v>44441</v>
      </c>
      <c r="K85" s="265" t="s">
        <v>598</v>
      </c>
      <c r="L85" s="265" t="s">
        <v>597</v>
      </c>
      <c r="M85" s="275">
        <v>44424</v>
      </c>
    </row>
    <row r="86" spans="1:13" s="192" customFormat="1" hidden="1" x14ac:dyDescent="0.2">
      <c r="A86" s="259">
        <v>44439.744675925926</v>
      </c>
      <c r="B86" s="261" t="s">
        <v>7</v>
      </c>
      <c r="C86" s="262">
        <v>-70000</v>
      </c>
      <c r="D86" s="263">
        <v>0</v>
      </c>
      <c r="E86" s="264">
        <v>13285.38</v>
      </c>
      <c r="F86" s="260">
        <v>6998653</v>
      </c>
      <c r="G86" s="260"/>
      <c r="H86" s="260" t="s">
        <v>7</v>
      </c>
      <c r="I86" s="265"/>
      <c r="J86" s="266"/>
      <c r="K86" s="265"/>
      <c r="L86" s="265"/>
      <c r="M86" s="275"/>
    </row>
    <row r="87" spans="1:13" s="192" customFormat="1" hidden="1" x14ac:dyDescent="0.2">
      <c r="A87" s="259">
        <v>44439.07916666667</v>
      </c>
      <c r="B87" s="261" t="s">
        <v>442</v>
      </c>
      <c r="C87" s="262">
        <v>-199</v>
      </c>
      <c r="D87" s="263">
        <v>0</v>
      </c>
      <c r="E87" s="264">
        <v>13086.38</v>
      </c>
      <c r="F87" s="260"/>
      <c r="G87" s="260"/>
      <c r="H87" s="260">
        <v>44409</v>
      </c>
      <c r="I87" s="265"/>
      <c r="J87" s="266"/>
      <c r="K87" s="265"/>
      <c r="L87" s="265"/>
      <c r="M87" s="275"/>
    </row>
    <row r="88" spans="1:13" s="192" customFormat="1" hidden="1" x14ac:dyDescent="0.2">
      <c r="A88" s="259">
        <v>44439.07916666667</v>
      </c>
      <c r="B88" s="261" t="s">
        <v>422</v>
      </c>
      <c r="C88" s="262">
        <v>-31.84</v>
      </c>
      <c r="D88" s="263">
        <v>0</v>
      </c>
      <c r="E88" s="264">
        <v>13054.54</v>
      </c>
      <c r="F88" s="260"/>
      <c r="G88" s="260"/>
      <c r="H88" s="260">
        <v>44409</v>
      </c>
      <c r="I88" s="265"/>
      <c r="J88" s="266"/>
      <c r="K88" s="265"/>
      <c r="L88" s="265"/>
      <c r="M88" s="275"/>
    </row>
    <row r="89" spans="1:13" s="192" customFormat="1" hidden="1" x14ac:dyDescent="0.2">
      <c r="A89" s="259">
        <v>44440.701388888891</v>
      </c>
      <c r="B89" s="261" t="s">
        <v>610</v>
      </c>
      <c r="C89" s="262">
        <v>-3385.2</v>
      </c>
      <c r="D89" s="263">
        <v>0</v>
      </c>
      <c r="E89" s="264">
        <v>9669.34</v>
      </c>
      <c r="F89" s="260"/>
      <c r="G89" s="260"/>
      <c r="H89" s="260" t="s">
        <v>116</v>
      </c>
      <c r="I89" s="265"/>
      <c r="J89" s="266"/>
      <c r="K89" s="265"/>
      <c r="L89" s="265"/>
      <c r="M89" s="275"/>
    </row>
    <row r="90" spans="1:13" s="192" customFormat="1" hidden="1" x14ac:dyDescent="0.2">
      <c r="A90" s="259">
        <v>44442.46334490741</v>
      </c>
      <c r="B90" s="261" t="s">
        <v>7</v>
      </c>
      <c r="C90" s="262">
        <v>0</v>
      </c>
      <c r="D90" s="263">
        <v>26000</v>
      </c>
      <c r="E90" s="264">
        <v>35669.339999999997</v>
      </c>
      <c r="F90" s="260">
        <v>2218596</v>
      </c>
      <c r="G90" s="260">
        <v>30921</v>
      </c>
      <c r="H90" s="260" t="s">
        <v>7</v>
      </c>
      <c r="I90" s="265"/>
      <c r="J90" s="266"/>
      <c r="K90" s="265"/>
      <c r="L90" s="265"/>
      <c r="M90" s="275"/>
    </row>
    <row r="91" spans="1:13" s="192" customFormat="1" hidden="1" x14ac:dyDescent="0.2">
      <c r="A91" s="259">
        <v>44442.5</v>
      </c>
      <c r="B91" s="261" t="s">
        <v>611</v>
      </c>
      <c r="C91" s="262">
        <v>0</v>
      </c>
      <c r="D91" s="263">
        <v>19894</v>
      </c>
      <c r="E91" s="264">
        <v>55563.34</v>
      </c>
      <c r="F91" s="260">
        <v>829389</v>
      </c>
      <c r="G91" s="260"/>
      <c r="H91" s="260">
        <v>829389</v>
      </c>
      <c r="I91" s="265">
        <v>190</v>
      </c>
      <c r="J91" s="266">
        <v>44442</v>
      </c>
      <c r="K91" s="265">
        <v>1284</v>
      </c>
      <c r="L91" s="265" t="s">
        <v>612</v>
      </c>
      <c r="M91" s="275">
        <v>44440</v>
      </c>
    </row>
    <row r="92" spans="1:13" s="192" customFormat="1" hidden="1" x14ac:dyDescent="0.2">
      <c r="A92" s="259">
        <v>44442.547222222223</v>
      </c>
      <c r="B92" s="261" t="s">
        <v>116</v>
      </c>
      <c r="C92" s="262">
        <v>-25065.19</v>
      </c>
      <c r="D92" s="263">
        <v>0</v>
      </c>
      <c r="E92" s="264">
        <v>30498.15</v>
      </c>
      <c r="F92" s="260"/>
      <c r="G92" s="260"/>
      <c r="H92" s="260" t="s">
        <v>116</v>
      </c>
      <c r="I92" s="265"/>
      <c r="J92" s="266"/>
      <c r="K92" s="265"/>
      <c r="L92" s="265"/>
      <c r="M92" s="275"/>
    </row>
    <row r="93" spans="1:13" s="192" customFormat="1" hidden="1" x14ac:dyDescent="0.2">
      <c r="A93" s="259">
        <v>44442.551759259259</v>
      </c>
      <c r="B93" s="261" t="s">
        <v>614</v>
      </c>
      <c r="C93" s="262">
        <v>0</v>
      </c>
      <c r="D93" s="263">
        <v>7888</v>
      </c>
      <c r="E93" s="264">
        <v>38386.15</v>
      </c>
      <c r="F93" s="260">
        <v>2520165</v>
      </c>
      <c r="G93" s="260">
        <v>210903</v>
      </c>
      <c r="H93" s="260" t="s">
        <v>633</v>
      </c>
      <c r="I93" s="265">
        <v>89</v>
      </c>
      <c r="J93" s="266">
        <v>44446</v>
      </c>
      <c r="K93" s="265">
        <v>1290</v>
      </c>
      <c r="L93" s="265" t="s">
        <v>615</v>
      </c>
      <c r="M93" s="275">
        <v>44445</v>
      </c>
    </row>
    <row r="94" spans="1:13" s="192" customFormat="1" hidden="1" x14ac:dyDescent="0.2">
      <c r="A94" s="259">
        <v>44442.568055555559</v>
      </c>
      <c r="B94" s="261" t="s">
        <v>616</v>
      </c>
      <c r="C94" s="262">
        <v>0</v>
      </c>
      <c r="D94" s="263">
        <v>3712</v>
      </c>
      <c r="E94" s="264">
        <v>42098.15</v>
      </c>
      <c r="F94" s="260">
        <v>29365</v>
      </c>
      <c r="G94" s="260"/>
      <c r="H94" s="260" t="s">
        <v>328</v>
      </c>
      <c r="I94" s="265">
        <v>211</v>
      </c>
      <c r="J94" s="266" t="s">
        <v>328</v>
      </c>
      <c r="K94" s="265"/>
      <c r="L94" s="265" t="s">
        <v>669</v>
      </c>
      <c r="M94" s="275"/>
    </row>
    <row r="95" spans="1:13" s="192" customFormat="1" hidden="1" x14ac:dyDescent="0.2">
      <c r="A95" s="259">
        <v>44442.569444444445</v>
      </c>
      <c r="B95" s="261" t="s">
        <v>269</v>
      </c>
      <c r="C95" s="262">
        <v>0</v>
      </c>
      <c r="D95" s="263">
        <v>5220</v>
      </c>
      <c r="E95" s="264">
        <v>47318.15</v>
      </c>
      <c r="F95" s="260">
        <v>29366</v>
      </c>
      <c r="G95" s="260"/>
      <c r="H95" s="260" t="s">
        <v>328</v>
      </c>
      <c r="I95" s="265">
        <v>165</v>
      </c>
      <c r="J95" s="266" t="s">
        <v>328</v>
      </c>
      <c r="K95" s="265"/>
      <c r="L95" s="265" t="s">
        <v>617</v>
      </c>
      <c r="M95" s="275"/>
    </row>
    <row r="96" spans="1:13" s="192" customFormat="1" hidden="1" x14ac:dyDescent="0.2">
      <c r="A96" s="259">
        <v>44442.634722222225</v>
      </c>
      <c r="B96" s="261" t="s">
        <v>618</v>
      </c>
      <c r="C96" s="262">
        <v>0</v>
      </c>
      <c r="D96" s="263">
        <v>16501</v>
      </c>
      <c r="E96" s="264">
        <v>63819.15</v>
      </c>
      <c r="F96" s="260">
        <v>2837667</v>
      </c>
      <c r="G96" s="260">
        <v>30921</v>
      </c>
      <c r="H96" s="260" t="s">
        <v>634</v>
      </c>
      <c r="I96" s="265">
        <v>249</v>
      </c>
      <c r="J96" s="266">
        <v>44446</v>
      </c>
      <c r="K96" s="265" t="s">
        <v>959</v>
      </c>
      <c r="L96" s="265" t="s">
        <v>619</v>
      </c>
      <c r="M96" s="275"/>
    </row>
    <row r="97" spans="1:13" s="192" customFormat="1" hidden="1" x14ac:dyDescent="0.2">
      <c r="A97" s="259">
        <v>44446.513888888891</v>
      </c>
      <c r="B97" s="261" t="s">
        <v>670</v>
      </c>
      <c r="C97" s="262">
        <v>0</v>
      </c>
      <c r="D97" s="263">
        <v>6264</v>
      </c>
      <c r="E97" s="264">
        <v>70083.149999999994</v>
      </c>
      <c r="F97" s="260"/>
      <c r="G97" s="260"/>
      <c r="H97" s="260" t="s">
        <v>653</v>
      </c>
      <c r="I97" s="265">
        <v>251</v>
      </c>
      <c r="J97" s="266">
        <v>44450</v>
      </c>
      <c r="K97" s="265" t="s">
        <v>960</v>
      </c>
      <c r="L97" s="265" t="s">
        <v>671</v>
      </c>
      <c r="M97" s="275">
        <v>44447</v>
      </c>
    </row>
    <row r="98" spans="1:13" s="192" customFormat="1" hidden="1" x14ac:dyDescent="0.2">
      <c r="A98" s="259">
        <v>44452.517685185187</v>
      </c>
      <c r="B98" s="261" t="s">
        <v>618</v>
      </c>
      <c r="C98" s="262">
        <v>0</v>
      </c>
      <c r="D98" s="263">
        <v>16501</v>
      </c>
      <c r="E98" s="264">
        <v>86584.15</v>
      </c>
      <c r="F98" s="260">
        <v>4586394</v>
      </c>
      <c r="G98" s="260">
        <v>130921</v>
      </c>
      <c r="H98" s="260">
        <v>2617</v>
      </c>
      <c r="I98" s="265">
        <v>249</v>
      </c>
      <c r="J98" s="266">
        <v>44457</v>
      </c>
      <c r="K98" s="265" t="s">
        <v>958</v>
      </c>
      <c r="L98" s="265" t="s">
        <v>619</v>
      </c>
      <c r="M98" s="275"/>
    </row>
    <row r="99" spans="1:13" s="192" customFormat="1" hidden="1" x14ac:dyDescent="0.2">
      <c r="A99" s="259">
        <v>44452.843055555553</v>
      </c>
      <c r="B99" s="261" t="s">
        <v>264</v>
      </c>
      <c r="C99" s="262">
        <v>-997.6</v>
      </c>
      <c r="D99" s="263">
        <v>0</v>
      </c>
      <c r="E99" s="264">
        <v>85586.55</v>
      </c>
      <c r="F99" s="260"/>
      <c r="G99" s="260"/>
      <c r="H99" s="260" t="s">
        <v>702</v>
      </c>
      <c r="I99" s="265"/>
      <c r="J99" s="266"/>
      <c r="K99" s="265"/>
      <c r="L99" s="265"/>
      <c r="M99" s="275"/>
    </row>
    <row r="100" spans="1:13" s="192" customFormat="1" hidden="1" x14ac:dyDescent="0.2">
      <c r="A100" s="259">
        <v>44453.579861111109</v>
      </c>
      <c r="B100" s="261" t="s">
        <v>116</v>
      </c>
      <c r="C100" s="262">
        <v>-12461.2</v>
      </c>
      <c r="D100" s="263">
        <v>0</v>
      </c>
      <c r="E100" s="264">
        <v>73125.350000000006</v>
      </c>
      <c r="F100" s="260"/>
      <c r="G100" s="260"/>
      <c r="H100" s="260" t="s">
        <v>116</v>
      </c>
      <c r="I100" s="265"/>
      <c r="J100" s="266"/>
      <c r="K100" s="265"/>
      <c r="L100" s="265"/>
      <c r="M100" s="275"/>
    </row>
    <row r="101" spans="1:13" s="192" customFormat="1" hidden="1" x14ac:dyDescent="0.2">
      <c r="A101" s="259">
        <v>44453.588194444441</v>
      </c>
      <c r="B101" s="261" t="s">
        <v>116</v>
      </c>
      <c r="C101" s="262">
        <v>-24576</v>
      </c>
      <c r="D101" s="263">
        <v>0</v>
      </c>
      <c r="E101" s="264">
        <v>48549.35</v>
      </c>
      <c r="F101" s="260"/>
      <c r="G101" s="260"/>
      <c r="H101" s="260" t="s">
        <v>116</v>
      </c>
      <c r="I101" s="265"/>
      <c r="J101" s="266"/>
      <c r="K101" s="265"/>
      <c r="L101" s="265"/>
      <c r="M101" s="275"/>
    </row>
    <row r="102" spans="1:13" s="192" customFormat="1" hidden="1" x14ac:dyDescent="0.2">
      <c r="A102" s="259">
        <v>44453.597916666666</v>
      </c>
      <c r="B102" s="261" t="s">
        <v>718</v>
      </c>
      <c r="C102" s="262">
        <v>-3350</v>
      </c>
      <c r="D102" s="263">
        <v>0</v>
      </c>
      <c r="E102" s="264">
        <v>45199.35</v>
      </c>
      <c r="F102" s="260" t="s">
        <v>717</v>
      </c>
      <c r="G102" s="260"/>
      <c r="H102" s="260" t="s">
        <v>72</v>
      </c>
      <c r="I102" s="265"/>
      <c r="J102" s="266"/>
      <c r="K102" s="265"/>
      <c r="L102" s="265"/>
      <c r="M102" s="275"/>
    </row>
    <row r="103" spans="1:13" s="192" customFormat="1" hidden="1" x14ac:dyDescent="0.2">
      <c r="A103" s="259">
        <v>44454.128287037034</v>
      </c>
      <c r="B103" s="261" t="s">
        <v>745</v>
      </c>
      <c r="C103" s="262">
        <v>0</v>
      </c>
      <c r="D103" s="263">
        <v>3712</v>
      </c>
      <c r="E103" s="264">
        <v>48911.35</v>
      </c>
      <c r="F103" s="260">
        <v>7789375</v>
      </c>
      <c r="G103" s="260">
        <v>5768296</v>
      </c>
      <c r="H103" s="260" t="s">
        <v>629</v>
      </c>
      <c r="I103" s="265">
        <v>229</v>
      </c>
      <c r="J103" s="266">
        <v>44457</v>
      </c>
      <c r="K103" s="265">
        <v>1307</v>
      </c>
      <c r="L103" s="265" t="s">
        <v>722</v>
      </c>
      <c r="M103" s="275">
        <v>44466</v>
      </c>
    </row>
    <row r="104" spans="1:13" s="192" customFormat="1" hidden="1" x14ac:dyDescent="0.2">
      <c r="A104" s="259">
        <v>44454.521527777775</v>
      </c>
      <c r="B104" s="261" t="s">
        <v>719</v>
      </c>
      <c r="C104" s="262">
        <v>0</v>
      </c>
      <c r="D104" s="263">
        <v>27492</v>
      </c>
      <c r="E104" s="264">
        <v>76403.350000000006</v>
      </c>
      <c r="F104" s="260">
        <v>445178</v>
      </c>
      <c r="G104" s="260"/>
      <c r="H104" s="260" t="s">
        <v>720</v>
      </c>
      <c r="I104" s="265">
        <v>242</v>
      </c>
      <c r="J104" s="266">
        <v>44457</v>
      </c>
      <c r="K104" s="265">
        <v>1308</v>
      </c>
      <c r="L104" s="265" t="s">
        <v>721</v>
      </c>
      <c r="M104" s="275">
        <v>44420</v>
      </c>
    </row>
    <row r="105" spans="1:13" s="192" customFormat="1" hidden="1" x14ac:dyDescent="0.2">
      <c r="A105" s="259">
        <v>44456.425000000003</v>
      </c>
      <c r="B105" s="261" t="s">
        <v>116</v>
      </c>
      <c r="C105" s="262">
        <v>-2000</v>
      </c>
      <c r="D105" s="263">
        <v>0</v>
      </c>
      <c r="E105" s="264">
        <v>74403.350000000006</v>
      </c>
      <c r="F105" s="260"/>
      <c r="G105" s="260"/>
      <c r="H105" s="260" t="s">
        <v>116</v>
      </c>
      <c r="I105" s="265"/>
      <c r="J105" s="266"/>
      <c r="K105" s="265"/>
      <c r="L105" s="265"/>
      <c r="M105" s="275"/>
    </row>
    <row r="106" spans="1:13" s="192" customFormat="1" hidden="1" x14ac:dyDescent="0.2">
      <c r="A106" s="259">
        <v>44456.524305555555</v>
      </c>
      <c r="B106" s="261" t="s">
        <v>116</v>
      </c>
      <c r="C106" s="262">
        <v>-24613.200000000001</v>
      </c>
      <c r="D106" s="263">
        <v>0</v>
      </c>
      <c r="E106" s="264">
        <v>49790.15</v>
      </c>
      <c r="F106" s="260"/>
      <c r="G106" s="260"/>
      <c r="H106" s="260" t="s">
        <v>116</v>
      </c>
      <c r="I106" s="265"/>
      <c r="J106" s="266"/>
      <c r="K106" s="265"/>
      <c r="L106" s="265"/>
      <c r="M106" s="275"/>
    </row>
    <row r="107" spans="1:13" s="192" customFormat="1" hidden="1" x14ac:dyDescent="0.2">
      <c r="A107" s="259">
        <v>44456.524305555555</v>
      </c>
      <c r="B107" s="261" t="s">
        <v>70</v>
      </c>
      <c r="C107" s="262">
        <v>0</v>
      </c>
      <c r="D107" s="263">
        <v>2027.2</v>
      </c>
      <c r="E107" s="264">
        <v>51817.35</v>
      </c>
      <c r="F107" s="260"/>
      <c r="G107" s="260"/>
      <c r="H107" s="260" t="s">
        <v>265</v>
      </c>
      <c r="I107" s="265"/>
      <c r="J107" s="266"/>
      <c r="K107" s="265"/>
      <c r="L107" s="265"/>
      <c r="M107" s="275"/>
    </row>
    <row r="108" spans="1:13" s="192" customFormat="1" hidden="1" x14ac:dyDescent="0.2">
      <c r="A108" s="259">
        <v>44456.524305555555</v>
      </c>
      <c r="B108" s="261" t="s">
        <v>70</v>
      </c>
      <c r="C108" s="262">
        <v>0</v>
      </c>
      <c r="D108" s="263">
        <v>1257.4000000000001</v>
      </c>
      <c r="E108" s="264">
        <v>53074.75</v>
      </c>
      <c r="F108" s="260"/>
      <c r="G108" s="260"/>
      <c r="H108" s="260" t="s">
        <v>265</v>
      </c>
      <c r="I108" s="265"/>
      <c r="J108" s="266"/>
      <c r="K108" s="265"/>
      <c r="L108" s="265"/>
      <c r="M108" s="275"/>
    </row>
    <row r="109" spans="1:13" s="192" customFormat="1" hidden="1" x14ac:dyDescent="0.2">
      <c r="A109" s="259">
        <v>44456.529861111114</v>
      </c>
      <c r="B109" s="261" t="s">
        <v>116</v>
      </c>
      <c r="C109" s="262">
        <v>-3284.6</v>
      </c>
      <c r="D109" s="263">
        <v>0</v>
      </c>
      <c r="E109" s="264">
        <v>49790.15</v>
      </c>
      <c r="F109" s="260"/>
      <c r="G109" s="260"/>
      <c r="H109" s="260" t="s">
        <v>116</v>
      </c>
      <c r="I109" s="265"/>
      <c r="J109" s="266"/>
      <c r="K109" s="265"/>
      <c r="L109" s="265"/>
      <c r="M109" s="275"/>
    </row>
    <row r="110" spans="1:13" s="192" customFormat="1" hidden="1" x14ac:dyDescent="0.2">
      <c r="A110" s="259">
        <v>44456.529861111114</v>
      </c>
      <c r="B110" s="261" t="s">
        <v>70</v>
      </c>
      <c r="C110" s="262">
        <v>0</v>
      </c>
      <c r="D110" s="263">
        <v>2027.2</v>
      </c>
      <c r="E110" s="264">
        <v>51817.35</v>
      </c>
      <c r="F110" s="260"/>
      <c r="G110" s="260"/>
      <c r="H110" s="260" t="s">
        <v>265</v>
      </c>
      <c r="I110" s="265"/>
      <c r="J110" s="266"/>
      <c r="K110" s="265"/>
      <c r="L110" s="265"/>
      <c r="M110" s="275"/>
    </row>
    <row r="111" spans="1:13" s="192" customFormat="1" hidden="1" x14ac:dyDescent="0.2">
      <c r="A111" s="259">
        <v>44456.529861111114</v>
      </c>
      <c r="B111" s="261" t="s">
        <v>70</v>
      </c>
      <c r="C111" s="262">
        <v>0</v>
      </c>
      <c r="D111" s="263">
        <v>1257.4000000000001</v>
      </c>
      <c r="E111" s="264">
        <v>53074.75</v>
      </c>
      <c r="F111" s="260"/>
      <c r="G111" s="260"/>
      <c r="H111" s="260" t="s">
        <v>265</v>
      </c>
      <c r="I111" s="265"/>
      <c r="J111" s="266"/>
      <c r="K111" s="265"/>
      <c r="L111" s="265"/>
      <c r="M111" s="275"/>
    </row>
    <row r="112" spans="1:13" s="192" customFormat="1" hidden="1" x14ac:dyDescent="0.2">
      <c r="A112" s="259">
        <v>44456.563888888886</v>
      </c>
      <c r="B112" s="261" t="s">
        <v>116</v>
      </c>
      <c r="C112" s="262">
        <v>-3284.6</v>
      </c>
      <c r="D112" s="263">
        <v>0</v>
      </c>
      <c r="E112" s="264">
        <v>49790.15</v>
      </c>
      <c r="F112" s="260"/>
      <c r="G112" s="260"/>
      <c r="H112" s="260" t="s">
        <v>116</v>
      </c>
      <c r="I112" s="265"/>
      <c r="J112" s="266"/>
      <c r="K112" s="265"/>
      <c r="L112" s="265"/>
      <c r="M112" s="275"/>
    </row>
    <row r="113" spans="1:13" s="192" customFormat="1" hidden="1" x14ac:dyDescent="0.2">
      <c r="A113" s="259">
        <v>44456.425000000003</v>
      </c>
      <c r="B113" s="261" t="s">
        <v>66</v>
      </c>
      <c r="C113" s="262">
        <v>-2000</v>
      </c>
      <c r="D113" s="263">
        <v>0</v>
      </c>
      <c r="E113" s="264">
        <v>74403.350000000006</v>
      </c>
      <c r="F113" s="260"/>
      <c r="G113" s="260"/>
      <c r="H113" s="260" t="s">
        <v>116</v>
      </c>
      <c r="I113" s="265"/>
      <c r="J113" s="266"/>
      <c r="K113" s="265"/>
      <c r="L113" s="265"/>
      <c r="M113" s="275"/>
    </row>
    <row r="114" spans="1:13" s="192" customFormat="1" hidden="1" x14ac:dyDescent="0.2">
      <c r="A114" s="259">
        <v>44456.524305555555</v>
      </c>
      <c r="B114" s="261" t="s">
        <v>66</v>
      </c>
      <c r="C114" s="262">
        <v>-24613.200000000001</v>
      </c>
      <c r="D114" s="263">
        <v>0</v>
      </c>
      <c r="E114" s="264">
        <v>49790.15</v>
      </c>
      <c r="F114" s="260"/>
      <c r="G114" s="260"/>
      <c r="H114" s="260" t="s">
        <v>116</v>
      </c>
      <c r="I114" s="265"/>
      <c r="J114" s="266"/>
      <c r="K114" s="265"/>
      <c r="L114" s="265"/>
      <c r="M114" s="275"/>
    </row>
    <row r="115" spans="1:13" s="192" customFormat="1" hidden="1" x14ac:dyDescent="0.2">
      <c r="A115" s="259">
        <v>44456.524305555555</v>
      </c>
      <c r="B115" s="261" t="s">
        <v>70</v>
      </c>
      <c r="C115" s="262">
        <v>0</v>
      </c>
      <c r="D115" s="263">
        <v>2027.2</v>
      </c>
      <c r="E115" s="264">
        <v>51817.35</v>
      </c>
      <c r="F115" s="260"/>
      <c r="G115" s="260"/>
      <c r="H115" s="260" t="s">
        <v>265</v>
      </c>
      <c r="I115" s="265"/>
      <c r="J115" s="266"/>
      <c r="K115" s="265"/>
      <c r="L115" s="265"/>
      <c r="M115" s="275"/>
    </row>
    <row r="116" spans="1:13" s="192" customFormat="1" hidden="1" x14ac:dyDescent="0.2">
      <c r="A116" s="259">
        <v>44456.524305555555</v>
      </c>
      <c r="B116" s="261" t="s">
        <v>70</v>
      </c>
      <c r="C116" s="262">
        <v>0</v>
      </c>
      <c r="D116" s="263">
        <v>1257.4000000000001</v>
      </c>
      <c r="E116" s="264">
        <v>53074.75</v>
      </c>
      <c r="F116" s="260"/>
      <c r="G116" s="260"/>
      <c r="H116" s="260" t="s">
        <v>265</v>
      </c>
      <c r="I116" s="265"/>
      <c r="J116" s="266"/>
      <c r="K116" s="265"/>
      <c r="L116" s="265"/>
      <c r="M116" s="275"/>
    </row>
    <row r="117" spans="1:13" s="192" customFormat="1" hidden="1" x14ac:dyDescent="0.2">
      <c r="A117" s="259">
        <v>44456.529861111114</v>
      </c>
      <c r="B117" s="261" t="s">
        <v>66</v>
      </c>
      <c r="C117" s="262">
        <v>-3284.6</v>
      </c>
      <c r="D117" s="263">
        <v>0</v>
      </c>
      <c r="E117" s="264">
        <v>49790.15</v>
      </c>
      <c r="F117" s="260"/>
      <c r="G117" s="260"/>
      <c r="H117" s="260" t="s">
        <v>116</v>
      </c>
      <c r="I117" s="265"/>
      <c r="J117" s="266"/>
      <c r="K117" s="265"/>
      <c r="L117" s="265"/>
      <c r="M117" s="275"/>
    </row>
    <row r="118" spans="1:13" s="192" customFormat="1" hidden="1" x14ac:dyDescent="0.2">
      <c r="A118" s="259">
        <v>44456.529861111114</v>
      </c>
      <c r="B118" s="261" t="s">
        <v>70</v>
      </c>
      <c r="C118" s="262">
        <v>0</v>
      </c>
      <c r="D118" s="263">
        <v>2027.2</v>
      </c>
      <c r="E118" s="264">
        <v>51817.35</v>
      </c>
      <c r="F118" s="260"/>
      <c r="G118" s="260"/>
      <c r="H118" s="260" t="s">
        <v>265</v>
      </c>
      <c r="I118" s="265"/>
      <c r="J118" s="266"/>
      <c r="K118" s="265"/>
      <c r="L118" s="265"/>
      <c r="M118" s="275"/>
    </row>
    <row r="119" spans="1:13" s="192" customFormat="1" hidden="1" x14ac:dyDescent="0.2">
      <c r="A119" s="259">
        <v>44456.529861111114</v>
      </c>
      <c r="B119" s="261" t="s">
        <v>70</v>
      </c>
      <c r="C119" s="262">
        <v>0</v>
      </c>
      <c r="D119" s="263">
        <v>1257.4000000000001</v>
      </c>
      <c r="E119" s="264">
        <v>53074.75</v>
      </c>
      <c r="F119" s="260"/>
      <c r="G119" s="260"/>
      <c r="H119" s="260" t="s">
        <v>265</v>
      </c>
      <c r="I119" s="265"/>
      <c r="J119" s="266"/>
      <c r="K119" s="265"/>
      <c r="L119" s="265"/>
      <c r="M119" s="275"/>
    </row>
    <row r="120" spans="1:13" s="192" customFormat="1" hidden="1" x14ac:dyDescent="0.2">
      <c r="A120" s="259">
        <v>44456.563888888886</v>
      </c>
      <c r="B120" s="261" t="s">
        <v>66</v>
      </c>
      <c r="C120" s="262">
        <v>-3284.6</v>
      </c>
      <c r="D120" s="263">
        <v>0</v>
      </c>
      <c r="E120" s="264">
        <v>49790.15</v>
      </c>
      <c r="F120" s="260"/>
      <c r="G120" s="260"/>
      <c r="H120" s="260" t="s">
        <v>116</v>
      </c>
      <c r="I120" s="265"/>
      <c r="J120" s="266"/>
      <c r="K120" s="265"/>
      <c r="L120" s="265"/>
      <c r="M120" s="275"/>
    </row>
    <row r="121" spans="1:13" s="192" customFormat="1" hidden="1" x14ac:dyDescent="0.2">
      <c r="A121" s="259">
        <v>44460.509305555555</v>
      </c>
      <c r="B121" s="261" t="s">
        <v>618</v>
      </c>
      <c r="C121" s="262">
        <v>0</v>
      </c>
      <c r="D121" s="263">
        <v>7505.78</v>
      </c>
      <c r="E121" s="264">
        <v>57295.93</v>
      </c>
      <c r="F121" s="260">
        <v>7030203</v>
      </c>
      <c r="G121" s="260">
        <v>210921</v>
      </c>
      <c r="H121" s="260">
        <v>2657</v>
      </c>
      <c r="I121" s="265">
        <v>249</v>
      </c>
      <c r="J121" s="266">
        <v>44463</v>
      </c>
      <c r="K121" s="265">
        <v>1316</v>
      </c>
      <c r="L121" s="265" t="s">
        <v>796</v>
      </c>
      <c r="M121" s="275">
        <v>44453</v>
      </c>
    </row>
    <row r="122" spans="1:13" s="192" customFormat="1" hidden="1" x14ac:dyDescent="0.2">
      <c r="A122" s="267">
        <v>44462.479537037034</v>
      </c>
      <c r="B122" s="269" t="s">
        <v>545</v>
      </c>
      <c r="C122" s="270">
        <v>0</v>
      </c>
      <c r="D122" s="271">
        <v>8700</v>
      </c>
      <c r="E122" s="272">
        <v>65995.929999999993</v>
      </c>
      <c r="F122" s="268">
        <v>9332291</v>
      </c>
      <c r="G122" s="268">
        <v>230921</v>
      </c>
      <c r="H122" s="268" t="s">
        <v>621</v>
      </c>
      <c r="I122" s="273">
        <v>228</v>
      </c>
      <c r="J122" s="274">
        <v>44463</v>
      </c>
      <c r="K122" s="273">
        <v>1319</v>
      </c>
      <c r="L122" s="273" t="s">
        <v>795</v>
      </c>
      <c r="M122" s="276">
        <v>44469</v>
      </c>
    </row>
    <row r="123" spans="1:13" s="192" customFormat="1" hidden="1" x14ac:dyDescent="0.2">
      <c r="A123" s="259">
        <v>44462.479537037034</v>
      </c>
      <c r="B123" s="261" t="s">
        <v>545</v>
      </c>
      <c r="C123" s="262">
        <v>0</v>
      </c>
      <c r="D123" s="263">
        <v>8700</v>
      </c>
      <c r="E123" s="264">
        <v>65995.929999999993</v>
      </c>
      <c r="F123" s="260">
        <v>9332291</v>
      </c>
      <c r="G123" s="260">
        <v>230921</v>
      </c>
      <c r="H123" s="260" t="s">
        <v>621</v>
      </c>
      <c r="I123" s="265">
        <v>228</v>
      </c>
      <c r="J123" s="266">
        <v>44466</v>
      </c>
      <c r="K123" s="265">
        <v>1330</v>
      </c>
      <c r="L123" s="265" t="s">
        <v>1009</v>
      </c>
      <c r="M123" s="275">
        <v>44479</v>
      </c>
    </row>
    <row r="124" spans="1:13" s="192" customFormat="1" hidden="1" x14ac:dyDescent="0.2">
      <c r="A124" s="259">
        <v>44463.580555555556</v>
      </c>
      <c r="B124" s="261" t="s">
        <v>116</v>
      </c>
      <c r="C124" s="262">
        <v>-6965.17</v>
      </c>
      <c r="D124" s="263">
        <v>0</v>
      </c>
      <c r="E124" s="264">
        <v>59030.76</v>
      </c>
      <c r="F124" s="260"/>
      <c r="G124" s="260"/>
      <c r="H124" s="260" t="s">
        <v>116</v>
      </c>
      <c r="I124" s="265"/>
      <c r="J124" s="266"/>
      <c r="K124" s="265"/>
      <c r="L124" s="265"/>
      <c r="M124" s="275"/>
    </row>
    <row r="125" spans="1:13" s="192" customFormat="1" hidden="1" x14ac:dyDescent="0.2">
      <c r="A125" s="259">
        <v>44466.537222222221</v>
      </c>
      <c r="B125" s="261" t="s">
        <v>618</v>
      </c>
      <c r="C125" s="262">
        <v>0</v>
      </c>
      <c r="D125" s="263">
        <v>14616</v>
      </c>
      <c r="E125" s="264">
        <v>73646.759999999995</v>
      </c>
      <c r="F125" s="260">
        <v>4841006</v>
      </c>
      <c r="G125" s="260">
        <v>270921</v>
      </c>
      <c r="H125" s="260" t="s">
        <v>812</v>
      </c>
      <c r="I125" s="265">
        <v>249</v>
      </c>
      <c r="J125" s="266">
        <v>44466</v>
      </c>
      <c r="K125" s="265">
        <v>1331</v>
      </c>
      <c r="L125" s="265" t="s">
        <v>816</v>
      </c>
      <c r="M125" s="275" t="s">
        <v>817</v>
      </c>
    </row>
    <row r="126" spans="1:13" s="192" customFormat="1" ht="25.5" hidden="1" x14ac:dyDescent="0.2">
      <c r="A126" s="259">
        <v>44466.554166666669</v>
      </c>
      <c r="B126" s="261" t="s">
        <v>852</v>
      </c>
      <c r="C126" s="262">
        <v>0</v>
      </c>
      <c r="D126" s="263">
        <v>18328</v>
      </c>
      <c r="E126" s="264">
        <v>91974.76</v>
      </c>
      <c r="F126" s="260">
        <v>295714</v>
      </c>
      <c r="G126" s="260"/>
      <c r="H126" s="260">
        <v>295714</v>
      </c>
      <c r="I126" s="265">
        <v>26</v>
      </c>
      <c r="J126" s="266">
        <v>44466</v>
      </c>
      <c r="K126" s="265">
        <v>1332</v>
      </c>
      <c r="L126" s="265" t="s">
        <v>818</v>
      </c>
      <c r="M126" s="275" t="s">
        <v>819</v>
      </c>
    </row>
    <row r="127" spans="1:13" s="192" customFormat="1" hidden="1" x14ac:dyDescent="0.2">
      <c r="A127" s="259">
        <v>44468.128946759258</v>
      </c>
      <c r="B127" s="261" t="s">
        <v>745</v>
      </c>
      <c r="C127" s="262">
        <v>0</v>
      </c>
      <c r="D127" s="263">
        <v>3712</v>
      </c>
      <c r="E127" s="264">
        <v>95686.76</v>
      </c>
      <c r="F127" s="260">
        <v>7327368</v>
      </c>
      <c r="G127" s="260">
        <v>5786162</v>
      </c>
      <c r="H127" s="260" t="s">
        <v>629</v>
      </c>
      <c r="I127" s="265">
        <v>229</v>
      </c>
      <c r="J127" s="266">
        <v>44469</v>
      </c>
      <c r="K127" s="265">
        <v>1337</v>
      </c>
      <c r="L127" s="265" t="s">
        <v>853</v>
      </c>
      <c r="M127" s="275">
        <v>44480</v>
      </c>
    </row>
    <row r="128" spans="1:13" s="192" customFormat="1" hidden="1" x14ac:dyDescent="0.2">
      <c r="A128" s="259">
        <v>44469.40347222222</v>
      </c>
      <c r="B128" s="261" t="s">
        <v>66</v>
      </c>
      <c r="C128" s="262">
        <v>-13847.8</v>
      </c>
      <c r="D128" s="263">
        <v>0</v>
      </c>
      <c r="E128" s="264">
        <v>81838.960000000006</v>
      </c>
      <c r="F128" s="260"/>
      <c r="G128" s="260"/>
      <c r="H128" s="260" t="s">
        <v>116</v>
      </c>
      <c r="I128" s="265"/>
      <c r="J128" s="266"/>
      <c r="K128" s="265"/>
      <c r="L128" s="265"/>
      <c r="M128" s="275"/>
    </row>
    <row r="129" spans="1:13" s="192" customFormat="1" hidden="1" x14ac:dyDescent="0.2">
      <c r="A129" s="259">
        <v>44469.40347222222</v>
      </c>
      <c r="B129" s="261" t="s">
        <v>70</v>
      </c>
      <c r="C129" s="262">
        <v>0</v>
      </c>
      <c r="D129" s="263">
        <v>1389.4</v>
      </c>
      <c r="E129" s="264">
        <v>83228.36</v>
      </c>
      <c r="F129" s="260"/>
      <c r="G129" s="260"/>
      <c r="H129" s="260" t="s">
        <v>265</v>
      </c>
      <c r="I129" s="265"/>
      <c r="J129" s="266"/>
      <c r="K129" s="265"/>
      <c r="L129" s="265"/>
      <c r="M129" s="275"/>
    </row>
    <row r="130" spans="1:13" s="192" customFormat="1" hidden="1" x14ac:dyDescent="0.2">
      <c r="A130" s="259">
        <v>44469.408333333333</v>
      </c>
      <c r="B130" s="261" t="s">
        <v>66</v>
      </c>
      <c r="C130" s="262">
        <v>-26905.200000000001</v>
      </c>
      <c r="D130" s="263">
        <v>0</v>
      </c>
      <c r="E130" s="264">
        <v>56323.16</v>
      </c>
      <c r="F130" s="260"/>
      <c r="G130" s="260"/>
      <c r="H130" s="260" t="s">
        <v>116</v>
      </c>
      <c r="I130" s="265"/>
      <c r="J130" s="266"/>
      <c r="K130" s="265"/>
      <c r="L130" s="265"/>
      <c r="M130" s="275"/>
    </row>
    <row r="131" spans="1:13" s="192" customFormat="1" hidden="1" x14ac:dyDescent="0.2">
      <c r="A131" s="259">
        <v>44469.40902777778</v>
      </c>
      <c r="B131" s="261" t="s">
        <v>71</v>
      </c>
      <c r="C131" s="262">
        <v>-3350</v>
      </c>
      <c r="D131" s="263">
        <v>0</v>
      </c>
      <c r="E131" s="264">
        <v>52973.16</v>
      </c>
      <c r="F131" s="260" t="s">
        <v>857</v>
      </c>
      <c r="G131" s="260"/>
      <c r="H131" s="260" t="s">
        <v>48</v>
      </c>
      <c r="I131" s="265"/>
      <c r="J131" s="266"/>
      <c r="K131" s="265"/>
      <c r="L131" s="265"/>
      <c r="M131" s="275"/>
    </row>
    <row r="132" spans="1:13" s="192" customFormat="1" hidden="1" x14ac:dyDescent="0.2">
      <c r="A132" s="259">
        <v>44469.411111111112</v>
      </c>
      <c r="B132" s="261" t="s">
        <v>66</v>
      </c>
      <c r="C132" s="262">
        <v>-1389.4</v>
      </c>
      <c r="D132" s="263">
        <v>0</v>
      </c>
      <c r="E132" s="264">
        <v>51583.76</v>
      </c>
      <c r="F132" s="260"/>
      <c r="G132" s="260"/>
      <c r="H132" s="260" t="s">
        <v>116</v>
      </c>
      <c r="I132" s="265"/>
      <c r="J132" s="266"/>
      <c r="K132" s="265"/>
      <c r="L132" s="265"/>
      <c r="M132" s="275"/>
    </row>
    <row r="133" spans="1:13" s="192" customFormat="1" hidden="1" x14ac:dyDescent="0.2">
      <c r="A133" s="259">
        <v>44469.411111111112</v>
      </c>
      <c r="B133" s="261" t="s">
        <v>70</v>
      </c>
      <c r="C133" s="262">
        <v>0</v>
      </c>
      <c r="D133" s="263">
        <v>1389.4</v>
      </c>
      <c r="E133" s="264">
        <v>52973.16</v>
      </c>
      <c r="F133" s="260"/>
      <c r="G133" s="260"/>
      <c r="H133" s="260" t="s">
        <v>265</v>
      </c>
      <c r="I133" s="265"/>
      <c r="J133" s="266"/>
      <c r="K133" s="265"/>
      <c r="L133" s="265"/>
      <c r="M133" s="275"/>
    </row>
    <row r="134" spans="1:13" s="192" customFormat="1" hidden="1" x14ac:dyDescent="0.2">
      <c r="A134" s="259">
        <v>44469.454861111109</v>
      </c>
      <c r="B134" s="261" t="s">
        <v>66</v>
      </c>
      <c r="C134" s="262">
        <v>-1389.4</v>
      </c>
      <c r="D134" s="263">
        <v>0</v>
      </c>
      <c r="E134" s="264">
        <v>51583.76</v>
      </c>
      <c r="F134" s="260"/>
      <c r="G134" s="260"/>
      <c r="H134" s="260" t="s">
        <v>116</v>
      </c>
      <c r="I134" s="265"/>
      <c r="J134" s="266"/>
      <c r="K134" s="265"/>
      <c r="L134" s="265"/>
      <c r="M134" s="275"/>
    </row>
    <row r="135" spans="1:13" s="192" customFormat="1" hidden="1" x14ac:dyDescent="0.2">
      <c r="A135" s="259">
        <v>44469.579074074078</v>
      </c>
      <c r="B135" s="261" t="s">
        <v>7</v>
      </c>
      <c r="C135" s="262">
        <v>-32000</v>
      </c>
      <c r="D135" s="263">
        <v>0</v>
      </c>
      <c r="E135" s="264">
        <v>19583.759999999998</v>
      </c>
      <c r="F135" s="260">
        <v>1720315</v>
      </c>
      <c r="G135" s="260"/>
      <c r="H135" s="260" t="s">
        <v>7</v>
      </c>
      <c r="I135" s="265"/>
      <c r="J135" s="266"/>
      <c r="K135" s="265"/>
      <c r="L135" s="265"/>
      <c r="M135" s="275"/>
    </row>
    <row r="136" spans="1:13" s="192" customFormat="1" hidden="1" x14ac:dyDescent="0.2">
      <c r="A136" s="259">
        <v>44469.589201388888</v>
      </c>
      <c r="B136" s="261" t="s">
        <v>7</v>
      </c>
      <c r="C136" s="262">
        <v>0</v>
      </c>
      <c r="D136" s="263">
        <v>10000</v>
      </c>
      <c r="E136" s="264">
        <v>29583.759999999998</v>
      </c>
      <c r="F136" s="260">
        <v>1773259</v>
      </c>
      <c r="G136" s="260">
        <v>300921</v>
      </c>
      <c r="H136" s="260" t="s">
        <v>7</v>
      </c>
      <c r="I136" s="265"/>
      <c r="J136" s="266"/>
      <c r="K136" s="265"/>
      <c r="L136" s="265"/>
      <c r="M136" s="275"/>
    </row>
    <row r="137" spans="1:13" s="192" customFormat="1" hidden="1" x14ac:dyDescent="0.2">
      <c r="A137" s="259">
        <v>44469.59097222222</v>
      </c>
      <c r="B137" s="261" t="s">
        <v>858</v>
      </c>
      <c r="C137" s="262">
        <v>0</v>
      </c>
      <c r="D137" s="263">
        <v>0.02</v>
      </c>
      <c r="E137" s="264">
        <v>29583.78</v>
      </c>
      <c r="F137" s="260">
        <v>1786452</v>
      </c>
      <c r="G137" s="260"/>
      <c r="H137" s="260" t="s">
        <v>859</v>
      </c>
      <c r="I137" s="265"/>
      <c r="J137" s="266"/>
      <c r="K137" s="265"/>
      <c r="L137" s="265"/>
      <c r="M137" s="275"/>
    </row>
    <row r="138" spans="1:13" s="192" customFormat="1" hidden="1" x14ac:dyDescent="0.2">
      <c r="A138" s="259">
        <v>44469.636805555558</v>
      </c>
      <c r="B138" s="261" t="s">
        <v>66</v>
      </c>
      <c r="C138" s="262">
        <v>-24774.16</v>
      </c>
      <c r="D138" s="263">
        <v>0</v>
      </c>
      <c r="E138" s="264">
        <v>4809.62</v>
      </c>
      <c r="F138" s="260"/>
      <c r="G138" s="260"/>
      <c r="H138" s="260" t="s">
        <v>116</v>
      </c>
      <c r="I138" s="265"/>
      <c r="J138" s="266"/>
      <c r="K138" s="265"/>
      <c r="L138" s="265"/>
      <c r="M138" s="275"/>
    </row>
    <row r="139" spans="1:13" s="192" customFormat="1" hidden="1" x14ac:dyDescent="0.2">
      <c r="A139" s="259">
        <v>44476.569444444445</v>
      </c>
      <c r="B139" s="261" t="s">
        <v>66</v>
      </c>
      <c r="C139" s="262">
        <v>-1000</v>
      </c>
      <c r="D139" s="263">
        <v>0</v>
      </c>
      <c r="E139" s="264">
        <v>3578.78</v>
      </c>
      <c r="F139" s="260"/>
      <c r="G139" s="260"/>
      <c r="H139" s="260" t="s">
        <v>116</v>
      </c>
      <c r="I139" s="265"/>
      <c r="J139" s="266"/>
      <c r="K139" s="265"/>
      <c r="L139" s="265"/>
      <c r="M139" s="275"/>
    </row>
    <row r="140" spans="1:13" s="192" customFormat="1" hidden="1" x14ac:dyDescent="0.2">
      <c r="A140" s="259">
        <v>44476.645138888889</v>
      </c>
      <c r="B140" s="261" t="s">
        <v>66</v>
      </c>
      <c r="C140" s="262">
        <v>-2300</v>
      </c>
      <c r="D140" s="263">
        <v>0</v>
      </c>
      <c r="E140" s="264">
        <v>1278.78</v>
      </c>
      <c r="F140" s="260"/>
      <c r="G140" s="260"/>
      <c r="H140" s="260" t="s">
        <v>116</v>
      </c>
      <c r="I140" s="265"/>
      <c r="J140" s="266"/>
      <c r="K140" s="265"/>
      <c r="L140" s="265"/>
      <c r="M140" s="275"/>
    </row>
    <row r="141" spans="1:13" s="192" customFormat="1" hidden="1" x14ac:dyDescent="0.2">
      <c r="A141" s="259">
        <v>44476.651388888888</v>
      </c>
      <c r="B141" s="261" t="s">
        <v>66</v>
      </c>
      <c r="C141" s="262">
        <v>-1205</v>
      </c>
      <c r="D141" s="263">
        <v>0</v>
      </c>
      <c r="E141" s="264">
        <v>73.78</v>
      </c>
      <c r="F141" s="260"/>
      <c r="G141" s="260"/>
      <c r="H141" s="260" t="s">
        <v>116</v>
      </c>
      <c r="I141" s="265"/>
      <c r="J141" s="266"/>
      <c r="K141" s="265"/>
      <c r="L141" s="265"/>
      <c r="M141" s="275"/>
    </row>
    <row r="142" spans="1:13" s="192" customFormat="1" hidden="1" x14ac:dyDescent="0.2">
      <c r="A142" s="259">
        <v>44477.488888888889</v>
      </c>
      <c r="B142" s="261" t="s">
        <v>921</v>
      </c>
      <c r="C142" s="262">
        <v>0</v>
      </c>
      <c r="D142" s="263">
        <v>12992</v>
      </c>
      <c r="E142" s="264">
        <v>13065.78</v>
      </c>
      <c r="F142" s="260">
        <v>298697</v>
      </c>
      <c r="G142" s="260"/>
      <c r="H142" s="260" t="s">
        <v>1104</v>
      </c>
      <c r="I142" s="265">
        <v>218</v>
      </c>
      <c r="J142" s="266">
        <v>44480</v>
      </c>
      <c r="K142" s="265" t="s">
        <v>1105</v>
      </c>
      <c r="L142" s="265" t="s">
        <v>922</v>
      </c>
      <c r="M142" s="275">
        <v>44427</v>
      </c>
    </row>
    <row r="143" spans="1:13" s="192" customFormat="1" hidden="1" x14ac:dyDescent="0.2">
      <c r="A143" s="259">
        <v>44477.613888888889</v>
      </c>
      <c r="B143" s="261" t="s">
        <v>923</v>
      </c>
      <c r="C143" s="262">
        <v>0</v>
      </c>
      <c r="D143" s="263">
        <v>3712</v>
      </c>
      <c r="E143" s="264">
        <v>16777.78</v>
      </c>
      <c r="F143" s="260">
        <v>298812</v>
      </c>
      <c r="G143" s="260"/>
      <c r="H143" s="260" t="s">
        <v>923</v>
      </c>
      <c r="I143" s="265" t="s">
        <v>797</v>
      </c>
      <c r="J143" s="266"/>
      <c r="K143" s="265"/>
      <c r="L143" s="265" t="s">
        <v>924</v>
      </c>
      <c r="M143" s="275"/>
    </row>
    <row r="144" spans="1:13" s="192" customFormat="1" hidden="1" x14ac:dyDescent="0.2">
      <c r="A144" s="267">
        <v>44481.682581018518</v>
      </c>
      <c r="B144" s="269" t="s">
        <v>11</v>
      </c>
      <c r="C144" s="270">
        <v>0</v>
      </c>
      <c r="D144" s="271">
        <v>17700</v>
      </c>
      <c r="E144" s="272">
        <v>34477.78</v>
      </c>
      <c r="F144" s="268">
        <v>2486066</v>
      </c>
      <c r="G144" s="268">
        <v>211012</v>
      </c>
      <c r="H144" s="268" t="s">
        <v>950</v>
      </c>
      <c r="I144" s="273">
        <v>89</v>
      </c>
      <c r="J144" s="274" t="s">
        <v>970</v>
      </c>
      <c r="K144" s="273"/>
      <c r="L144" s="273"/>
      <c r="M144" s="276"/>
    </row>
    <row r="145" spans="1:13" s="192" customFormat="1" hidden="1" x14ac:dyDescent="0.2">
      <c r="A145" s="259">
        <v>44482.843055555553</v>
      </c>
      <c r="B145" s="261" t="s">
        <v>69</v>
      </c>
      <c r="C145" s="262">
        <v>-997.6</v>
      </c>
      <c r="D145" s="263">
        <v>0</v>
      </c>
      <c r="E145" s="264">
        <v>33480.18</v>
      </c>
      <c r="F145" s="260"/>
      <c r="G145" s="260"/>
      <c r="H145" s="260" t="s">
        <v>264</v>
      </c>
      <c r="I145" s="265"/>
      <c r="J145" s="266"/>
      <c r="K145" s="265"/>
      <c r="L145" s="265"/>
      <c r="M145" s="275"/>
    </row>
    <row r="146" spans="1:13" s="192" customFormat="1" ht="25.5" hidden="1" x14ac:dyDescent="0.2">
      <c r="A146" s="259">
        <v>44483.506944444445</v>
      </c>
      <c r="B146" s="261" t="s">
        <v>77</v>
      </c>
      <c r="C146" s="262">
        <v>0</v>
      </c>
      <c r="D146" s="263">
        <v>294996.31</v>
      </c>
      <c r="E146" s="264">
        <v>328476.49</v>
      </c>
      <c r="F146" s="260">
        <v>2998097</v>
      </c>
      <c r="G146" s="260"/>
      <c r="H146" s="260">
        <v>2998097</v>
      </c>
      <c r="I146" s="265">
        <v>171</v>
      </c>
      <c r="J146" s="266">
        <v>44485</v>
      </c>
      <c r="K146" s="265">
        <v>1365</v>
      </c>
      <c r="L146" s="265" t="s">
        <v>969</v>
      </c>
      <c r="M146" s="275"/>
    </row>
    <row r="147" spans="1:13" s="192" customFormat="1" hidden="1" x14ac:dyDescent="0.2">
      <c r="A147" s="259">
        <v>44484.53125</v>
      </c>
      <c r="B147" s="261" t="s">
        <v>66</v>
      </c>
      <c r="C147" s="262">
        <v>-17742.2</v>
      </c>
      <c r="D147" s="263">
        <v>0</v>
      </c>
      <c r="E147" s="264">
        <v>310734.28999999998</v>
      </c>
      <c r="F147" s="260"/>
      <c r="G147" s="260"/>
      <c r="H147" s="260" t="s">
        <v>116</v>
      </c>
      <c r="I147" s="265"/>
      <c r="J147" s="266"/>
      <c r="K147" s="265"/>
      <c r="L147" s="265"/>
      <c r="M147" s="275"/>
    </row>
    <row r="148" spans="1:13" s="192" customFormat="1" hidden="1" x14ac:dyDescent="0.2">
      <c r="A148" s="259">
        <v>44484.53125</v>
      </c>
      <c r="B148" s="261" t="s">
        <v>70</v>
      </c>
      <c r="C148" s="262">
        <v>0</v>
      </c>
      <c r="D148" s="263">
        <v>1095.2</v>
      </c>
      <c r="E148" s="264">
        <v>311829.49</v>
      </c>
      <c r="F148" s="260"/>
      <c r="G148" s="260"/>
      <c r="H148" s="260" t="s">
        <v>116</v>
      </c>
      <c r="I148" s="265" t="s">
        <v>265</v>
      </c>
      <c r="J148" s="266"/>
      <c r="K148" s="265"/>
      <c r="L148" s="265"/>
      <c r="M148" s="275"/>
    </row>
    <row r="149" spans="1:13" s="192" customFormat="1" hidden="1" x14ac:dyDescent="0.2">
      <c r="A149" s="259">
        <v>44484.53125</v>
      </c>
      <c r="B149" s="261" t="s">
        <v>70</v>
      </c>
      <c r="C149" s="262">
        <v>0</v>
      </c>
      <c r="D149" s="263">
        <v>1771.6</v>
      </c>
      <c r="E149" s="264">
        <v>313601.09000000003</v>
      </c>
      <c r="F149" s="260"/>
      <c r="G149" s="260"/>
      <c r="H149" s="260" t="s">
        <v>116</v>
      </c>
      <c r="I149" s="265" t="s">
        <v>265</v>
      </c>
      <c r="J149" s="266"/>
      <c r="K149" s="265"/>
      <c r="L149" s="265"/>
      <c r="M149" s="275"/>
    </row>
    <row r="150" spans="1:13" s="192" customFormat="1" hidden="1" x14ac:dyDescent="0.2">
      <c r="A150" s="259">
        <v>44484.535416666666</v>
      </c>
      <c r="B150" s="261" t="s">
        <v>66</v>
      </c>
      <c r="C150" s="262">
        <v>-26906.799999999999</v>
      </c>
      <c r="D150" s="263">
        <v>0</v>
      </c>
      <c r="E150" s="264">
        <v>286694.28999999998</v>
      </c>
      <c r="F150" s="260"/>
      <c r="G150" s="260"/>
      <c r="H150" s="260" t="s">
        <v>116</v>
      </c>
      <c r="I150" s="265"/>
      <c r="J150" s="266"/>
      <c r="K150" s="265"/>
      <c r="L150" s="265"/>
      <c r="M150" s="275"/>
    </row>
    <row r="151" spans="1:13" s="192" customFormat="1" hidden="1" x14ac:dyDescent="0.2">
      <c r="A151" s="259">
        <v>44484.536111111112</v>
      </c>
      <c r="B151" s="261" t="s">
        <v>71</v>
      </c>
      <c r="C151" s="262">
        <v>-3350</v>
      </c>
      <c r="D151" s="263">
        <v>0</v>
      </c>
      <c r="E151" s="264">
        <v>283344.28999999998</v>
      </c>
      <c r="F151" s="260" t="s">
        <v>961</v>
      </c>
      <c r="G151" s="260"/>
      <c r="H151" s="260" t="s">
        <v>72</v>
      </c>
      <c r="I151" s="265"/>
      <c r="J151" s="266"/>
      <c r="K151" s="265"/>
      <c r="L151" s="265"/>
      <c r="M151" s="275"/>
    </row>
    <row r="152" spans="1:13" s="192" customFormat="1" hidden="1" x14ac:dyDescent="0.2">
      <c r="A152" s="259">
        <v>44484.538541666669</v>
      </c>
      <c r="B152" s="261" t="s">
        <v>73</v>
      </c>
      <c r="C152" s="262">
        <v>-2295.8000000000002</v>
      </c>
      <c r="D152" s="263">
        <v>0</v>
      </c>
      <c r="E152" s="264">
        <v>281048.49</v>
      </c>
      <c r="F152" s="260">
        <v>7750640</v>
      </c>
      <c r="G152" s="260"/>
      <c r="H152" s="260" t="s">
        <v>963</v>
      </c>
      <c r="I152" s="265"/>
      <c r="J152" s="266"/>
      <c r="K152" s="265"/>
      <c r="L152" s="265"/>
      <c r="M152" s="275"/>
    </row>
    <row r="153" spans="1:13" s="192" customFormat="1" hidden="1" x14ac:dyDescent="0.2">
      <c r="A153" s="259">
        <v>44484.54184027778</v>
      </c>
      <c r="B153" s="261" t="s">
        <v>73</v>
      </c>
      <c r="C153" s="262">
        <v>-2104.1999999999998</v>
      </c>
      <c r="D153" s="263">
        <v>0</v>
      </c>
      <c r="E153" s="264">
        <v>278944.28999999998</v>
      </c>
      <c r="F153" s="260">
        <v>7767493</v>
      </c>
      <c r="G153" s="260"/>
      <c r="H153" s="260" t="s">
        <v>72</v>
      </c>
      <c r="I153" s="265"/>
      <c r="J153" s="266"/>
      <c r="K153" s="265"/>
      <c r="L153" s="265"/>
      <c r="M153" s="275"/>
    </row>
    <row r="154" spans="1:13" s="192" customFormat="1" hidden="1" x14ac:dyDescent="0.2">
      <c r="A154" s="259">
        <v>44484.542361111111</v>
      </c>
      <c r="B154" s="261" t="s">
        <v>71</v>
      </c>
      <c r="C154" s="262">
        <v>-5038.59</v>
      </c>
      <c r="D154" s="263">
        <v>0</v>
      </c>
      <c r="E154" s="264">
        <v>273905.7</v>
      </c>
      <c r="F154" s="260" t="s">
        <v>962</v>
      </c>
      <c r="G154" s="260"/>
      <c r="H154" s="260" t="s">
        <v>72</v>
      </c>
      <c r="I154" s="265"/>
      <c r="J154" s="266"/>
      <c r="K154" s="265"/>
      <c r="L154" s="265"/>
      <c r="M154" s="275"/>
    </row>
    <row r="155" spans="1:13" s="192" customFormat="1" hidden="1" x14ac:dyDescent="0.2">
      <c r="A155" s="259">
        <v>44484.549305555556</v>
      </c>
      <c r="B155" s="261" t="s">
        <v>66</v>
      </c>
      <c r="C155" s="262">
        <v>-27106.38</v>
      </c>
      <c r="D155" s="263">
        <v>0</v>
      </c>
      <c r="E155" s="264">
        <v>246799.32</v>
      </c>
      <c r="F155" s="260"/>
      <c r="G155" s="260"/>
      <c r="H155" s="260" t="s">
        <v>116</v>
      </c>
      <c r="I155" s="265"/>
      <c r="J155" s="266"/>
      <c r="K155" s="265"/>
      <c r="L155" s="265"/>
      <c r="M155" s="275"/>
    </row>
    <row r="156" spans="1:13" s="192" customFormat="1" hidden="1" x14ac:dyDescent="0.2">
      <c r="A156" s="259">
        <v>44484.549305555556</v>
      </c>
      <c r="B156" s="261" t="s">
        <v>70</v>
      </c>
      <c r="C156" s="262">
        <v>0</v>
      </c>
      <c r="D156" s="263">
        <v>2160.1999999999998</v>
      </c>
      <c r="E156" s="264">
        <v>248959.52</v>
      </c>
      <c r="F156" s="260"/>
      <c r="G156" s="260"/>
      <c r="H156" s="260" t="s">
        <v>116</v>
      </c>
      <c r="I156" s="265" t="s">
        <v>265</v>
      </c>
      <c r="J156" s="266"/>
      <c r="K156" s="265"/>
      <c r="L156" s="265"/>
      <c r="M156" s="275"/>
    </row>
    <row r="157" spans="1:13" s="192" customFormat="1" hidden="1" x14ac:dyDescent="0.2">
      <c r="A157" s="259">
        <v>44484.564583333333</v>
      </c>
      <c r="B157" s="261" t="s">
        <v>66</v>
      </c>
      <c r="C157" s="262">
        <v>-2866.8</v>
      </c>
      <c r="D157" s="263">
        <v>0</v>
      </c>
      <c r="E157" s="264">
        <v>246092.72</v>
      </c>
      <c r="F157" s="260"/>
      <c r="G157" s="260"/>
      <c r="H157" s="260" t="s">
        <v>116</v>
      </c>
      <c r="I157" s="265"/>
      <c r="J157" s="266"/>
      <c r="K157" s="265"/>
      <c r="L157" s="265"/>
      <c r="M157" s="275"/>
    </row>
    <row r="158" spans="1:13" s="192" customFormat="1" hidden="1" x14ac:dyDescent="0.2">
      <c r="A158" s="259">
        <v>44484.566192129627</v>
      </c>
      <c r="B158" s="261" t="s">
        <v>7</v>
      </c>
      <c r="C158" s="262">
        <v>-40000</v>
      </c>
      <c r="D158" s="263">
        <v>0</v>
      </c>
      <c r="E158" s="264">
        <v>206092.72</v>
      </c>
      <c r="F158" s="260">
        <v>7919026</v>
      </c>
      <c r="G158" s="260"/>
      <c r="H158" s="260" t="s">
        <v>7</v>
      </c>
      <c r="I158" s="265"/>
      <c r="J158" s="266"/>
      <c r="K158" s="265"/>
      <c r="L158" s="265"/>
      <c r="M158" s="275"/>
    </row>
    <row r="159" spans="1:13" s="192" customFormat="1" hidden="1" x14ac:dyDescent="0.2">
      <c r="A159" s="259">
        <v>44487.510416666664</v>
      </c>
      <c r="B159" s="261" t="s">
        <v>71</v>
      </c>
      <c r="C159" s="262">
        <v>-7000</v>
      </c>
      <c r="D159" s="263">
        <v>0</v>
      </c>
      <c r="E159" s="264">
        <v>196932.52</v>
      </c>
      <c r="F159" s="260">
        <v>1527263397</v>
      </c>
      <c r="G159" s="260"/>
      <c r="H159" s="260" t="s">
        <v>72</v>
      </c>
      <c r="I159" s="265"/>
      <c r="J159" s="266"/>
      <c r="K159" s="265"/>
      <c r="L159" s="265"/>
      <c r="M159" s="275"/>
    </row>
    <row r="160" spans="1:13" s="192" customFormat="1" hidden="1" x14ac:dyDescent="0.2">
      <c r="A160" s="259">
        <v>44487.511597222219</v>
      </c>
      <c r="B160" s="261" t="s">
        <v>7</v>
      </c>
      <c r="C160" s="262">
        <v>-40000</v>
      </c>
      <c r="D160" s="263">
        <v>0</v>
      </c>
      <c r="E160" s="264">
        <v>156932.51999999999</v>
      </c>
      <c r="F160" s="260">
        <v>2660300</v>
      </c>
      <c r="G160" s="260"/>
      <c r="H160" s="260" t="s">
        <v>7</v>
      </c>
      <c r="I160" s="265"/>
      <c r="J160" s="266"/>
      <c r="K160" s="265"/>
      <c r="L160" s="265"/>
      <c r="M160" s="275"/>
    </row>
    <row r="161" spans="1:13" s="192" customFormat="1" hidden="1" x14ac:dyDescent="0.2">
      <c r="A161" s="259">
        <v>44488.488506944443</v>
      </c>
      <c r="B161" s="261" t="s">
        <v>7</v>
      </c>
      <c r="C161" s="262">
        <v>-60000</v>
      </c>
      <c r="D161" s="263">
        <v>0</v>
      </c>
      <c r="E161" s="264">
        <v>96932.52</v>
      </c>
      <c r="F161" s="260">
        <v>4024221</v>
      </c>
      <c r="G161" s="260"/>
      <c r="H161" s="260" t="s">
        <v>7</v>
      </c>
      <c r="I161" s="265"/>
      <c r="J161" s="266"/>
      <c r="K161" s="265"/>
      <c r="L161" s="265"/>
      <c r="M161" s="275"/>
    </row>
    <row r="162" spans="1:13" s="192" customFormat="1" ht="25.5" hidden="1" x14ac:dyDescent="0.2">
      <c r="A162" s="259">
        <v>44490.493055555555</v>
      </c>
      <c r="B162" s="261" t="s">
        <v>77</v>
      </c>
      <c r="C162" s="262">
        <v>0</v>
      </c>
      <c r="D162" s="263">
        <v>310880</v>
      </c>
      <c r="E162" s="264">
        <v>407812.52</v>
      </c>
      <c r="F162" s="260">
        <v>2991886</v>
      </c>
      <c r="G162" s="260"/>
      <c r="H162" s="260">
        <v>2991886</v>
      </c>
      <c r="I162" s="265">
        <v>171</v>
      </c>
      <c r="J162" s="266">
        <v>44490</v>
      </c>
      <c r="K162" s="265">
        <v>1385</v>
      </c>
      <c r="L162" s="265" t="s">
        <v>1021</v>
      </c>
      <c r="M162" s="275"/>
    </row>
    <row r="163" spans="1:13" s="192" customFormat="1" ht="25.5" hidden="1" x14ac:dyDescent="0.2">
      <c r="A163" s="259">
        <v>44490.508333333331</v>
      </c>
      <c r="B163" s="261" t="s">
        <v>852</v>
      </c>
      <c r="C163" s="262">
        <v>0</v>
      </c>
      <c r="D163" s="263">
        <v>15312</v>
      </c>
      <c r="E163" s="264">
        <v>423124.52</v>
      </c>
      <c r="F163" s="260">
        <v>291253</v>
      </c>
      <c r="G163" s="260"/>
      <c r="H163" s="260">
        <v>291253</v>
      </c>
      <c r="I163" s="265">
        <v>26</v>
      </c>
      <c r="J163" s="266">
        <v>44491</v>
      </c>
      <c r="K163" s="265">
        <v>1386</v>
      </c>
      <c r="L163" s="265" t="s">
        <v>1022</v>
      </c>
      <c r="M163" s="275"/>
    </row>
    <row r="164" spans="1:13" s="192" customFormat="1" hidden="1" x14ac:dyDescent="0.2">
      <c r="A164" s="259">
        <v>44494.468414351853</v>
      </c>
      <c r="B164" s="261" t="s">
        <v>621</v>
      </c>
      <c r="C164" s="262">
        <v>0</v>
      </c>
      <c r="D164" s="263">
        <v>26100</v>
      </c>
      <c r="E164" s="264">
        <v>449224.52</v>
      </c>
      <c r="F164" s="260">
        <v>2262295</v>
      </c>
      <c r="G164" s="260">
        <v>251021</v>
      </c>
      <c r="H164" s="261" t="s">
        <v>1068</v>
      </c>
      <c r="I164" s="265">
        <v>228</v>
      </c>
      <c r="J164" s="266">
        <v>44495</v>
      </c>
      <c r="K164" s="265">
        <v>1400</v>
      </c>
      <c r="L164" s="265" t="s">
        <v>1067</v>
      </c>
      <c r="M164" s="275"/>
    </row>
    <row r="165" spans="1:13" s="192" customFormat="1" hidden="1" x14ac:dyDescent="0.2">
      <c r="A165" s="259">
        <v>44495.127592592595</v>
      </c>
      <c r="B165" s="261" t="s">
        <v>745</v>
      </c>
      <c r="C165" s="262">
        <v>0</v>
      </c>
      <c r="D165" s="263">
        <v>7424</v>
      </c>
      <c r="E165" s="264">
        <v>456648.52</v>
      </c>
      <c r="F165" s="260">
        <v>3249960</v>
      </c>
      <c r="G165" s="260">
        <v>5822373</v>
      </c>
      <c r="H165" s="282" t="s">
        <v>1127</v>
      </c>
      <c r="I165" s="265">
        <v>229</v>
      </c>
      <c r="J165" s="266">
        <v>44496</v>
      </c>
      <c r="K165" s="265">
        <v>1405</v>
      </c>
      <c r="L165" s="265" t="s">
        <v>1074</v>
      </c>
      <c r="M165" s="275"/>
    </row>
    <row r="166" spans="1:13" s="192" customFormat="1" hidden="1" x14ac:dyDescent="0.2">
      <c r="A166" s="259">
        <v>44495.665555555555</v>
      </c>
      <c r="B166" s="261" t="s">
        <v>1069</v>
      </c>
      <c r="C166" s="262">
        <v>0</v>
      </c>
      <c r="D166" s="263">
        <v>754</v>
      </c>
      <c r="E166" s="264">
        <v>457402.52</v>
      </c>
      <c r="F166" s="260">
        <v>4056660</v>
      </c>
      <c r="G166" s="260">
        <v>261021</v>
      </c>
      <c r="H166" s="282" t="s">
        <v>1128</v>
      </c>
      <c r="I166" s="265">
        <v>262</v>
      </c>
      <c r="J166" s="266" t="s">
        <v>328</v>
      </c>
      <c r="K166" s="265"/>
      <c r="L166" s="265" t="s">
        <v>1130</v>
      </c>
      <c r="M166" s="275"/>
    </row>
    <row r="167" spans="1:13" s="192" customFormat="1" hidden="1" x14ac:dyDescent="0.2">
      <c r="A167" s="259">
        <v>44497.575694444444</v>
      </c>
      <c r="B167" s="261" t="s">
        <v>1095</v>
      </c>
      <c r="C167" s="262">
        <v>0</v>
      </c>
      <c r="D167" s="263">
        <v>3596</v>
      </c>
      <c r="E167" s="264">
        <v>257998.52</v>
      </c>
      <c r="F167" s="260">
        <v>292962</v>
      </c>
      <c r="G167" s="260"/>
      <c r="H167" s="260" t="s">
        <v>1100</v>
      </c>
      <c r="I167" s="265">
        <v>207</v>
      </c>
      <c r="J167" s="266">
        <v>44498</v>
      </c>
      <c r="K167" s="265" t="s">
        <v>1101</v>
      </c>
      <c r="L167" s="265" t="s">
        <v>1085</v>
      </c>
      <c r="M167" s="275">
        <v>44490</v>
      </c>
    </row>
    <row r="168" spans="1:13" s="192" customFormat="1" hidden="1" x14ac:dyDescent="0.2">
      <c r="A168" s="259">
        <v>44497.606168981481</v>
      </c>
      <c r="B168" s="261" t="s">
        <v>73</v>
      </c>
      <c r="C168" s="262">
        <v>-55000</v>
      </c>
      <c r="D168" s="263">
        <v>0</v>
      </c>
      <c r="E168" s="264">
        <v>202998.52</v>
      </c>
      <c r="F168" s="260">
        <v>7192052</v>
      </c>
      <c r="G168" s="260"/>
      <c r="H168" s="260" t="s">
        <v>7</v>
      </c>
      <c r="I168" s="265"/>
      <c r="J168" s="266"/>
      <c r="K168" s="265"/>
      <c r="L168" s="265"/>
      <c r="M168" s="275"/>
    </row>
    <row r="169" spans="1:13" s="192" customFormat="1" hidden="1" x14ac:dyDescent="0.2">
      <c r="A169" s="259">
        <v>44497.767511574071</v>
      </c>
      <c r="B169" s="261" t="s">
        <v>614</v>
      </c>
      <c r="C169" s="262">
        <v>0</v>
      </c>
      <c r="D169" s="263">
        <v>17052</v>
      </c>
      <c r="E169" s="264">
        <v>220050.52</v>
      </c>
      <c r="F169" s="260">
        <v>7721245</v>
      </c>
      <c r="G169" s="260">
        <v>211028</v>
      </c>
      <c r="H169" s="282" t="s">
        <v>1129</v>
      </c>
      <c r="I169" s="265">
        <v>89</v>
      </c>
      <c r="J169" s="266">
        <v>44498</v>
      </c>
      <c r="K169" s="265">
        <v>1411</v>
      </c>
      <c r="L169" s="265" t="s">
        <v>1086</v>
      </c>
      <c r="M169" s="275">
        <v>44466</v>
      </c>
    </row>
    <row r="170" spans="1:13" s="192" customFormat="1" hidden="1" x14ac:dyDescent="0.2">
      <c r="A170" s="259">
        <v>44498.387499999997</v>
      </c>
      <c r="B170" s="261" t="s">
        <v>66</v>
      </c>
      <c r="C170" s="262">
        <v>-17673.400000000001</v>
      </c>
      <c r="D170" s="263">
        <v>0</v>
      </c>
      <c r="E170" s="264">
        <v>202377.12</v>
      </c>
      <c r="F170" s="260"/>
      <c r="G170" s="260"/>
      <c r="H170" s="282" t="s">
        <v>67</v>
      </c>
      <c r="I170" s="265"/>
      <c r="J170" s="266"/>
      <c r="K170" s="265"/>
      <c r="L170" s="265"/>
      <c r="M170" s="275"/>
    </row>
    <row r="171" spans="1:13" s="192" customFormat="1" hidden="1" x14ac:dyDescent="0.2">
      <c r="A171" s="259">
        <v>44498.400000000001</v>
      </c>
      <c r="B171" s="261" t="s">
        <v>66</v>
      </c>
      <c r="C171" s="262">
        <v>-26615</v>
      </c>
      <c r="D171" s="263">
        <v>0</v>
      </c>
      <c r="E171" s="264">
        <v>175762.12</v>
      </c>
      <c r="F171" s="260"/>
      <c r="G171" s="260"/>
      <c r="H171" s="282" t="s">
        <v>67</v>
      </c>
      <c r="I171" s="265"/>
      <c r="J171" s="266"/>
      <c r="K171" s="265"/>
      <c r="L171" s="265"/>
      <c r="M171" s="275"/>
    </row>
    <row r="172" spans="1:13" s="192" customFormat="1" hidden="1" x14ac:dyDescent="0.2">
      <c r="A172" s="259">
        <v>44498.406944444447</v>
      </c>
      <c r="B172" s="261" t="s">
        <v>66</v>
      </c>
      <c r="C172" s="262">
        <v>-2000</v>
      </c>
      <c r="D172" s="263">
        <v>0</v>
      </c>
      <c r="E172" s="264">
        <v>173762.12</v>
      </c>
      <c r="F172" s="260"/>
      <c r="G172" s="260"/>
      <c r="H172" s="282" t="s">
        <v>67</v>
      </c>
      <c r="I172" s="265"/>
      <c r="J172" s="266"/>
      <c r="K172" s="265"/>
      <c r="L172" s="265"/>
      <c r="M172" s="275"/>
    </row>
    <row r="173" spans="1:13" s="192" customFormat="1" hidden="1" x14ac:dyDescent="0.2">
      <c r="A173" s="259">
        <v>44498.420138888891</v>
      </c>
      <c r="B173" s="261" t="s">
        <v>66</v>
      </c>
      <c r="C173" s="262">
        <v>-27431.4</v>
      </c>
      <c r="D173" s="263">
        <v>0</v>
      </c>
      <c r="E173" s="264">
        <v>146330.72</v>
      </c>
      <c r="F173" s="260"/>
      <c r="G173" s="260"/>
      <c r="H173" s="282" t="s">
        <v>67</v>
      </c>
      <c r="I173" s="265"/>
      <c r="J173" s="266"/>
      <c r="K173" s="265"/>
      <c r="L173" s="265"/>
      <c r="M173" s="275"/>
    </row>
    <row r="174" spans="1:13" s="192" customFormat="1" hidden="1" x14ac:dyDescent="0.2">
      <c r="A174" s="259">
        <v>44498.427974537037</v>
      </c>
      <c r="B174" s="261" t="s">
        <v>73</v>
      </c>
      <c r="C174" s="262">
        <v>-50000</v>
      </c>
      <c r="D174" s="263">
        <v>0</v>
      </c>
      <c r="E174" s="264">
        <v>96330.72</v>
      </c>
      <c r="F174" s="260">
        <v>8832027</v>
      </c>
      <c r="G174" s="260"/>
      <c r="H174" s="282" t="s">
        <v>7</v>
      </c>
      <c r="I174" s="265"/>
      <c r="J174" s="266"/>
      <c r="K174" s="265"/>
      <c r="L174" s="265"/>
      <c r="M174" s="275"/>
    </row>
    <row r="175" spans="1:13" s="192" customFormat="1" hidden="1" x14ac:dyDescent="0.2">
      <c r="A175" s="259">
        <v>44498.490972222222</v>
      </c>
      <c r="B175" s="261" t="s">
        <v>71</v>
      </c>
      <c r="C175" s="262">
        <v>-3350</v>
      </c>
      <c r="D175" s="263">
        <v>0</v>
      </c>
      <c r="E175" s="264">
        <v>92980.72</v>
      </c>
      <c r="F175" s="260" t="s">
        <v>1134</v>
      </c>
      <c r="G175" s="260"/>
      <c r="H175" s="282" t="s">
        <v>72</v>
      </c>
      <c r="I175" s="265"/>
      <c r="J175" s="266"/>
      <c r="K175" s="265"/>
      <c r="L175" s="265"/>
      <c r="M175" s="275"/>
    </row>
    <row r="176" spans="1:13" s="192" customFormat="1" hidden="1" x14ac:dyDescent="0.2">
      <c r="A176" s="259">
        <v>44498.490972222222</v>
      </c>
      <c r="B176" s="261" t="s">
        <v>71</v>
      </c>
      <c r="C176" s="262">
        <v>-5536</v>
      </c>
      <c r="D176" s="263">
        <v>0</v>
      </c>
      <c r="E176" s="264">
        <v>87444.72</v>
      </c>
      <c r="F176" s="260" t="s">
        <v>1135</v>
      </c>
      <c r="G176" s="260"/>
      <c r="H176" s="282" t="s">
        <v>72</v>
      </c>
      <c r="I176" s="265"/>
      <c r="J176" s="266"/>
      <c r="K176" s="265"/>
      <c r="L176" s="265"/>
      <c r="M176" s="275"/>
    </row>
    <row r="177" spans="1:13" s="192" customFormat="1" hidden="1" x14ac:dyDescent="0.2">
      <c r="A177" s="259">
        <v>44498.493171296293</v>
      </c>
      <c r="B177" s="261" t="s">
        <v>73</v>
      </c>
      <c r="C177" s="262">
        <v>-2401</v>
      </c>
      <c r="D177" s="263">
        <v>0</v>
      </c>
      <c r="E177" s="264">
        <v>85043.72</v>
      </c>
      <c r="F177" s="260">
        <v>9150397</v>
      </c>
      <c r="G177" s="260"/>
      <c r="H177" s="282" t="s">
        <v>72</v>
      </c>
      <c r="I177" s="265"/>
      <c r="J177" s="266"/>
      <c r="K177" s="265"/>
      <c r="L177" s="265"/>
      <c r="M177" s="275"/>
    </row>
    <row r="178" spans="1:13" s="192" customFormat="1" hidden="1" x14ac:dyDescent="0.2">
      <c r="A178" s="259">
        <v>44498.493171296293</v>
      </c>
      <c r="B178" s="261" t="s">
        <v>73</v>
      </c>
      <c r="C178" s="262">
        <v>-2292</v>
      </c>
      <c r="D178" s="263">
        <v>0</v>
      </c>
      <c r="E178" s="264">
        <v>82751.72</v>
      </c>
      <c r="F178" s="260">
        <v>9150400</v>
      </c>
      <c r="G178" s="260"/>
      <c r="H178" s="282" t="s">
        <v>116</v>
      </c>
      <c r="I178" s="265"/>
      <c r="J178" s="266"/>
      <c r="K178" s="265"/>
      <c r="L178" s="265"/>
      <c r="M178" s="275"/>
    </row>
    <row r="179" spans="1:13" s="192" customFormat="1" hidden="1" x14ac:dyDescent="0.2">
      <c r="A179" s="259">
        <v>44498.493171296293</v>
      </c>
      <c r="B179" s="261" t="s">
        <v>73</v>
      </c>
      <c r="C179" s="262">
        <v>-2156.6</v>
      </c>
      <c r="D179" s="263">
        <v>0</v>
      </c>
      <c r="E179" s="264">
        <v>80595.12</v>
      </c>
      <c r="F179" s="260">
        <v>9150413</v>
      </c>
      <c r="G179" s="260"/>
      <c r="H179" s="282" t="s">
        <v>116</v>
      </c>
      <c r="I179" s="265"/>
      <c r="J179" s="266"/>
      <c r="K179" s="265"/>
      <c r="L179" s="265"/>
      <c r="M179" s="275"/>
    </row>
    <row r="180" spans="1:13" s="192" customFormat="1" hidden="1" x14ac:dyDescent="0.2">
      <c r="A180" s="259">
        <v>44498.649178240739</v>
      </c>
      <c r="B180" s="261" t="s">
        <v>73</v>
      </c>
      <c r="C180" s="262">
        <v>-75000</v>
      </c>
      <c r="D180" s="263">
        <v>0</v>
      </c>
      <c r="E180" s="264">
        <v>5595.12</v>
      </c>
      <c r="F180" s="260">
        <v>1260014</v>
      </c>
      <c r="G180" s="260"/>
      <c r="H180" s="282" t="s">
        <v>7</v>
      </c>
      <c r="I180" s="265"/>
      <c r="J180" s="266"/>
      <c r="K180" s="265"/>
      <c r="L180" s="265"/>
      <c r="M180" s="275"/>
    </row>
    <row r="181" spans="1:13" s="192" customFormat="1" hidden="1" x14ac:dyDescent="0.2">
      <c r="A181" s="259">
        <v>44498.663194444445</v>
      </c>
      <c r="B181" s="261" t="s">
        <v>1136</v>
      </c>
      <c r="C181" s="262">
        <v>-12</v>
      </c>
      <c r="D181" s="263">
        <v>0</v>
      </c>
      <c r="E181" s="264">
        <v>5583.12</v>
      </c>
      <c r="F181" s="260">
        <v>30189</v>
      </c>
      <c r="G181" s="260"/>
      <c r="H181" s="282" t="s">
        <v>442</v>
      </c>
      <c r="I181" s="265"/>
      <c r="J181" s="266"/>
      <c r="K181" s="265"/>
      <c r="L181" s="265"/>
      <c r="M181" s="275"/>
    </row>
    <row r="182" spans="1:13" s="192" customFormat="1" hidden="1" x14ac:dyDescent="0.2">
      <c r="A182" s="259">
        <v>44498.663194444445</v>
      </c>
      <c r="B182" s="261" t="s">
        <v>422</v>
      </c>
      <c r="C182" s="262">
        <v>-1.92</v>
      </c>
      <c r="D182" s="263">
        <v>0</v>
      </c>
      <c r="E182" s="264">
        <v>5581.2</v>
      </c>
      <c r="F182" s="260">
        <v>30189</v>
      </c>
      <c r="G182" s="260"/>
      <c r="H182" s="282" t="s">
        <v>422</v>
      </c>
      <c r="I182" s="265"/>
      <c r="J182" s="266"/>
      <c r="K182" s="265"/>
      <c r="L182" s="265"/>
      <c r="M182" s="275"/>
    </row>
    <row r="183" spans="1:13" s="192" customFormat="1" hidden="1" x14ac:dyDescent="0.2">
      <c r="A183" s="259">
        <v>44501.140277777777</v>
      </c>
      <c r="B183" s="261" t="s">
        <v>421</v>
      </c>
      <c r="C183" s="262">
        <v>-199</v>
      </c>
      <c r="D183" s="263">
        <v>0</v>
      </c>
      <c r="E183" s="264">
        <v>5382.2</v>
      </c>
      <c r="F183" s="260"/>
      <c r="G183" s="260"/>
      <c r="H183" s="282" t="s">
        <v>442</v>
      </c>
      <c r="I183" s="265"/>
      <c r="J183" s="266"/>
      <c r="K183" s="265"/>
      <c r="L183" s="265"/>
      <c r="M183" s="275"/>
    </row>
    <row r="184" spans="1:13" s="192" customFormat="1" hidden="1" x14ac:dyDescent="0.2">
      <c r="A184" s="259">
        <v>44501.140277777777</v>
      </c>
      <c r="B184" s="261" t="s">
        <v>422</v>
      </c>
      <c r="C184" s="262">
        <v>-31.84</v>
      </c>
      <c r="D184" s="263">
        <v>0</v>
      </c>
      <c r="E184" s="264">
        <v>5350.36</v>
      </c>
      <c r="F184" s="260"/>
      <c r="G184" s="260"/>
      <c r="H184" s="282" t="s">
        <v>422</v>
      </c>
      <c r="I184" s="265"/>
      <c r="J184" s="266"/>
      <c r="K184" s="265"/>
      <c r="L184" s="265"/>
      <c r="M184" s="275"/>
    </row>
    <row r="185" spans="1:13" s="192" customFormat="1" hidden="1" x14ac:dyDescent="0.2">
      <c r="A185" s="259">
        <v>44503.541666666664</v>
      </c>
      <c r="B185" s="261" t="s">
        <v>68</v>
      </c>
      <c r="C185" s="262">
        <v>0</v>
      </c>
      <c r="D185" s="263">
        <v>5568</v>
      </c>
      <c r="E185" s="264">
        <v>10918.36</v>
      </c>
      <c r="F185" s="260">
        <v>294186</v>
      </c>
      <c r="G185" s="260"/>
      <c r="H185" s="282" t="s">
        <v>1137</v>
      </c>
      <c r="I185" s="265" t="s">
        <v>797</v>
      </c>
      <c r="J185" s="266" t="s">
        <v>328</v>
      </c>
      <c r="K185" s="265"/>
      <c r="L185" s="265" t="s">
        <v>1139</v>
      </c>
      <c r="M185" s="275"/>
    </row>
    <row r="186" spans="1:13" s="192" customFormat="1" hidden="1" x14ac:dyDescent="0.2">
      <c r="A186" s="259">
        <v>44503.542361111111</v>
      </c>
      <c r="B186" s="261" t="s">
        <v>68</v>
      </c>
      <c r="C186" s="262">
        <v>0</v>
      </c>
      <c r="D186" s="263">
        <v>5220</v>
      </c>
      <c r="E186" s="264">
        <v>16138.36</v>
      </c>
      <c r="F186" s="260">
        <v>294187</v>
      </c>
      <c r="G186" s="260"/>
      <c r="H186" s="282" t="s">
        <v>269</v>
      </c>
      <c r="I186" s="265">
        <v>165</v>
      </c>
      <c r="J186" s="266" t="s">
        <v>328</v>
      </c>
      <c r="K186" s="265"/>
      <c r="L186" s="265" t="s">
        <v>1138</v>
      </c>
      <c r="M186" s="275"/>
    </row>
    <row r="187" spans="1:13" s="192" customFormat="1" hidden="1" x14ac:dyDescent="0.2">
      <c r="A187" s="259">
        <v>44505.667361111111</v>
      </c>
      <c r="B187" s="261" t="s">
        <v>66</v>
      </c>
      <c r="C187" s="263">
        <v>-3000</v>
      </c>
      <c r="D187" s="263">
        <v>0</v>
      </c>
      <c r="E187" s="264">
        <v>13138.36</v>
      </c>
      <c r="F187" s="260"/>
      <c r="G187" s="260"/>
      <c r="H187" s="282" t="s">
        <v>67</v>
      </c>
      <c r="I187" s="265"/>
      <c r="J187" s="266"/>
      <c r="K187" s="265"/>
      <c r="L187" s="265"/>
      <c r="M187" s="275"/>
    </row>
    <row r="188" spans="1:13" s="192" customFormat="1" hidden="1" x14ac:dyDescent="0.2">
      <c r="A188" s="259">
        <v>44508.676388888889</v>
      </c>
      <c r="B188" s="261" t="s">
        <v>66</v>
      </c>
      <c r="C188" s="263">
        <v>-1000</v>
      </c>
      <c r="D188" s="263">
        <v>0</v>
      </c>
      <c r="E188" s="264">
        <v>12138.36</v>
      </c>
      <c r="F188" s="260"/>
      <c r="G188" s="260"/>
      <c r="H188" s="282" t="s">
        <v>67</v>
      </c>
      <c r="I188" s="265"/>
      <c r="J188" s="266"/>
      <c r="K188" s="265"/>
      <c r="L188" s="265"/>
      <c r="M188" s="275"/>
    </row>
    <row r="189" spans="1:13" s="192" customFormat="1" hidden="1" x14ac:dyDescent="0.2">
      <c r="A189" s="259">
        <v>44511.457766203705</v>
      </c>
      <c r="B189" s="261" t="s">
        <v>11</v>
      </c>
      <c r="C189" s="263">
        <v>0</v>
      </c>
      <c r="D189" s="263">
        <v>70000</v>
      </c>
      <c r="E189" s="264">
        <v>82138.36</v>
      </c>
      <c r="F189" s="260">
        <v>9041367</v>
      </c>
      <c r="G189" s="260">
        <v>111121</v>
      </c>
      <c r="H189" s="282" t="s">
        <v>7</v>
      </c>
      <c r="I189" s="265"/>
      <c r="J189" s="266"/>
      <c r="K189" s="265"/>
      <c r="L189" s="265"/>
      <c r="M189" s="275"/>
    </row>
    <row r="190" spans="1:13" hidden="1" x14ac:dyDescent="0.2">
      <c r="A190" s="259">
        <v>44512.455555555556</v>
      </c>
      <c r="B190" s="261" t="s">
        <v>66</v>
      </c>
      <c r="C190" s="263">
        <v>-18090.400000000001</v>
      </c>
      <c r="D190" s="263">
        <v>0</v>
      </c>
      <c r="E190" s="264">
        <v>64047.96</v>
      </c>
      <c r="F190" s="260"/>
      <c r="G190" s="260"/>
      <c r="H190" s="282" t="s">
        <v>67</v>
      </c>
      <c r="I190" s="265"/>
      <c r="J190" s="266"/>
      <c r="K190" s="265"/>
      <c r="L190" s="265"/>
      <c r="M190" s="275"/>
    </row>
    <row r="191" spans="1:13" hidden="1" x14ac:dyDescent="0.2">
      <c r="A191" s="259">
        <v>44512.459722222222</v>
      </c>
      <c r="B191" s="261" t="s">
        <v>66</v>
      </c>
      <c r="C191" s="263">
        <v>-26906.799999999999</v>
      </c>
      <c r="D191" s="263">
        <v>0</v>
      </c>
      <c r="E191" s="264">
        <v>37141.160000000003</v>
      </c>
      <c r="F191" s="260"/>
      <c r="G191" s="260"/>
      <c r="H191" s="282" t="s">
        <v>67</v>
      </c>
      <c r="I191" s="265"/>
      <c r="J191" s="266"/>
      <c r="K191" s="265"/>
      <c r="L191" s="265"/>
      <c r="M191" s="275"/>
    </row>
    <row r="192" spans="1:13" hidden="1" x14ac:dyDescent="0.2">
      <c r="A192" s="259">
        <v>44512.53125</v>
      </c>
      <c r="B192" s="261" t="s">
        <v>71</v>
      </c>
      <c r="C192" s="263">
        <v>-3350</v>
      </c>
      <c r="D192" s="263">
        <v>0</v>
      </c>
      <c r="E192" s="264">
        <v>33791.160000000003</v>
      </c>
      <c r="F192" s="260" t="s">
        <v>1234</v>
      </c>
      <c r="G192" s="260"/>
      <c r="H192" s="282" t="s">
        <v>72</v>
      </c>
      <c r="I192" s="265"/>
      <c r="J192" s="266"/>
      <c r="K192" s="265"/>
      <c r="L192" s="265"/>
      <c r="M192" s="275"/>
    </row>
    <row r="193" spans="1:13" hidden="1" x14ac:dyDescent="0.2">
      <c r="A193" s="259">
        <v>44512.542361111111</v>
      </c>
      <c r="B193" s="261" t="s">
        <v>66</v>
      </c>
      <c r="C193" s="263">
        <v>-26156.26</v>
      </c>
      <c r="D193" s="263">
        <v>0</v>
      </c>
      <c r="E193" s="264">
        <v>7634.9</v>
      </c>
      <c r="F193" s="260"/>
      <c r="G193" s="260"/>
      <c r="H193" s="282" t="s">
        <v>67</v>
      </c>
      <c r="I193" s="265"/>
      <c r="J193" s="266"/>
      <c r="K193" s="265"/>
      <c r="L193" s="265"/>
      <c r="M193" s="275"/>
    </row>
    <row r="194" spans="1:13" hidden="1" x14ac:dyDescent="0.2">
      <c r="A194" s="259">
        <v>44512.960416666669</v>
      </c>
      <c r="B194" s="261" t="s">
        <v>378</v>
      </c>
      <c r="C194" s="263">
        <v>3970</v>
      </c>
      <c r="D194" s="263">
        <v>0</v>
      </c>
      <c r="E194" s="264">
        <f>E193-C194</f>
        <v>3664.8999999999996</v>
      </c>
      <c r="F194" s="260"/>
      <c r="G194" s="260"/>
      <c r="H194" s="282" t="s">
        <v>1252</v>
      </c>
      <c r="I194" s="265"/>
      <c r="J194" s="266"/>
      <c r="K194" s="265"/>
      <c r="L194" s="265"/>
      <c r="M194" s="275"/>
    </row>
    <row r="195" spans="1:13" hidden="1" x14ac:dyDescent="0.2">
      <c r="A195" s="259">
        <v>44516.847222222219</v>
      </c>
      <c r="B195" s="261" t="s">
        <v>69</v>
      </c>
      <c r="C195" s="263">
        <v>997.6</v>
      </c>
      <c r="D195" s="263">
        <v>0</v>
      </c>
      <c r="E195" s="264">
        <f>E194-C195</f>
        <v>2667.2999999999997</v>
      </c>
      <c r="F195" s="260"/>
      <c r="G195" s="260"/>
      <c r="H195" s="282" t="s">
        <v>1253</v>
      </c>
      <c r="I195" s="265"/>
      <c r="J195" s="266"/>
      <c r="K195" s="265"/>
      <c r="L195" s="265"/>
      <c r="M195" s="275"/>
    </row>
    <row r="196" spans="1:13" hidden="1" x14ac:dyDescent="0.2">
      <c r="A196" s="259">
        <v>44525</v>
      </c>
      <c r="B196" s="261" t="s">
        <v>1433</v>
      </c>
      <c r="C196" s="263"/>
      <c r="D196" s="263">
        <v>310880</v>
      </c>
      <c r="E196" s="264">
        <f>E195+D196</f>
        <v>313547.3</v>
      </c>
      <c r="F196" s="260"/>
      <c r="G196" s="260"/>
      <c r="H196" s="282"/>
      <c r="I196" s="265"/>
      <c r="J196" s="266"/>
      <c r="K196" s="265"/>
      <c r="L196" s="265"/>
      <c r="M196" s="275"/>
    </row>
    <row r="197" spans="1:13" hidden="1" x14ac:dyDescent="0.2">
      <c r="A197" s="259">
        <v>44526.527083333334</v>
      </c>
      <c r="B197" s="261" t="s">
        <v>66</v>
      </c>
      <c r="C197" s="263">
        <v>4500</v>
      </c>
      <c r="D197" s="263">
        <v>0</v>
      </c>
      <c r="E197" s="264">
        <f t="shared" ref="E197:E208" si="2">E196-C197</f>
        <v>309047.3</v>
      </c>
      <c r="F197" s="260"/>
      <c r="G197" s="260"/>
      <c r="H197" s="282" t="s">
        <v>67</v>
      </c>
      <c r="I197" s="265"/>
      <c r="J197" s="266"/>
      <c r="K197" s="265"/>
      <c r="L197" s="265"/>
      <c r="M197" s="275"/>
    </row>
    <row r="198" spans="1:13" hidden="1" x14ac:dyDescent="0.2">
      <c r="A198" s="259">
        <v>44526.521527777775</v>
      </c>
      <c r="B198" s="261" t="s">
        <v>66</v>
      </c>
      <c r="C198" s="263">
        <v>26752.49</v>
      </c>
      <c r="D198" s="263">
        <v>0</v>
      </c>
      <c r="E198" s="264">
        <f t="shared" si="2"/>
        <v>282294.81</v>
      </c>
      <c r="F198" s="260"/>
      <c r="G198" s="260"/>
      <c r="H198" s="282" t="s">
        <v>67</v>
      </c>
      <c r="I198" s="265"/>
      <c r="J198" s="266"/>
      <c r="K198" s="265"/>
      <c r="L198" s="265"/>
      <c r="M198" s="275"/>
    </row>
    <row r="199" spans="1:13" ht="38.25" x14ac:dyDescent="0.2">
      <c r="A199" s="259">
        <v>44529</v>
      </c>
      <c r="B199" s="261" t="s">
        <v>1434</v>
      </c>
      <c r="C199" s="263">
        <v>66000</v>
      </c>
      <c r="D199" s="263">
        <v>0</v>
      </c>
      <c r="E199" s="264">
        <f t="shared" si="2"/>
        <v>216294.81</v>
      </c>
      <c r="F199" s="260"/>
      <c r="G199" s="260"/>
      <c r="H199" s="261" t="s">
        <v>1434</v>
      </c>
      <c r="I199" s="265"/>
      <c r="J199" s="266"/>
      <c r="K199" s="265"/>
      <c r="L199" s="265"/>
      <c r="M199" s="275"/>
    </row>
    <row r="200" spans="1:13" x14ac:dyDescent="0.2">
      <c r="A200" s="259">
        <v>44530</v>
      </c>
      <c r="B200" s="261" t="s">
        <v>1435</v>
      </c>
      <c r="C200" s="263">
        <v>17102.2</v>
      </c>
      <c r="D200" s="263"/>
      <c r="E200" s="264">
        <f t="shared" si="2"/>
        <v>199192.61</v>
      </c>
      <c r="F200" s="260"/>
      <c r="G200" s="260"/>
      <c r="H200" s="261" t="s">
        <v>1435</v>
      </c>
      <c r="I200" s="265"/>
      <c r="J200" s="266"/>
      <c r="K200" s="265"/>
      <c r="L200" s="265"/>
      <c r="M200" s="275"/>
    </row>
    <row r="201" spans="1:13" x14ac:dyDescent="0.2">
      <c r="A201" s="259">
        <v>44530</v>
      </c>
      <c r="B201" s="261" t="s">
        <v>1435</v>
      </c>
      <c r="C201" s="263">
        <v>26906.2</v>
      </c>
      <c r="D201" s="263"/>
      <c r="E201" s="264">
        <f t="shared" si="2"/>
        <v>172286.40999999997</v>
      </c>
      <c r="F201" s="260"/>
      <c r="G201" s="260"/>
      <c r="H201" s="261" t="s">
        <v>1435</v>
      </c>
      <c r="I201" s="265"/>
      <c r="J201" s="266"/>
      <c r="K201" s="265"/>
      <c r="L201" s="265"/>
      <c r="M201" s="275"/>
    </row>
    <row r="202" spans="1:13" ht="25.5" x14ac:dyDescent="0.2">
      <c r="A202" s="259">
        <v>44530</v>
      </c>
      <c r="B202" s="261" t="s">
        <v>1436</v>
      </c>
      <c r="C202" s="263">
        <v>3350</v>
      </c>
      <c r="D202" s="263"/>
      <c r="E202" s="264">
        <f t="shared" si="2"/>
        <v>168936.40999999997</v>
      </c>
      <c r="F202" s="260"/>
      <c r="G202" s="260"/>
      <c r="H202" s="261" t="s">
        <v>1436</v>
      </c>
      <c r="I202" s="265"/>
      <c r="J202" s="266"/>
      <c r="K202" s="265"/>
      <c r="L202" s="265"/>
      <c r="M202" s="275"/>
    </row>
    <row r="203" spans="1:13" x14ac:dyDescent="0.2">
      <c r="A203" s="259">
        <v>44530</v>
      </c>
      <c r="B203" s="261" t="s">
        <v>1437</v>
      </c>
      <c r="C203" s="263">
        <v>2295.8000000000002</v>
      </c>
      <c r="D203" s="263"/>
      <c r="E203" s="264">
        <f t="shared" si="2"/>
        <v>166640.60999999999</v>
      </c>
      <c r="F203" s="260"/>
      <c r="G203" s="260"/>
      <c r="H203" s="261" t="s">
        <v>1437</v>
      </c>
      <c r="I203" s="265"/>
      <c r="J203" s="266"/>
      <c r="K203" s="265"/>
      <c r="L203" s="265"/>
      <c r="M203" s="275"/>
    </row>
    <row r="204" spans="1:13" x14ac:dyDescent="0.2">
      <c r="A204" s="259">
        <v>44530</v>
      </c>
      <c r="B204" s="261" t="s">
        <v>1437</v>
      </c>
      <c r="C204" s="263">
        <v>2160.1999999999998</v>
      </c>
      <c r="D204" s="263"/>
      <c r="E204" s="264">
        <f t="shared" si="2"/>
        <v>164480.40999999997</v>
      </c>
      <c r="F204" s="260"/>
      <c r="G204" s="260"/>
      <c r="H204" s="261" t="s">
        <v>1437</v>
      </c>
      <c r="I204" s="265"/>
      <c r="J204" s="266"/>
      <c r="K204" s="265"/>
      <c r="L204" s="265"/>
      <c r="M204" s="275"/>
    </row>
    <row r="205" spans="1:13" x14ac:dyDescent="0.2">
      <c r="A205" s="259">
        <v>44530</v>
      </c>
      <c r="B205" s="261" t="s">
        <v>1437</v>
      </c>
      <c r="C205" s="263">
        <v>5000</v>
      </c>
      <c r="D205" s="263"/>
      <c r="E205" s="264">
        <f t="shared" si="2"/>
        <v>159480.40999999997</v>
      </c>
      <c r="F205" s="260"/>
      <c r="G205" s="260"/>
      <c r="H205" s="261" t="s">
        <v>1437</v>
      </c>
      <c r="I205" s="265"/>
      <c r="J205" s="266"/>
      <c r="K205" s="265"/>
      <c r="L205" s="265"/>
      <c r="M205" s="275"/>
    </row>
    <row r="206" spans="1:13" ht="25.5" x14ac:dyDescent="0.2">
      <c r="A206" s="259">
        <v>44530</v>
      </c>
      <c r="B206" s="261" t="s">
        <v>1438</v>
      </c>
      <c r="C206" s="263">
        <v>150000</v>
      </c>
      <c r="D206" s="263"/>
      <c r="E206" s="264">
        <f t="shared" si="2"/>
        <v>9480.4099999999744</v>
      </c>
      <c r="F206" s="260"/>
      <c r="G206" s="260"/>
      <c r="H206" s="261" t="s">
        <v>1438</v>
      </c>
      <c r="I206" s="265"/>
      <c r="J206" s="266"/>
      <c r="K206" s="265"/>
      <c r="L206" s="265"/>
      <c r="M206" s="275"/>
    </row>
    <row r="207" spans="1:13" ht="25.5" x14ac:dyDescent="0.2">
      <c r="A207" s="259">
        <v>44530</v>
      </c>
      <c r="B207" s="261" t="s">
        <v>1436</v>
      </c>
      <c r="C207" s="263">
        <v>265</v>
      </c>
      <c r="D207" s="263"/>
      <c r="E207" s="264">
        <f t="shared" si="2"/>
        <v>9215.4099999999744</v>
      </c>
      <c r="F207" s="260"/>
      <c r="G207" s="260"/>
      <c r="H207" s="261" t="s">
        <v>1436</v>
      </c>
      <c r="I207" s="265"/>
      <c r="J207" s="266"/>
      <c r="K207" s="265"/>
      <c r="L207" s="265"/>
      <c r="M207" s="275"/>
    </row>
    <row r="208" spans="1:13" ht="25.5" x14ac:dyDescent="0.2">
      <c r="A208" s="259">
        <v>44530</v>
      </c>
      <c r="B208" s="261" t="s">
        <v>1436</v>
      </c>
      <c r="C208" s="263">
        <v>250</v>
      </c>
      <c r="D208" s="263"/>
      <c r="E208" s="264">
        <f t="shared" si="2"/>
        <v>8965.4099999999744</v>
      </c>
      <c r="F208" s="260"/>
      <c r="G208" s="260"/>
      <c r="H208" s="261" t="s">
        <v>1436</v>
      </c>
      <c r="I208" s="265"/>
      <c r="J208" s="266"/>
      <c r="K208" s="265"/>
      <c r="L208" s="265"/>
      <c r="M208" s="275"/>
    </row>
    <row r="209" spans="1:13" x14ac:dyDescent="0.2">
      <c r="A209" s="259">
        <v>44530.095138888886</v>
      </c>
      <c r="B209" s="261" t="s">
        <v>421</v>
      </c>
      <c r="C209" s="263">
        <v>199</v>
      </c>
      <c r="D209" s="263">
        <v>0</v>
      </c>
      <c r="E209" s="264">
        <v>8766.41</v>
      </c>
      <c r="F209" s="260"/>
      <c r="G209" s="260"/>
      <c r="H209" s="261" t="s">
        <v>421</v>
      </c>
      <c r="I209" s="265"/>
      <c r="J209" s="266"/>
      <c r="K209" s="265"/>
      <c r="L209" s="265"/>
      <c r="M209" s="275"/>
    </row>
    <row r="210" spans="1:13" x14ac:dyDescent="0.2">
      <c r="A210" s="259">
        <v>44530.095138888886</v>
      </c>
      <c r="B210" s="261" t="s">
        <v>422</v>
      </c>
      <c r="C210" s="263">
        <v>31.84</v>
      </c>
      <c r="D210" s="263">
        <v>0</v>
      </c>
      <c r="E210" s="264">
        <f>E209-C210</f>
        <v>8734.57</v>
      </c>
      <c r="F210" s="260"/>
      <c r="G210" s="260"/>
      <c r="H210" s="261" t="s">
        <v>422</v>
      </c>
      <c r="I210" s="265"/>
      <c r="J210" s="266"/>
      <c r="K210" s="265"/>
      <c r="L210" s="265"/>
      <c r="M210" s="275"/>
    </row>
    <row r="211" spans="1:13" x14ac:dyDescent="0.2">
      <c r="A211" s="259">
        <v>44532.515277777777</v>
      </c>
      <c r="B211" s="261" t="s">
        <v>13</v>
      </c>
      <c r="C211" s="263">
        <v>0</v>
      </c>
      <c r="D211" s="263">
        <v>46414.5</v>
      </c>
      <c r="E211" s="264">
        <f>E210+D211</f>
        <v>55149.07</v>
      </c>
      <c r="F211" s="260"/>
      <c r="G211" s="260"/>
      <c r="H211" s="261" t="s">
        <v>13</v>
      </c>
      <c r="I211" s="265"/>
      <c r="J211" s="266"/>
      <c r="K211" s="265"/>
      <c r="L211" s="265"/>
      <c r="M211" s="275"/>
    </row>
    <row r="212" spans="1:13" x14ac:dyDescent="0.2">
      <c r="A212" s="259">
        <v>44536.633460648147</v>
      </c>
      <c r="B212" s="261" t="s">
        <v>73</v>
      </c>
      <c r="C212" s="263">
        <v>25000</v>
      </c>
      <c r="D212" s="263">
        <v>0</v>
      </c>
      <c r="E212" s="264">
        <f>E211-C212</f>
        <v>30149.07</v>
      </c>
      <c r="F212" s="260"/>
      <c r="G212" s="260"/>
      <c r="H212" s="261" t="s">
        <v>73</v>
      </c>
      <c r="I212" s="265"/>
      <c r="J212" s="266"/>
      <c r="K212" s="265"/>
      <c r="L212" s="265"/>
      <c r="M212" s="275"/>
    </row>
    <row r="213" spans="1:13" ht="38.25" x14ac:dyDescent="0.2">
      <c r="A213" s="259">
        <v>44537.94122685185</v>
      </c>
      <c r="B213" s="261" t="s">
        <v>73</v>
      </c>
      <c r="C213" s="263">
        <v>8000</v>
      </c>
      <c r="D213" s="263"/>
      <c r="E213" s="264">
        <v>22149.07</v>
      </c>
      <c r="F213" s="260"/>
      <c r="G213" s="260"/>
      <c r="H213" s="261" t="s">
        <v>1393</v>
      </c>
      <c r="I213" s="265"/>
      <c r="J213" s="266"/>
      <c r="K213" s="265"/>
      <c r="L213" s="265"/>
      <c r="M213" s="275"/>
    </row>
    <row r="214" spans="1:13" x14ac:dyDescent="0.2">
      <c r="A214" s="259">
        <v>44538.51666666667</v>
      </c>
      <c r="B214" s="261" t="s">
        <v>66</v>
      </c>
      <c r="C214" s="263">
        <v>13558.4</v>
      </c>
      <c r="D214" s="263"/>
      <c r="E214" s="264">
        <f>E213-C214</f>
        <v>8590.67</v>
      </c>
      <c r="F214" s="260"/>
      <c r="G214" s="260"/>
      <c r="H214" s="261" t="s">
        <v>67</v>
      </c>
      <c r="I214" s="265"/>
      <c r="J214" s="266"/>
      <c r="K214" s="265"/>
      <c r="L214" s="265"/>
      <c r="M214" s="275"/>
    </row>
    <row r="215" spans="1:13" x14ac:dyDescent="0.2">
      <c r="A215" s="259">
        <v>44538.661111111112</v>
      </c>
      <c r="B215" s="261" t="s">
        <v>66</v>
      </c>
      <c r="C215" s="263">
        <v>810</v>
      </c>
      <c r="D215" s="263"/>
      <c r="E215" s="264">
        <f>E214-C215</f>
        <v>7780.67</v>
      </c>
      <c r="F215" s="260"/>
      <c r="G215" s="260"/>
      <c r="H215" s="261" t="s">
        <v>67</v>
      </c>
      <c r="I215" s="265"/>
      <c r="J215" s="266"/>
      <c r="K215" s="265"/>
      <c r="L215" s="265"/>
      <c r="M215" s="275"/>
    </row>
    <row r="216" spans="1:13" ht="25.5" x14ac:dyDescent="0.2">
      <c r="A216" s="259">
        <v>44539.468333333331</v>
      </c>
      <c r="B216" s="261" t="s">
        <v>11</v>
      </c>
      <c r="C216" s="263"/>
      <c r="D216" s="263">
        <v>4060</v>
      </c>
      <c r="E216" s="264">
        <f>E215+D216</f>
        <v>11840.67</v>
      </c>
      <c r="F216" s="260"/>
      <c r="G216" s="260"/>
      <c r="H216" s="261" t="s">
        <v>1467</v>
      </c>
      <c r="I216" s="265" t="s">
        <v>1506</v>
      </c>
      <c r="J216" s="266">
        <v>44538</v>
      </c>
      <c r="K216" s="265" t="s">
        <v>1451</v>
      </c>
      <c r="L216" s="265">
        <v>3139</v>
      </c>
      <c r="M216" s="275"/>
    </row>
    <row r="217" spans="1:13" x14ac:dyDescent="0.2">
      <c r="A217" s="259">
        <v>44539.536805555559</v>
      </c>
      <c r="B217" s="261" t="s">
        <v>13</v>
      </c>
      <c r="C217" s="263"/>
      <c r="D217" s="303">
        <v>46414.5</v>
      </c>
      <c r="E217" s="264">
        <f>E216+D217</f>
        <v>58255.17</v>
      </c>
      <c r="F217" s="260"/>
      <c r="G217" s="260"/>
      <c r="H217" s="261">
        <v>2999891</v>
      </c>
      <c r="I217" s="265" t="s">
        <v>1459</v>
      </c>
      <c r="J217" s="266"/>
      <c r="K217" s="265"/>
      <c r="L217" s="265"/>
      <c r="M217" s="275"/>
    </row>
    <row r="218" spans="1:13" x14ac:dyDescent="0.2">
      <c r="A218" s="259">
        <v>44539.557638888888</v>
      </c>
      <c r="B218" s="261" t="s">
        <v>66</v>
      </c>
      <c r="C218" s="263">
        <v>324.99</v>
      </c>
      <c r="D218" s="263"/>
      <c r="E218" s="264">
        <v>57930.18</v>
      </c>
      <c r="F218" s="260"/>
      <c r="G218" s="260"/>
      <c r="H218" s="261" t="s">
        <v>66</v>
      </c>
      <c r="I218" s="265"/>
      <c r="J218" s="266"/>
      <c r="K218" s="265"/>
      <c r="L218" s="265"/>
      <c r="M218" s="275"/>
    </row>
    <row r="219" spans="1:13" x14ac:dyDescent="0.2">
      <c r="A219" s="259">
        <v>44540.521527777775</v>
      </c>
      <c r="B219" s="261" t="s">
        <v>68</v>
      </c>
      <c r="C219" s="263"/>
      <c r="D219" s="263">
        <v>5220</v>
      </c>
      <c r="E219" s="264">
        <f>E218+D219</f>
        <v>63150.18</v>
      </c>
      <c r="F219" s="260"/>
      <c r="G219" s="260"/>
      <c r="H219" s="261" t="s">
        <v>1468</v>
      </c>
      <c r="I219" s="265" t="s">
        <v>269</v>
      </c>
      <c r="J219" s="266">
        <v>44540</v>
      </c>
      <c r="K219" s="265" t="s">
        <v>1451</v>
      </c>
      <c r="L219" s="265">
        <v>3129</v>
      </c>
      <c r="M219" s="275"/>
    </row>
    <row r="220" spans="1:13" x14ac:dyDescent="0.2">
      <c r="A220" s="259">
        <v>44540.521527777775</v>
      </c>
      <c r="B220" s="261" t="s">
        <v>66</v>
      </c>
      <c r="C220" s="263">
        <v>2000</v>
      </c>
      <c r="D220" s="263"/>
      <c r="E220" s="264">
        <f>E219-C220</f>
        <v>61150.18</v>
      </c>
      <c r="F220" s="260"/>
      <c r="G220" s="260"/>
      <c r="H220" s="261" t="s">
        <v>67</v>
      </c>
      <c r="I220" s="265"/>
      <c r="J220" s="266"/>
      <c r="K220" s="265"/>
      <c r="L220" s="265"/>
      <c r="M220" s="275"/>
    </row>
    <row r="221" spans="1:13" x14ac:dyDescent="0.2">
      <c r="A221" s="259">
        <v>44543.841666666667</v>
      </c>
      <c r="B221" s="261" t="s">
        <v>69</v>
      </c>
      <c r="C221" s="263">
        <v>997.6</v>
      </c>
      <c r="D221" s="263"/>
      <c r="E221" s="264">
        <f>E220-C221</f>
        <v>60152.58</v>
      </c>
      <c r="F221" s="260"/>
      <c r="G221" s="260"/>
      <c r="H221" s="261" t="s">
        <v>69</v>
      </c>
      <c r="I221" s="265"/>
      <c r="J221" s="266"/>
      <c r="K221" s="265"/>
      <c r="L221" s="265"/>
      <c r="M221" s="275"/>
    </row>
    <row r="222" spans="1:13" x14ac:dyDescent="0.2">
      <c r="A222" s="259">
        <v>44544.763078703705</v>
      </c>
      <c r="B222" s="261" t="s">
        <v>11</v>
      </c>
      <c r="C222" s="263"/>
      <c r="D222" s="263">
        <v>17400</v>
      </c>
      <c r="E222" s="264">
        <v>77552.58</v>
      </c>
      <c r="F222" s="260"/>
      <c r="G222" s="260"/>
      <c r="H222" s="261" t="s">
        <v>11</v>
      </c>
      <c r="I222" s="265" t="s">
        <v>621</v>
      </c>
      <c r="J222" s="266">
        <v>44557</v>
      </c>
      <c r="K222" s="265">
        <v>1532</v>
      </c>
      <c r="L222" s="265">
        <v>2968</v>
      </c>
      <c r="M222" s="275"/>
    </row>
    <row r="223" spans="1:13" x14ac:dyDescent="0.2">
      <c r="A223" s="259">
        <v>44545.507638888892</v>
      </c>
      <c r="B223" s="261" t="s">
        <v>67</v>
      </c>
      <c r="C223" s="263">
        <v>26184</v>
      </c>
      <c r="D223" s="263"/>
      <c r="E223" s="264">
        <f t="shared" ref="E223:E228" si="3">E222-C223</f>
        <v>51368.58</v>
      </c>
      <c r="F223" s="260"/>
      <c r="G223" s="260"/>
      <c r="H223" s="261" t="s">
        <v>67</v>
      </c>
      <c r="I223" s="265"/>
      <c r="J223" s="266"/>
      <c r="K223" s="265"/>
      <c r="L223" s="265"/>
      <c r="M223" s="275"/>
    </row>
    <row r="224" spans="1:13" x14ac:dyDescent="0.2">
      <c r="A224" s="259">
        <v>44545.512499999997</v>
      </c>
      <c r="B224" s="261" t="s">
        <v>67</v>
      </c>
      <c r="C224" s="263">
        <v>26645.8</v>
      </c>
      <c r="D224" s="263"/>
      <c r="E224" s="264">
        <f t="shared" si="3"/>
        <v>24722.780000000002</v>
      </c>
      <c r="F224" s="260"/>
      <c r="G224" s="260"/>
      <c r="H224" s="261" t="s">
        <v>67</v>
      </c>
      <c r="I224" s="265"/>
      <c r="J224" s="266"/>
      <c r="K224" s="265"/>
      <c r="L224" s="265"/>
      <c r="M224" s="275"/>
    </row>
    <row r="225" spans="1:14" x14ac:dyDescent="0.2">
      <c r="A225" s="259">
        <v>44545.522222222222</v>
      </c>
      <c r="B225" s="261" t="s">
        <v>67</v>
      </c>
      <c r="C225" s="263">
        <v>14941.4</v>
      </c>
      <c r="D225" s="263"/>
      <c r="E225" s="264">
        <f t="shared" si="3"/>
        <v>9781.3800000000028</v>
      </c>
      <c r="F225" s="260"/>
      <c r="G225" s="260"/>
      <c r="H225" s="261" t="s">
        <v>67</v>
      </c>
      <c r="I225" s="265"/>
      <c r="J225" s="266"/>
      <c r="K225" s="265"/>
      <c r="L225" s="265"/>
      <c r="M225" s="275"/>
    </row>
    <row r="226" spans="1:14" x14ac:dyDescent="0.2">
      <c r="A226" s="259">
        <v>44545.523611111108</v>
      </c>
      <c r="B226" s="261" t="s">
        <v>71</v>
      </c>
      <c r="C226" s="263">
        <v>3350</v>
      </c>
      <c r="D226" s="263"/>
      <c r="E226" s="264">
        <f t="shared" si="3"/>
        <v>6431.3800000000028</v>
      </c>
      <c r="F226" s="260"/>
      <c r="G226" s="260"/>
      <c r="H226" s="261" t="s">
        <v>72</v>
      </c>
      <c r="I226" s="265"/>
      <c r="J226" s="266"/>
      <c r="K226" s="265"/>
      <c r="L226" s="265"/>
      <c r="M226" s="275"/>
    </row>
    <row r="227" spans="1:14" x14ac:dyDescent="0.2">
      <c r="A227" s="259">
        <v>44545.525949074072</v>
      </c>
      <c r="B227" s="261" t="s">
        <v>73</v>
      </c>
      <c r="C227" s="263">
        <v>2295.6</v>
      </c>
      <c r="D227" s="263"/>
      <c r="E227" s="264">
        <f t="shared" si="3"/>
        <v>4135.7800000000025</v>
      </c>
      <c r="F227" s="260"/>
      <c r="G227" s="260"/>
      <c r="H227" s="261" t="s">
        <v>1469</v>
      </c>
      <c r="I227" s="265"/>
      <c r="J227" s="266"/>
      <c r="K227" s="265"/>
      <c r="L227" s="265"/>
      <c r="M227" s="275"/>
    </row>
    <row r="228" spans="1:14" x14ac:dyDescent="0.2">
      <c r="A228" s="259">
        <v>44545.525949074072</v>
      </c>
      <c r="B228" s="261" t="s">
        <v>73</v>
      </c>
      <c r="C228" s="263">
        <v>2328</v>
      </c>
      <c r="D228" s="263"/>
      <c r="E228" s="264">
        <f t="shared" si="3"/>
        <v>1807.7800000000025</v>
      </c>
      <c r="F228" s="260"/>
      <c r="G228" s="260"/>
      <c r="H228" s="261" t="s">
        <v>1471</v>
      </c>
      <c r="I228" s="265"/>
      <c r="J228" s="266"/>
      <c r="K228" s="265"/>
      <c r="L228" s="265"/>
      <c r="M228" s="275"/>
    </row>
    <row r="229" spans="1:14" x14ac:dyDescent="0.2">
      <c r="A229" s="259">
        <v>44546.597222222219</v>
      </c>
      <c r="B229" s="261" t="s">
        <v>13</v>
      </c>
      <c r="C229" s="263"/>
      <c r="D229" s="263">
        <v>310880</v>
      </c>
      <c r="E229" s="264">
        <f>E228+D229</f>
        <v>312687.78000000003</v>
      </c>
      <c r="F229" s="260"/>
      <c r="G229" s="260"/>
      <c r="H229" s="261" t="s">
        <v>1470</v>
      </c>
      <c r="I229" s="265" t="s">
        <v>622</v>
      </c>
      <c r="J229" s="266">
        <v>44550</v>
      </c>
      <c r="K229" s="265">
        <v>1514</v>
      </c>
      <c r="L229" s="265" t="s">
        <v>1473</v>
      </c>
      <c r="M229" s="275"/>
    </row>
    <row r="230" spans="1:14" ht="38.25" x14ac:dyDescent="0.2">
      <c r="A230" s="259">
        <v>44546.760069444441</v>
      </c>
      <c r="B230" s="261" t="s">
        <v>11</v>
      </c>
      <c r="C230" s="263"/>
      <c r="D230" s="263">
        <v>16240</v>
      </c>
      <c r="E230" s="264">
        <f>E229+D230</f>
        <v>328927.78000000003</v>
      </c>
      <c r="F230" s="260"/>
      <c r="G230" s="260"/>
      <c r="H230" s="261" t="s">
        <v>1474</v>
      </c>
      <c r="I230" s="265"/>
      <c r="J230" s="266"/>
      <c r="K230" s="265"/>
      <c r="L230" s="265" t="s">
        <v>1545</v>
      </c>
      <c r="M230" s="275"/>
    </row>
    <row r="231" spans="1:14" ht="25.5" x14ac:dyDescent="0.2">
      <c r="A231" s="259">
        <v>44547.508113425924</v>
      </c>
      <c r="B231" s="261" t="s">
        <v>11</v>
      </c>
      <c r="C231" s="263"/>
      <c r="D231" s="303">
        <v>10904</v>
      </c>
      <c r="E231" s="264">
        <f>E230+D231</f>
        <v>339831.78</v>
      </c>
      <c r="F231" s="260"/>
      <c r="G231" s="260"/>
      <c r="H231" s="261" t="s">
        <v>1472</v>
      </c>
      <c r="I231" s="265" t="s">
        <v>1459</v>
      </c>
      <c r="J231" s="266"/>
      <c r="K231" s="265"/>
      <c r="L231" s="265"/>
      <c r="M231" s="275"/>
    </row>
    <row r="232" spans="1:14" x14ac:dyDescent="0.2">
      <c r="A232" s="259">
        <v>44547.695833333331</v>
      </c>
      <c r="B232" s="261" t="s">
        <v>66</v>
      </c>
      <c r="C232" s="263">
        <v>25678.03</v>
      </c>
      <c r="D232" s="263"/>
      <c r="E232" s="264">
        <f t="shared" ref="E232:E239" si="4">E231-C232</f>
        <v>314153.75</v>
      </c>
      <c r="F232" s="260"/>
      <c r="G232" s="260"/>
      <c r="H232" s="261" t="s">
        <v>67</v>
      </c>
      <c r="I232" s="265"/>
      <c r="J232" s="266"/>
      <c r="K232" s="265"/>
      <c r="L232" s="265"/>
      <c r="M232" s="275"/>
    </row>
    <row r="233" spans="1:14" x14ac:dyDescent="0.2">
      <c r="A233" s="259">
        <v>44547.698611111111</v>
      </c>
      <c r="B233" s="261" t="s">
        <v>66</v>
      </c>
      <c r="C233" s="263">
        <v>23732.6</v>
      </c>
      <c r="D233" s="263"/>
      <c r="E233" s="264">
        <f t="shared" si="4"/>
        <v>290421.15000000002</v>
      </c>
      <c r="F233" s="260"/>
      <c r="G233" s="260"/>
      <c r="H233" s="261" t="s">
        <v>67</v>
      </c>
      <c r="I233" s="265"/>
      <c r="J233" s="266"/>
      <c r="K233" s="265"/>
      <c r="L233" s="265"/>
      <c r="M233" s="275"/>
    </row>
    <row r="234" spans="1:14" x14ac:dyDescent="0.2">
      <c r="A234" s="259">
        <v>44550.876388888886</v>
      </c>
      <c r="B234" s="261" t="s">
        <v>71</v>
      </c>
      <c r="C234" s="263">
        <v>4350</v>
      </c>
      <c r="D234" s="263"/>
      <c r="E234" s="264">
        <f t="shared" si="4"/>
        <v>286071.15000000002</v>
      </c>
      <c r="F234" s="260"/>
      <c r="G234" s="260"/>
      <c r="H234" s="261" t="s">
        <v>72</v>
      </c>
      <c r="I234" s="265"/>
      <c r="J234" s="266"/>
      <c r="K234" s="265"/>
      <c r="L234" s="265"/>
      <c r="M234" s="275"/>
    </row>
    <row r="235" spans="1:14" x14ac:dyDescent="0.2">
      <c r="A235" s="259">
        <v>44551.472222222219</v>
      </c>
      <c r="B235" s="261" t="s">
        <v>1542</v>
      </c>
      <c r="C235" s="263">
        <v>70412</v>
      </c>
      <c r="D235" s="263"/>
      <c r="E235" s="264">
        <f t="shared" si="4"/>
        <v>215659.15000000002</v>
      </c>
      <c r="F235" s="260"/>
      <c r="G235" s="260"/>
      <c r="H235" s="261" t="s">
        <v>1542</v>
      </c>
      <c r="I235" s="265"/>
      <c r="J235" s="266"/>
      <c r="K235" s="265"/>
      <c r="L235" s="265"/>
      <c r="M235" s="275"/>
    </row>
    <row r="236" spans="1:14" x14ac:dyDescent="0.2">
      <c r="A236" s="259">
        <v>44552.723078703704</v>
      </c>
      <c r="B236" s="261" t="s">
        <v>73</v>
      </c>
      <c r="C236" s="263">
        <v>80000</v>
      </c>
      <c r="D236" s="263"/>
      <c r="E236" s="264">
        <f t="shared" si="4"/>
        <v>135659.15000000002</v>
      </c>
      <c r="F236" s="260"/>
      <c r="G236" s="260"/>
      <c r="H236" s="261" t="s">
        <v>73</v>
      </c>
      <c r="I236" s="265"/>
      <c r="J236" s="266"/>
      <c r="K236" s="265"/>
      <c r="L236" s="265"/>
      <c r="M236" s="275"/>
    </row>
    <row r="237" spans="1:14" x14ac:dyDescent="0.2">
      <c r="A237" s="259">
        <v>44553.722083333334</v>
      </c>
      <c r="B237" s="261" t="s">
        <v>73</v>
      </c>
      <c r="C237" s="263">
        <v>80000</v>
      </c>
      <c r="D237" s="263"/>
      <c r="E237" s="264">
        <f t="shared" si="4"/>
        <v>55659.150000000023</v>
      </c>
      <c r="F237" s="260"/>
      <c r="G237" s="260"/>
      <c r="H237" s="261" t="s">
        <v>73</v>
      </c>
      <c r="I237" s="265"/>
      <c r="J237" s="266"/>
      <c r="K237" s="265"/>
      <c r="L237" s="265"/>
      <c r="M237" s="275"/>
    </row>
    <row r="238" spans="1:14" x14ac:dyDescent="0.2">
      <c r="A238" s="259">
        <v>44557.584722222222</v>
      </c>
      <c r="B238" s="261" t="s">
        <v>66</v>
      </c>
      <c r="C238" s="263">
        <v>1500</v>
      </c>
      <c r="D238" s="263"/>
      <c r="E238" s="264">
        <f t="shared" si="4"/>
        <v>54159.150000000023</v>
      </c>
      <c r="F238" s="260"/>
      <c r="G238" s="260"/>
      <c r="H238" s="261" t="s">
        <v>66</v>
      </c>
      <c r="I238" s="265"/>
      <c r="J238" s="266"/>
      <c r="K238" s="265"/>
      <c r="L238" s="265"/>
      <c r="M238" s="275"/>
    </row>
    <row r="239" spans="1:14" x14ac:dyDescent="0.2">
      <c r="A239" s="259">
        <v>44557.370138888888</v>
      </c>
      <c r="B239" s="261" t="s">
        <v>66</v>
      </c>
      <c r="C239" s="263">
        <v>1000</v>
      </c>
      <c r="D239" s="263"/>
      <c r="E239" s="264">
        <f t="shared" si="4"/>
        <v>53159.150000000023</v>
      </c>
      <c r="F239" s="260"/>
      <c r="G239" s="260"/>
      <c r="H239" s="261" t="s">
        <v>66</v>
      </c>
      <c r="I239" s="265"/>
      <c r="J239" s="266"/>
      <c r="K239" s="265"/>
      <c r="L239" s="265"/>
      <c r="M239" s="275"/>
    </row>
    <row r="240" spans="1:14" s="192" customFormat="1" x14ac:dyDescent="0.2">
      <c r="A240" s="259">
        <v>44559.563194444447</v>
      </c>
      <c r="B240" s="261" t="s">
        <v>1599</v>
      </c>
      <c r="C240" s="262">
        <v>2000</v>
      </c>
      <c r="D240" s="263">
        <v>0</v>
      </c>
      <c r="E240" s="264">
        <f>D240-C240+E239</f>
        <v>51159.150000000023</v>
      </c>
      <c r="F240" s="260"/>
      <c r="G240" s="260"/>
      <c r="H240" s="260" t="s">
        <v>67</v>
      </c>
      <c r="I240" s="265"/>
      <c r="J240" s="266"/>
      <c r="K240" s="265"/>
      <c r="L240" s="265"/>
      <c r="M240" s="275"/>
      <c r="N240" s="275"/>
    </row>
    <row r="241" spans="1:14" s="192" customFormat="1" ht="38.25" x14ac:dyDescent="0.2">
      <c r="A241" s="259">
        <v>44560.398854166669</v>
      </c>
      <c r="B241" s="261" t="s">
        <v>73</v>
      </c>
      <c r="C241" s="262">
        <v>19000</v>
      </c>
      <c r="D241" s="263">
        <v>0</v>
      </c>
      <c r="E241" s="264">
        <f>D241-C241+E240</f>
        <v>32159.150000000023</v>
      </c>
      <c r="F241" s="260">
        <v>3657115</v>
      </c>
      <c r="G241" s="260"/>
      <c r="H241" s="260" t="s">
        <v>1393</v>
      </c>
      <c r="I241" s="265"/>
      <c r="J241" s="266"/>
      <c r="K241" s="265"/>
      <c r="L241" s="265"/>
      <c r="M241" s="275"/>
      <c r="N241" s="275"/>
    </row>
    <row r="242" spans="1:14" s="192" customFormat="1" ht="38.25" x14ac:dyDescent="0.2">
      <c r="A242" s="259">
        <v>44560.557534722226</v>
      </c>
      <c r="B242" s="261" t="s">
        <v>1600</v>
      </c>
      <c r="C242" s="262">
        <v>0</v>
      </c>
      <c r="D242" s="318">
        <v>10904</v>
      </c>
      <c r="E242" s="264">
        <f t="shared" ref="E242:E254" si="5">D242-C242+E241</f>
        <v>43063.150000000023</v>
      </c>
      <c r="F242" s="260">
        <v>4296324</v>
      </c>
      <c r="G242" s="260">
        <v>301221</v>
      </c>
      <c r="H242" s="260" t="s">
        <v>1602</v>
      </c>
      <c r="I242" s="265">
        <v>205</v>
      </c>
      <c r="J242" s="266">
        <v>44579</v>
      </c>
      <c r="K242" s="265" t="s">
        <v>1451</v>
      </c>
      <c r="L242" s="265" t="s">
        <v>1601</v>
      </c>
      <c r="M242" s="275">
        <v>44608</v>
      </c>
      <c r="N242" s="319" t="s">
        <v>1603</v>
      </c>
    </row>
    <row r="243" spans="1:14" s="192" customFormat="1" ht="38.25" x14ac:dyDescent="0.2">
      <c r="A243" s="259">
        <v>44560.607187499998</v>
      </c>
      <c r="B243" s="261" t="s">
        <v>11</v>
      </c>
      <c r="C243" s="262">
        <v>0</v>
      </c>
      <c r="D243" s="318">
        <v>5000</v>
      </c>
      <c r="E243" s="264">
        <f t="shared" si="5"/>
        <v>48063.150000000023</v>
      </c>
      <c r="F243" s="260">
        <v>4550409</v>
      </c>
      <c r="G243" s="260">
        <v>301221</v>
      </c>
      <c r="H243" s="260" t="s">
        <v>1604</v>
      </c>
      <c r="I243" s="265"/>
      <c r="J243" s="266"/>
      <c r="K243" s="265"/>
      <c r="L243" s="265"/>
      <c r="M243" s="275"/>
      <c r="N243" s="275"/>
    </row>
    <row r="244" spans="1:14" s="192" customFormat="1" x14ac:dyDescent="0.2">
      <c r="A244" s="259">
        <v>44560.620138888888</v>
      </c>
      <c r="B244" s="261" t="s">
        <v>66</v>
      </c>
      <c r="C244" s="262">
        <v>12594.2</v>
      </c>
      <c r="D244" s="263">
        <v>0</v>
      </c>
      <c r="E244" s="264">
        <f t="shared" si="5"/>
        <v>35468.950000000026</v>
      </c>
      <c r="F244" s="260"/>
      <c r="G244" s="260"/>
      <c r="H244" s="260" t="s">
        <v>67</v>
      </c>
      <c r="I244" s="265"/>
      <c r="J244" s="266"/>
      <c r="K244" s="265"/>
      <c r="L244" s="265"/>
      <c r="M244" s="275"/>
      <c r="N244" s="275"/>
    </row>
    <row r="245" spans="1:14" s="192" customFormat="1" ht="51" x14ac:dyDescent="0.2">
      <c r="A245" s="259">
        <v>44560.64434027778</v>
      </c>
      <c r="B245" s="261" t="s">
        <v>11</v>
      </c>
      <c r="C245" s="262">
        <v>0</v>
      </c>
      <c r="D245" s="318">
        <v>62000</v>
      </c>
      <c r="E245" s="264">
        <f t="shared" si="5"/>
        <v>97468.950000000026</v>
      </c>
      <c r="F245" s="260">
        <v>4716902</v>
      </c>
      <c r="G245" s="260">
        <v>301221</v>
      </c>
      <c r="H245" s="260" t="s">
        <v>1605</v>
      </c>
      <c r="I245" s="265"/>
      <c r="J245" s="266"/>
      <c r="K245" s="265"/>
      <c r="L245" s="265"/>
      <c r="M245" s="275"/>
      <c r="N245" s="275"/>
    </row>
    <row r="246" spans="1:14" s="192" customFormat="1" x14ac:dyDescent="0.2">
      <c r="A246" s="259">
        <v>44560.698611111111</v>
      </c>
      <c r="B246" s="261" t="s">
        <v>66</v>
      </c>
      <c r="C246" s="262">
        <v>26615.200000000001</v>
      </c>
      <c r="D246" s="263">
        <v>0</v>
      </c>
      <c r="E246" s="264">
        <f t="shared" si="5"/>
        <v>70853.750000000029</v>
      </c>
      <c r="F246" s="260"/>
      <c r="G246" s="260"/>
      <c r="H246" s="260" t="s">
        <v>67</v>
      </c>
      <c r="I246" s="265"/>
      <c r="J246" s="266"/>
      <c r="K246" s="265"/>
      <c r="L246" s="265"/>
      <c r="M246" s="275"/>
      <c r="N246" s="275"/>
    </row>
    <row r="247" spans="1:14" s="192" customFormat="1" x14ac:dyDescent="0.2">
      <c r="A247" s="259">
        <v>44560.700694444444</v>
      </c>
      <c r="B247" s="261" t="s">
        <v>71</v>
      </c>
      <c r="C247" s="262">
        <v>3350</v>
      </c>
      <c r="D247" s="263">
        <v>0</v>
      </c>
      <c r="E247" s="264">
        <f t="shared" si="5"/>
        <v>67503.750000000029</v>
      </c>
      <c r="F247" s="260">
        <v>4922377589</v>
      </c>
      <c r="G247" s="260"/>
      <c r="H247" s="260" t="s">
        <v>72</v>
      </c>
      <c r="I247" s="265"/>
      <c r="J247" s="266"/>
      <c r="K247" s="265"/>
      <c r="L247" s="265"/>
      <c r="M247" s="275"/>
      <c r="N247" s="275"/>
    </row>
    <row r="248" spans="1:14" s="192" customFormat="1" ht="25.5" x14ac:dyDescent="0.2">
      <c r="A248" s="259">
        <v>44560.702604166669</v>
      </c>
      <c r="B248" s="261" t="s">
        <v>73</v>
      </c>
      <c r="C248" s="262">
        <v>2292</v>
      </c>
      <c r="D248" s="263">
        <v>0</v>
      </c>
      <c r="E248" s="264">
        <f t="shared" si="5"/>
        <v>65211.750000000029</v>
      </c>
      <c r="F248" s="260">
        <v>4939887</v>
      </c>
      <c r="G248" s="260"/>
      <c r="H248" s="260" t="s">
        <v>1606</v>
      </c>
      <c r="I248" s="265"/>
      <c r="J248" s="266"/>
      <c r="K248" s="265"/>
      <c r="L248" s="265"/>
      <c r="M248" s="275"/>
      <c r="N248" s="275"/>
    </row>
    <row r="249" spans="1:14" s="192" customFormat="1" ht="25.5" x14ac:dyDescent="0.2">
      <c r="A249" s="259">
        <v>44560.702604166669</v>
      </c>
      <c r="B249" s="261" t="s">
        <v>73</v>
      </c>
      <c r="C249" s="262">
        <v>2156.6</v>
      </c>
      <c r="D249" s="263">
        <v>0</v>
      </c>
      <c r="E249" s="264">
        <f t="shared" si="5"/>
        <v>63055.150000000031</v>
      </c>
      <c r="F249" s="260">
        <v>4939890</v>
      </c>
      <c r="G249" s="260"/>
      <c r="H249" s="260" t="s">
        <v>1607</v>
      </c>
      <c r="I249" s="265"/>
      <c r="J249" s="266"/>
      <c r="K249" s="265"/>
      <c r="L249" s="265"/>
      <c r="M249" s="275"/>
      <c r="N249" s="275"/>
    </row>
    <row r="250" spans="1:14" s="192" customFormat="1" x14ac:dyDescent="0.2">
      <c r="A250" s="259">
        <v>44561.418749999997</v>
      </c>
      <c r="B250" s="261" t="s">
        <v>66</v>
      </c>
      <c r="C250" s="262">
        <v>25604.42</v>
      </c>
      <c r="D250" s="263">
        <v>0</v>
      </c>
      <c r="E250" s="264">
        <f t="shared" si="5"/>
        <v>37450.730000000032</v>
      </c>
      <c r="F250" s="260"/>
      <c r="G250" s="260"/>
      <c r="H250" s="260" t="s">
        <v>67</v>
      </c>
      <c r="I250" s="265"/>
      <c r="J250" s="266"/>
      <c r="K250" s="265"/>
      <c r="L250" s="265"/>
      <c r="M250" s="275"/>
      <c r="N250" s="275"/>
    </row>
    <row r="251" spans="1:14" s="192" customFormat="1" x14ac:dyDescent="0.2">
      <c r="A251" s="259">
        <v>44561.663888888892</v>
      </c>
      <c r="B251" s="261" t="s">
        <v>1136</v>
      </c>
      <c r="C251" s="262">
        <v>99</v>
      </c>
      <c r="D251" s="263">
        <v>0</v>
      </c>
      <c r="E251" s="264">
        <f t="shared" si="5"/>
        <v>37351.730000000032</v>
      </c>
      <c r="F251" s="260">
        <v>31226</v>
      </c>
      <c r="G251" s="260"/>
      <c r="H251" s="260" t="s">
        <v>1608</v>
      </c>
      <c r="I251" s="265"/>
      <c r="J251" s="266"/>
      <c r="K251" s="265"/>
      <c r="L251" s="265"/>
      <c r="M251" s="275"/>
      <c r="N251" s="275"/>
    </row>
    <row r="252" spans="1:14" s="192" customFormat="1" x14ac:dyDescent="0.2">
      <c r="A252" s="259">
        <v>44561.663888888892</v>
      </c>
      <c r="B252" s="261" t="s">
        <v>422</v>
      </c>
      <c r="C252" s="262">
        <v>15.84</v>
      </c>
      <c r="D252" s="263">
        <v>0</v>
      </c>
      <c r="E252" s="264">
        <f t="shared" si="5"/>
        <v>37335.890000000036</v>
      </c>
      <c r="F252" s="260">
        <v>31226</v>
      </c>
      <c r="G252" s="260"/>
      <c r="H252" s="260" t="s">
        <v>1608</v>
      </c>
      <c r="I252" s="265"/>
      <c r="J252" s="266"/>
      <c r="K252" s="265"/>
      <c r="L252" s="265"/>
      <c r="M252" s="275"/>
      <c r="N252" s="275"/>
    </row>
    <row r="253" spans="1:14" s="192" customFormat="1" ht="13.5" customHeight="1" x14ac:dyDescent="0.2">
      <c r="A253" s="259">
        <v>44561.107638888891</v>
      </c>
      <c r="B253" s="261" t="s">
        <v>421</v>
      </c>
      <c r="C253" s="262">
        <v>199</v>
      </c>
      <c r="D253" s="263">
        <v>0</v>
      </c>
      <c r="E253" s="264">
        <f t="shared" si="5"/>
        <v>37136.890000000036</v>
      </c>
      <c r="F253" s="260"/>
      <c r="G253" s="260"/>
      <c r="H253" s="320">
        <v>44531</v>
      </c>
      <c r="I253" s="265"/>
      <c r="J253" s="266"/>
      <c r="K253" s="265"/>
      <c r="L253" s="265"/>
      <c r="M253" s="275"/>
      <c r="N253" s="275"/>
    </row>
    <row r="254" spans="1:14" s="192" customFormat="1" x14ac:dyDescent="0.2">
      <c r="A254" s="259">
        <v>44561.107638888891</v>
      </c>
      <c r="B254" s="261" t="s">
        <v>422</v>
      </c>
      <c r="C254" s="262">
        <v>31.84</v>
      </c>
      <c r="D254" s="263">
        <v>0</v>
      </c>
      <c r="E254" s="264">
        <f t="shared" si="5"/>
        <v>37105.050000000039</v>
      </c>
      <c r="F254" s="260"/>
      <c r="G254" s="260"/>
      <c r="H254" s="320">
        <v>44531</v>
      </c>
      <c r="I254" s="265"/>
      <c r="J254" s="266"/>
      <c r="K254" s="265"/>
      <c r="L254" s="265"/>
      <c r="M254" s="275"/>
      <c r="N254" s="275"/>
    </row>
  </sheetData>
  <autoFilter ref="A3:M233">
    <filterColumn colId="0">
      <filters>
        <dateGroupItem year="2021" month="11" day="29" dateTimeGrouping="day"/>
        <dateGroupItem year="2021" month="11" day="30" dateTimeGrouping="day"/>
        <dateGroupItem year="2021" month="12" dateTimeGrouping="month"/>
      </filters>
    </filterColumn>
  </autoFilter>
  <mergeCells count="2">
    <mergeCell ref="A1:L1"/>
    <mergeCell ref="A2:L2"/>
  </mergeCells>
  <pageMargins left="0.7" right="0.7" top="0.75" bottom="0.75" header="0.3" footer="0.3"/>
  <pageSetup scale="6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rgb="FF00B050"/>
  </sheetPr>
  <dimension ref="A1:O403"/>
  <sheetViews>
    <sheetView showGridLines="0" zoomScale="90" zoomScaleNormal="90" workbookViewId="0">
      <pane ySplit="2" topLeftCell="A219" activePane="bottomLeft" state="frozenSplit"/>
      <selection pane="bottomLeft" activeCell="C257" sqref="C257"/>
    </sheetView>
  </sheetViews>
  <sheetFormatPr baseColWidth="10" defaultRowHeight="14.25" x14ac:dyDescent="0.2"/>
  <cols>
    <col min="1" max="2" width="11.85546875" style="24" bestFit="1" customWidth="1"/>
    <col min="3" max="3" width="75.5703125" style="25" bestFit="1" customWidth="1"/>
    <col min="4" max="4" width="12.7109375" style="25" bestFit="1" customWidth="1"/>
    <col min="5" max="5" width="14.42578125" style="25" bestFit="1" customWidth="1"/>
    <col min="6" max="6" width="11.85546875" style="25" bestFit="1" customWidth="1"/>
    <col min="7" max="7" width="11.5703125" style="26" bestFit="1" customWidth="1"/>
    <col min="8" max="8" width="10.42578125" style="26" bestFit="1" customWidth="1"/>
    <col min="9" max="9" width="11.5703125" style="26" bestFit="1" customWidth="1"/>
    <col min="10" max="10" width="12.28515625" style="26" bestFit="1" customWidth="1"/>
    <col min="11" max="11" width="11.140625" style="26" bestFit="1" customWidth="1"/>
    <col min="12" max="12" width="12.28515625" style="26" bestFit="1" customWidth="1"/>
    <col min="13" max="13" width="14.140625" style="127" bestFit="1" customWidth="1"/>
    <col min="14" max="14" width="12.5703125" style="26" bestFit="1" customWidth="1"/>
    <col min="15" max="15" width="11.7109375" style="24" bestFit="1" customWidth="1"/>
    <col min="16" max="16" width="11.140625" style="24" bestFit="1" customWidth="1"/>
    <col min="17" max="16384" width="11.42578125" style="24"/>
  </cols>
  <sheetData>
    <row r="1" spans="1:15" x14ac:dyDescent="0.2">
      <c r="A1" s="27"/>
      <c r="B1" s="28"/>
      <c r="C1" s="29"/>
      <c r="D1" s="30"/>
      <c r="E1" s="30"/>
      <c r="F1" s="30"/>
      <c r="G1" s="336" t="s">
        <v>59</v>
      </c>
      <c r="H1" s="336"/>
      <c r="I1" s="336"/>
      <c r="J1" s="337" t="s">
        <v>58</v>
      </c>
      <c r="K1" s="337"/>
      <c r="L1" s="337"/>
      <c r="M1" s="125"/>
      <c r="N1" s="31"/>
      <c r="O1" s="28"/>
    </row>
    <row r="2" spans="1:15" s="60" customFormat="1" ht="28.5" x14ac:dyDescent="0.25">
      <c r="A2" s="53" t="s">
        <v>57</v>
      </c>
      <c r="B2" s="54" t="s">
        <v>56</v>
      </c>
      <c r="C2" s="55" t="s">
        <v>55</v>
      </c>
      <c r="D2" s="55" t="s">
        <v>54</v>
      </c>
      <c r="E2" s="55" t="s">
        <v>0</v>
      </c>
      <c r="F2" s="55" t="s">
        <v>64</v>
      </c>
      <c r="G2" s="56" t="s">
        <v>53</v>
      </c>
      <c r="H2" s="56" t="s">
        <v>52</v>
      </c>
      <c r="I2" s="56" t="s">
        <v>51</v>
      </c>
      <c r="J2" s="57" t="s">
        <v>53</v>
      </c>
      <c r="K2" s="57" t="s">
        <v>52</v>
      </c>
      <c r="L2" s="57" t="s">
        <v>51</v>
      </c>
      <c r="M2" s="59" t="s">
        <v>50</v>
      </c>
      <c r="N2" s="59" t="s">
        <v>49</v>
      </c>
      <c r="O2" s="58" t="s">
        <v>48</v>
      </c>
    </row>
    <row r="3" spans="1:15" x14ac:dyDescent="0.2">
      <c r="A3" s="32" t="s">
        <v>50</v>
      </c>
      <c r="B3" s="33"/>
      <c r="C3" s="34"/>
      <c r="D3" s="35"/>
      <c r="E3" s="35"/>
      <c r="F3" s="35"/>
      <c r="G3" s="36"/>
      <c r="H3" s="37"/>
      <c r="I3" s="36"/>
      <c r="J3" s="37"/>
      <c r="K3" s="37"/>
      <c r="L3" s="37"/>
      <c r="M3" s="126">
        <v>2170.4</v>
      </c>
      <c r="N3" s="36"/>
      <c r="O3" s="38"/>
    </row>
    <row r="4" spans="1:15" hidden="1" x14ac:dyDescent="0.2">
      <c r="A4" s="32">
        <f>SANTANDER!A4</f>
        <v>44378.613194444442</v>
      </c>
      <c r="B4" s="33"/>
      <c r="C4" s="34" t="str">
        <f>SANTANDER!B4</f>
        <v>INTERNACIONAL DE CONTENEDORES DE VERACRUZ</v>
      </c>
      <c r="D4" s="35"/>
      <c r="E4" s="35" t="str">
        <f>SANTANDER!L4</f>
        <v>F2142</v>
      </c>
      <c r="F4" s="35">
        <f>SANTANDER!K4</f>
        <v>1143</v>
      </c>
      <c r="G4" s="36">
        <f>I4/1.16</f>
        <v>254137.93103448278</v>
      </c>
      <c r="H4" s="37">
        <f>G4*0.16</f>
        <v>40662.068965517246</v>
      </c>
      <c r="I4" s="36">
        <f>SANTANDER!D4</f>
        <v>294800</v>
      </c>
      <c r="J4" s="37">
        <f>L4/1.16</f>
        <v>0</v>
      </c>
      <c r="K4" s="37">
        <f>J4*0.16</f>
        <v>0</v>
      </c>
      <c r="L4" s="37">
        <f>SANTANDER!C4</f>
        <v>0</v>
      </c>
      <c r="M4" s="126">
        <f>M3+I4+L4</f>
        <v>296970.40000000002</v>
      </c>
      <c r="N4" s="36"/>
      <c r="O4" s="38"/>
    </row>
    <row r="5" spans="1:15" hidden="1" x14ac:dyDescent="0.2">
      <c r="A5" s="32">
        <f>SANTANDER!A5</f>
        <v>44378.792141203703</v>
      </c>
      <c r="B5" s="33"/>
      <c r="C5" s="34" t="str">
        <f>SANTANDER!B5</f>
        <v>TRASPASO</v>
      </c>
      <c r="D5" s="35"/>
      <c r="E5" s="35">
        <f>SANTANDER!L5</f>
        <v>0</v>
      </c>
      <c r="F5" s="35">
        <f>SANTANDER!K5</f>
        <v>0</v>
      </c>
      <c r="G5" s="36">
        <f t="shared" ref="G5:G34" si="0">I5/1.16</f>
        <v>22413.793103448279</v>
      </c>
      <c r="H5" s="37">
        <f t="shared" ref="H5:H34" si="1">G5*0.16</f>
        <v>3586.2068965517246</v>
      </c>
      <c r="I5" s="36">
        <f>SANTANDER!D5</f>
        <v>26000</v>
      </c>
      <c r="J5" s="37">
        <f t="shared" ref="J5:J8" si="2">L5/1.16</f>
        <v>0</v>
      </c>
      <c r="K5" s="37">
        <f t="shared" ref="K5:K8" si="3">J5*0.16</f>
        <v>0</v>
      </c>
      <c r="L5" s="37">
        <f>SANTANDER!C5</f>
        <v>0</v>
      </c>
      <c r="M5" s="126">
        <f t="shared" ref="M5:M51" si="4">M4+I5+L5</f>
        <v>322970.40000000002</v>
      </c>
      <c r="N5" s="36"/>
      <c r="O5" s="38"/>
    </row>
    <row r="6" spans="1:15" hidden="1" x14ac:dyDescent="0.2">
      <c r="A6" s="32">
        <f>SANTANDER!A6</f>
        <v>44378.861793981479</v>
      </c>
      <c r="B6" s="33"/>
      <c r="C6" s="34" t="str">
        <f>SANTANDER!B6</f>
        <v>TRASPASO</v>
      </c>
      <c r="D6" s="35"/>
      <c r="E6" s="35">
        <f>SANTANDER!L6</f>
        <v>0</v>
      </c>
      <c r="F6" s="35">
        <f>SANTANDER!K6</f>
        <v>0</v>
      </c>
      <c r="G6" s="36">
        <f t="shared" si="0"/>
        <v>7758.620689655173</v>
      </c>
      <c r="H6" s="37">
        <f t="shared" si="1"/>
        <v>1241.3793103448277</v>
      </c>
      <c r="I6" s="36">
        <f>SANTANDER!D6</f>
        <v>9000</v>
      </c>
      <c r="J6" s="37">
        <f t="shared" si="2"/>
        <v>0</v>
      </c>
      <c r="K6" s="37">
        <f t="shared" si="3"/>
        <v>0</v>
      </c>
      <c r="L6" s="37">
        <f>SANTANDER!C6</f>
        <v>0</v>
      </c>
      <c r="M6" s="126">
        <f t="shared" si="4"/>
        <v>331970.40000000002</v>
      </c>
      <c r="N6" s="36"/>
      <c r="O6" s="38"/>
    </row>
    <row r="7" spans="1:15" hidden="1" x14ac:dyDescent="0.2">
      <c r="A7" s="32">
        <f>SANTANDER!A8</f>
        <v>44389.722916666666</v>
      </c>
      <c r="B7" s="33"/>
      <c r="C7" s="34" t="str">
        <f>SANTANDER!B8</f>
        <v>PAGO DE NOMINA</v>
      </c>
      <c r="D7" s="35"/>
      <c r="E7" s="35">
        <f>SANTANDER!L8</f>
        <v>0</v>
      </c>
      <c r="F7" s="35">
        <f>SANTANDER!K8</f>
        <v>0</v>
      </c>
      <c r="G7" s="36">
        <f t="shared" si="0"/>
        <v>0</v>
      </c>
      <c r="H7" s="37">
        <f t="shared" si="1"/>
        <v>0</v>
      </c>
      <c r="I7" s="36">
        <f>SANTANDER!D8</f>
        <v>0</v>
      </c>
      <c r="J7" s="37">
        <f t="shared" si="2"/>
        <v>-1293.1034482758621</v>
      </c>
      <c r="K7" s="37">
        <f t="shared" si="3"/>
        <v>-206.89655172413794</v>
      </c>
      <c r="L7" s="37">
        <f>SANTANDER!C8</f>
        <v>-1500</v>
      </c>
      <c r="M7" s="126">
        <f t="shared" si="4"/>
        <v>330470.40000000002</v>
      </c>
      <c r="N7" s="36"/>
      <c r="O7" s="38"/>
    </row>
    <row r="8" spans="1:15" hidden="1" x14ac:dyDescent="0.2">
      <c r="A8" s="32">
        <f>SANTANDER!A9</f>
        <v>44389.570833333331</v>
      </c>
      <c r="B8" s="33"/>
      <c r="C8" s="34" t="str">
        <f>SANTANDER!B9</f>
        <v>JAITER</v>
      </c>
      <c r="D8" s="35"/>
      <c r="E8" s="35" t="str">
        <f>SANTANDER!L9</f>
        <v>F2321</v>
      </c>
      <c r="F8" s="35">
        <f>SANTANDER!K9</f>
        <v>0</v>
      </c>
      <c r="G8" s="36">
        <f t="shared" si="0"/>
        <v>4506.8965517241386</v>
      </c>
      <c r="H8" s="37">
        <f t="shared" si="1"/>
        <v>721.10344827586221</v>
      </c>
      <c r="I8" s="36">
        <f>SANTANDER!D9</f>
        <v>5228</v>
      </c>
      <c r="J8" s="37">
        <f t="shared" si="2"/>
        <v>0</v>
      </c>
      <c r="K8" s="37">
        <f t="shared" si="3"/>
        <v>0</v>
      </c>
      <c r="L8" s="37">
        <f>SANTANDER!C9</f>
        <v>0</v>
      </c>
      <c r="M8" s="126">
        <f t="shared" si="4"/>
        <v>335698.4</v>
      </c>
      <c r="N8" s="36"/>
      <c r="O8" s="38"/>
    </row>
    <row r="9" spans="1:15" hidden="1" x14ac:dyDescent="0.2">
      <c r="A9" s="32">
        <f>SANTANDER!A10</f>
        <v>44391.84375</v>
      </c>
      <c r="B9" s="33"/>
      <c r="C9" s="34" t="str">
        <f>SANTANDER!B10</f>
        <v>ASPEL</v>
      </c>
      <c r="D9" s="35"/>
      <c r="E9" s="35">
        <f>SANTANDER!L10</f>
        <v>0</v>
      </c>
      <c r="F9" s="35">
        <f>SANTANDER!K10</f>
        <v>0</v>
      </c>
      <c r="G9" s="36">
        <f t="shared" si="0"/>
        <v>0</v>
      </c>
      <c r="H9" s="37">
        <f t="shared" si="1"/>
        <v>0</v>
      </c>
      <c r="I9" s="36">
        <f>SANTANDER!D10</f>
        <v>0</v>
      </c>
      <c r="J9" s="37">
        <f>L9/1.16</f>
        <v>-860.00000000000011</v>
      </c>
      <c r="K9" s="37">
        <f>J9*0.16</f>
        <v>-137.60000000000002</v>
      </c>
      <c r="L9" s="37">
        <f>SANTANDER!C10</f>
        <v>-997.6</v>
      </c>
      <c r="M9" s="126">
        <f t="shared" si="4"/>
        <v>334700.80000000005</v>
      </c>
      <c r="N9" s="36"/>
      <c r="O9" s="38"/>
    </row>
    <row r="10" spans="1:15" hidden="1" x14ac:dyDescent="0.2">
      <c r="A10" s="32">
        <f>SANTANDER!A11</f>
        <v>44392.539583333331</v>
      </c>
      <c r="B10" s="33"/>
      <c r="C10" s="34" t="str">
        <f>SANTANDER!B11</f>
        <v>CGO PAG NOM AP</v>
      </c>
      <c r="D10" s="35"/>
      <c r="E10" s="35">
        <f>SANTANDER!L11</f>
        <v>0</v>
      </c>
      <c r="F10" s="35">
        <f>SANTANDER!K11</f>
        <v>0</v>
      </c>
      <c r="G10" s="36">
        <f t="shared" si="0"/>
        <v>0</v>
      </c>
      <c r="H10" s="37">
        <f t="shared" si="1"/>
        <v>0</v>
      </c>
      <c r="I10" s="36">
        <f>SANTANDER!D11</f>
        <v>0</v>
      </c>
      <c r="J10" s="37">
        <f t="shared" ref="J10:J34" si="5">L10/1.16</f>
        <v>-8746.2068965517246</v>
      </c>
      <c r="K10" s="37">
        <f t="shared" ref="K10:K34" si="6">J10*0.16</f>
        <v>-1399.393103448276</v>
      </c>
      <c r="L10" s="37">
        <f>SANTANDER!C11</f>
        <v>-10145.6</v>
      </c>
      <c r="M10" s="126">
        <f t="shared" si="4"/>
        <v>324555.20000000007</v>
      </c>
      <c r="N10" s="36"/>
      <c r="O10" s="38"/>
    </row>
    <row r="11" spans="1:15" hidden="1" x14ac:dyDescent="0.2">
      <c r="A11" s="83">
        <f>SANTANDER!A12</f>
        <v>44392.539583333331</v>
      </c>
      <c r="B11" s="84"/>
      <c r="C11" s="39" t="str">
        <f>SANTANDER!B12</f>
        <v>AB X DEV P NOM</v>
      </c>
      <c r="D11" s="85"/>
      <c r="E11" s="85">
        <f>SANTANDER!L12</f>
        <v>0</v>
      </c>
      <c r="F11" s="85">
        <f>SANTANDER!K12</f>
        <v>0</v>
      </c>
      <c r="G11" s="86">
        <f t="shared" si="0"/>
        <v>727.06896551724139</v>
      </c>
      <c r="H11" s="87">
        <f t="shared" si="1"/>
        <v>116.33103448275862</v>
      </c>
      <c r="I11" s="86">
        <f>SANTANDER!D12</f>
        <v>843.4</v>
      </c>
      <c r="J11" s="37">
        <f t="shared" si="5"/>
        <v>0</v>
      </c>
      <c r="K11" s="37">
        <f t="shared" si="6"/>
        <v>0</v>
      </c>
      <c r="L11" s="37">
        <f>SANTANDER!C12</f>
        <v>0</v>
      </c>
      <c r="M11" s="126">
        <f t="shared" si="4"/>
        <v>325398.60000000009</v>
      </c>
      <c r="N11" s="36"/>
      <c r="O11" s="38"/>
    </row>
    <row r="12" spans="1:15" hidden="1" x14ac:dyDescent="0.2">
      <c r="A12" s="32">
        <f>SANTANDER!A13</f>
        <v>44392.541666666664</v>
      </c>
      <c r="B12" s="33"/>
      <c r="C12" s="34" t="str">
        <f>SANTANDER!B13</f>
        <v>CGO PAG NOM AP</v>
      </c>
      <c r="D12" s="35"/>
      <c r="E12" s="35">
        <f>SANTANDER!L13</f>
        <v>0</v>
      </c>
      <c r="F12" s="35">
        <f>SANTANDER!K13</f>
        <v>0</v>
      </c>
      <c r="G12" s="36">
        <f t="shared" si="0"/>
        <v>0</v>
      </c>
      <c r="H12" s="37">
        <f t="shared" si="1"/>
        <v>0</v>
      </c>
      <c r="I12" s="36">
        <f>SANTANDER!D13</f>
        <v>0</v>
      </c>
      <c r="J12" s="37">
        <f t="shared" si="5"/>
        <v>-727.06896551724139</v>
      </c>
      <c r="K12" s="37">
        <f t="shared" si="6"/>
        <v>-116.33103448275862</v>
      </c>
      <c r="L12" s="37">
        <f>SANTANDER!C13</f>
        <v>-843.4</v>
      </c>
      <c r="M12" s="126">
        <f t="shared" si="4"/>
        <v>324555.20000000007</v>
      </c>
      <c r="N12" s="36"/>
      <c r="O12" s="38"/>
    </row>
    <row r="13" spans="1:15" hidden="1" x14ac:dyDescent="0.2">
      <c r="A13" s="83">
        <f>SANTANDER!A14</f>
        <v>44392.541666666664</v>
      </c>
      <c r="B13" s="84"/>
      <c r="C13" s="39" t="str">
        <f>SANTANDER!B14</f>
        <v>AB X DEV P NOM</v>
      </c>
      <c r="D13" s="85"/>
      <c r="E13" s="85">
        <f>SANTANDER!L14</f>
        <v>0</v>
      </c>
      <c r="F13" s="85">
        <f>SANTANDER!K14</f>
        <v>0</v>
      </c>
      <c r="G13" s="86">
        <f t="shared" si="0"/>
        <v>727.06896551724139</v>
      </c>
      <c r="H13" s="87">
        <f t="shared" si="1"/>
        <v>116.33103448275862</v>
      </c>
      <c r="I13" s="86">
        <f>SANTANDER!D14</f>
        <v>843.4</v>
      </c>
      <c r="J13" s="37">
        <f t="shared" si="5"/>
        <v>0</v>
      </c>
      <c r="K13" s="37">
        <f t="shared" si="6"/>
        <v>0</v>
      </c>
      <c r="L13" s="37">
        <f>SANTANDER!C14</f>
        <v>0</v>
      </c>
      <c r="M13" s="126">
        <f t="shared" si="4"/>
        <v>325398.60000000009</v>
      </c>
      <c r="N13" s="36"/>
      <c r="O13" s="38"/>
    </row>
    <row r="14" spans="1:15" hidden="1" x14ac:dyDescent="0.2">
      <c r="A14" s="32">
        <f>SANTANDER!A15</f>
        <v>44392.543749999997</v>
      </c>
      <c r="B14" s="33"/>
      <c r="C14" s="34" t="str">
        <f>SANTANDER!B15</f>
        <v>CGO PAG NOM AP</v>
      </c>
      <c r="D14" s="35"/>
      <c r="E14" s="35">
        <f>SANTANDER!L15</f>
        <v>0</v>
      </c>
      <c r="F14" s="35">
        <f>SANTANDER!K15</f>
        <v>0</v>
      </c>
      <c r="G14" s="36">
        <f t="shared" si="0"/>
        <v>0</v>
      </c>
      <c r="H14" s="37">
        <f t="shared" si="1"/>
        <v>0</v>
      </c>
      <c r="I14" s="36">
        <f>SANTANDER!D15</f>
        <v>0</v>
      </c>
      <c r="J14" s="37">
        <f t="shared" si="5"/>
        <v>-727.06896551724139</v>
      </c>
      <c r="K14" s="37">
        <f t="shared" si="6"/>
        <v>-116.33103448275862</v>
      </c>
      <c r="L14" s="37">
        <f>SANTANDER!C15</f>
        <v>-843.4</v>
      </c>
      <c r="M14" s="126">
        <f t="shared" si="4"/>
        <v>324555.20000000007</v>
      </c>
      <c r="N14" s="36"/>
      <c r="O14" s="38"/>
    </row>
    <row r="15" spans="1:15" hidden="1" x14ac:dyDescent="0.2">
      <c r="A15" s="83">
        <f>SANTANDER!A16</f>
        <v>44392.543749999997</v>
      </c>
      <c r="B15" s="84"/>
      <c r="C15" s="39" t="str">
        <f>SANTANDER!B16</f>
        <v>AB X DEV P NOM</v>
      </c>
      <c r="D15" s="85"/>
      <c r="E15" s="85">
        <f>SANTANDER!L16</f>
        <v>0</v>
      </c>
      <c r="F15" s="85">
        <f>SANTANDER!K16</f>
        <v>0</v>
      </c>
      <c r="G15" s="86">
        <f t="shared" si="0"/>
        <v>727.06896551724139</v>
      </c>
      <c r="H15" s="87">
        <f t="shared" si="1"/>
        <v>116.33103448275862</v>
      </c>
      <c r="I15" s="86">
        <f>SANTANDER!D16</f>
        <v>843.4</v>
      </c>
      <c r="J15" s="37">
        <f t="shared" si="5"/>
        <v>0</v>
      </c>
      <c r="K15" s="37">
        <f t="shared" si="6"/>
        <v>0</v>
      </c>
      <c r="L15" s="37">
        <f>SANTANDER!C16</f>
        <v>0</v>
      </c>
      <c r="M15" s="126">
        <f t="shared" si="4"/>
        <v>325398.60000000009</v>
      </c>
      <c r="N15" s="36"/>
      <c r="O15" s="38"/>
    </row>
    <row r="16" spans="1:15" hidden="1" x14ac:dyDescent="0.2">
      <c r="A16" s="32">
        <f>SANTANDER!A17</f>
        <v>44392.54791666667</v>
      </c>
      <c r="B16" s="33"/>
      <c r="C16" s="34" t="str">
        <f>SANTANDER!B17</f>
        <v>CGO PAG NOM AP</v>
      </c>
      <c r="D16" s="35"/>
      <c r="E16" s="35">
        <f>SANTANDER!L17</f>
        <v>0</v>
      </c>
      <c r="F16" s="35">
        <f>SANTANDER!K17</f>
        <v>0</v>
      </c>
      <c r="G16" s="36">
        <f t="shared" si="0"/>
        <v>0</v>
      </c>
      <c r="H16" s="37">
        <f t="shared" si="1"/>
        <v>0</v>
      </c>
      <c r="I16" s="36">
        <f>SANTANDER!D17</f>
        <v>0</v>
      </c>
      <c r="J16" s="37">
        <f t="shared" si="5"/>
        <v>-29056.732758620688</v>
      </c>
      <c r="K16" s="37">
        <f t="shared" si="6"/>
        <v>-4649.0772413793102</v>
      </c>
      <c r="L16" s="37">
        <f>SANTANDER!C17</f>
        <v>-33705.81</v>
      </c>
      <c r="M16" s="126">
        <f t="shared" si="4"/>
        <v>291692.7900000001</v>
      </c>
      <c r="N16" s="36"/>
      <c r="O16" s="38"/>
    </row>
    <row r="17" spans="1:15" hidden="1" x14ac:dyDescent="0.2">
      <c r="A17" s="83">
        <f>SANTANDER!A18</f>
        <v>44392.54791666667</v>
      </c>
      <c r="B17" s="84"/>
      <c r="C17" s="39" t="str">
        <f>SANTANDER!B18</f>
        <v>AB X DEV P NOM</v>
      </c>
      <c r="D17" s="85"/>
      <c r="E17" s="85">
        <f>SANTANDER!L18</f>
        <v>0</v>
      </c>
      <c r="F17" s="85">
        <f>SANTANDER!K18</f>
        <v>0</v>
      </c>
      <c r="G17" s="86">
        <f t="shared" si="0"/>
        <v>1420.8620689655174</v>
      </c>
      <c r="H17" s="87">
        <f t="shared" si="1"/>
        <v>227.33793103448281</v>
      </c>
      <c r="I17" s="86">
        <f>SANTANDER!D18</f>
        <v>1648.2</v>
      </c>
      <c r="J17" s="37">
        <f t="shared" si="5"/>
        <v>0</v>
      </c>
      <c r="K17" s="37">
        <f t="shared" si="6"/>
        <v>0</v>
      </c>
      <c r="L17" s="37">
        <f>SANTANDER!C18</f>
        <v>0</v>
      </c>
      <c r="M17" s="126">
        <f t="shared" si="4"/>
        <v>293340.99000000011</v>
      </c>
      <c r="N17" s="36"/>
      <c r="O17" s="38"/>
    </row>
    <row r="18" spans="1:15" hidden="1" x14ac:dyDescent="0.2">
      <c r="A18" s="32">
        <f>SANTANDER!A19</f>
        <v>44392.549305555556</v>
      </c>
      <c r="B18" s="33"/>
      <c r="C18" s="34" t="str">
        <f>SANTANDER!B19</f>
        <v>PRESTAMO GRAL</v>
      </c>
      <c r="D18" s="35"/>
      <c r="E18" s="35">
        <f>SANTANDER!L19</f>
        <v>0</v>
      </c>
      <c r="F18" s="35">
        <f>SANTANDER!K19</f>
        <v>0</v>
      </c>
      <c r="G18" s="36">
        <f t="shared" si="0"/>
        <v>0</v>
      </c>
      <c r="H18" s="37">
        <f t="shared" si="1"/>
        <v>0</v>
      </c>
      <c r="I18" s="36">
        <f>SANTANDER!D19</f>
        <v>0</v>
      </c>
      <c r="J18" s="37">
        <f t="shared" si="5"/>
        <v>-2887.9310344827586</v>
      </c>
      <c r="K18" s="37">
        <f t="shared" si="6"/>
        <v>-462.06896551724139</v>
      </c>
      <c r="L18" s="37">
        <f>SANTANDER!C19</f>
        <v>-3350</v>
      </c>
      <c r="M18" s="126">
        <f t="shared" si="4"/>
        <v>289990.99000000011</v>
      </c>
      <c r="N18" s="36"/>
      <c r="O18" s="38"/>
    </row>
    <row r="19" spans="1:15" hidden="1" x14ac:dyDescent="0.2">
      <c r="A19" s="32">
        <f>SANTANDER!A20</f>
        <v>44392.550671296296</v>
      </c>
      <c r="B19" s="33"/>
      <c r="C19" s="34" t="str">
        <f>SANTANDER!B20</f>
        <v>NOMINA 15 JULIO REF 0000000</v>
      </c>
      <c r="D19" s="35"/>
      <c r="E19" s="35">
        <f>SANTANDER!L20</f>
        <v>0</v>
      </c>
      <c r="F19" s="35">
        <f>SANTANDER!K20</f>
        <v>0</v>
      </c>
      <c r="G19" s="36">
        <f t="shared" si="0"/>
        <v>0</v>
      </c>
      <c r="H19" s="37">
        <f t="shared" si="1"/>
        <v>0</v>
      </c>
      <c r="I19" s="36">
        <f>SANTANDER!D20</f>
        <v>0</v>
      </c>
      <c r="J19" s="37">
        <f t="shared" si="5"/>
        <v>-1979.137931034483</v>
      </c>
      <c r="K19" s="37">
        <f t="shared" si="6"/>
        <v>-316.66206896551728</v>
      </c>
      <c r="L19" s="37">
        <f>SANTANDER!C20</f>
        <v>-2295.8000000000002</v>
      </c>
      <c r="M19" s="126">
        <f t="shared" si="4"/>
        <v>287695.19000000012</v>
      </c>
      <c r="N19" s="36"/>
      <c r="O19" s="38"/>
    </row>
    <row r="20" spans="1:15" hidden="1" x14ac:dyDescent="0.2">
      <c r="A20" s="32">
        <f>SANTANDER!A21</f>
        <v>44392.551550925928</v>
      </c>
      <c r="B20" s="33"/>
      <c r="C20" s="34" t="str">
        <f>SANTANDER!B21</f>
        <v>PRESTAMO GRAL REF 0000000</v>
      </c>
      <c r="D20" s="35"/>
      <c r="E20" s="35">
        <f>SANTANDER!L21</f>
        <v>0</v>
      </c>
      <c r="F20" s="35">
        <f>SANTANDER!K21</f>
        <v>0</v>
      </c>
      <c r="G20" s="36">
        <f t="shared" si="0"/>
        <v>0</v>
      </c>
      <c r="H20" s="37">
        <f t="shared" si="1"/>
        <v>0</v>
      </c>
      <c r="I20" s="36">
        <f>SANTANDER!D21</f>
        <v>0</v>
      </c>
      <c r="J20" s="37">
        <f t="shared" si="5"/>
        <v>-1814.6551724137933</v>
      </c>
      <c r="K20" s="37">
        <f t="shared" si="6"/>
        <v>-290.34482758620692</v>
      </c>
      <c r="L20" s="37">
        <f>SANTANDER!C21</f>
        <v>-2105</v>
      </c>
      <c r="M20" s="126">
        <f t="shared" si="4"/>
        <v>285590.19000000012</v>
      </c>
      <c r="N20" s="36"/>
      <c r="O20" s="38"/>
    </row>
    <row r="21" spans="1:15" hidden="1" x14ac:dyDescent="0.2">
      <c r="A21" s="32">
        <f>SANTANDER!A22</f>
        <v>44392.604861111111</v>
      </c>
      <c r="B21" s="33"/>
      <c r="C21" s="34" t="str">
        <f>SANTANDER!B22</f>
        <v>CGO PAG NOM AP</v>
      </c>
      <c r="D21" s="35"/>
      <c r="E21" s="35">
        <f>SANTANDER!L22</f>
        <v>0</v>
      </c>
      <c r="F21" s="35">
        <f>SANTANDER!K22</f>
        <v>0</v>
      </c>
      <c r="G21" s="36">
        <f t="shared" si="0"/>
        <v>0</v>
      </c>
      <c r="H21" s="37">
        <f t="shared" si="1"/>
        <v>0</v>
      </c>
      <c r="I21" s="36">
        <f>SANTANDER!D22</f>
        <v>0</v>
      </c>
      <c r="J21" s="37">
        <f t="shared" si="5"/>
        <v>-727.06896551724139</v>
      </c>
      <c r="K21" s="37">
        <f t="shared" si="6"/>
        <v>-116.33103448275862</v>
      </c>
      <c r="L21" s="37">
        <f>SANTANDER!C22</f>
        <v>-843.4</v>
      </c>
      <c r="M21" s="126">
        <f t="shared" si="4"/>
        <v>284746.7900000001</v>
      </c>
      <c r="N21" s="36"/>
      <c r="O21" s="38"/>
    </row>
    <row r="22" spans="1:15" hidden="1" x14ac:dyDescent="0.2">
      <c r="A22" s="32">
        <f>SANTANDER!A23</f>
        <v>44392.607638888891</v>
      </c>
      <c r="B22" s="33"/>
      <c r="C22" s="34" t="str">
        <f>SANTANDER!B23</f>
        <v>CGO PAG NOM AP</v>
      </c>
      <c r="D22" s="35"/>
      <c r="E22" s="35">
        <f>SANTANDER!L23</f>
        <v>0</v>
      </c>
      <c r="F22" s="35">
        <f>SANTANDER!K23</f>
        <v>0</v>
      </c>
      <c r="G22" s="36">
        <f t="shared" si="0"/>
        <v>0</v>
      </c>
      <c r="H22" s="37">
        <f t="shared" si="1"/>
        <v>0</v>
      </c>
      <c r="I22" s="36">
        <f>SANTANDER!D23</f>
        <v>0</v>
      </c>
      <c r="J22" s="37">
        <f t="shared" si="5"/>
        <v>-1420.8620689655174</v>
      </c>
      <c r="K22" s="37">
        <f t="shared" si="6"/>
        <v>-227.33793103448281</v>
      </c>
      <c r="L22" s="37">
        <f>SANTANDER!C23</f>
        <v>-1648.2</v>
      </c>
      <c r="M22" s="126">
        <f t="shared" si="4"/>
        <v>283098.59000000008</v>
      </c>
      <c r="N22" s="36"/>
      <c r="O22" s="38"/>
    </row>
    <row r="23" spans="1:15" hidden="1" x14ac:dyDescent="0.2">
      <c r="A23" s="32">
        <f>SANTANDER!A24</f>
        <v>44393.515277777777</v>
      </c>
      <c r="B23" s="33"/>
      <c r="C23" s="34" t="str">
        <f>SANTANDER!B24</f>
        <v>CGO PAG NOM AP</v>
      </c>
      <c r="D23" s="35"/>
      <c r="E23" s="35">
        <f>SANTANDER!L24</f>
        <v>0</v>
      </c>
      <c r="F23" s="35">
        <f>SANTANDER!K24</f>
        <v>0</v>
      </c>
      <c r="G23" s="36">
        <f t="shared" si="0"/>
        <v>0</v>
      </c>
      <c r="H23" s="37">
        <f t="shared" si="1"/>
        <v>0</v>
      </c>
      <c r="I23" s="36">
        <f>SANTANDER!D24</f>
        <v>0</v>
      </c>
      <c r="J23" s="37">
        <f t="shared" si="5"/>
        <v>-24336.724137931036</v>
      </c>
      <c r="K23" s="37">
        <f t="shared" si="6"/>
        <v>-3893.8758620689659</v>
      </c>
      <c r="L23" s="37">
        <f>SANTANDER!C24</f>
        <v>-28230.6</v>
      </c>
      <c r="M23" s="126">
        <f t="shared" si="4"/>
        <v>254867.99000000008</v>
      </c>
      <c r="N23" s="36"/>
      <c r="O23" s="38"/>
    </row>
    <row r="24" spans="1:15" hidden="1" x14ac:dyDescent="0.2">
      <c r="A24" s="83">
        <f>SANTANDER!A25</f>
        <v>44393.515277777777</v>
      </c>
      <c r="B24" s="84"/>
      <c r="C24" s="39" t="str">
        <f>SANTANDER!B25</f>
        <v>AB X DEV P NOM</v>
      </c>
      <c r="D24" s="85"/>
      <c r="E24" s="85">
        <f>SANTANDER!L25</f>
        <v>0</v>
      </c>
      <c r="F24" s="85">
        <f>SANTANDER!K25</f>
        <v>0</v>
      </c>
      <c r="G24" s="86">
        <f t="shared" si="0"/>
        <v>1196.2068965517242</v>
      </c>
      <c r="H24" s="87">
        <f t="shared" si="1"/>
        <v>191.39310344827587</v>
      </c>
      <c r="I24" s="86">
        <f>SANTANDER!D25</f>
        <v>1387.6</v>
      </c>
      <c r="J24" s="37">
        <f t="shared" si="5"/>
        <v>0</v>
      </c>
      <c r="K24" s="37">
        <f t="shared" si="6"/>
        <v>0</v>
      </c>
      <c r="L24" s="37">
        <f>SANTANDER!C25</f>
        <v>0</v>
      </c>
      <c r="M24" s="126">
        <f t="shared" si="4"/>
        <v>256255.59000000008</v>
      </c>
      <c r="N24" s="36"/>
      <c r="O24" s="38"/>
    </row>
    <row r="25" spans="1:15" hidden="1" x14ac:dyDescent="0.2">
      <c r="A25" s="32">
        <f>SANTANDER!A26</f>
        <v>44393.520138888889</v>
      </c>
      <c r="B25" s="33"/>
      <c r="C25" s="34" t="str">
        <f>SANTANDER!B26</f>
        <v>CGO PAG NOM AP</v>
      </c>
      <c r="D25" s="35"/>
      <c r="E25" s="35">
        <f>SANTANDER!L26</f>
        <v>0</v>
      </c>
      <c r="F25" s="35">
        <f>SANTANDER!K26</f>
        <v>0</v>
      </c>
      <c r="G25" s="36">
        <f t="shared" si="0"/>
        <v>0</v>
      </c>
      <c r="H25" s="37">
        <f t="shared" si="1"/>
        <v>0</v>
      </c>
      <c r="I25" s="36">
        <f>SANTANDER!D26</f>
        <v>0</v>
      </c>
      <c r="J25" s="37">
        <f t="shared" si="5"/>
        <v>-1196.2068965517242</v>
      </c>
      <c r="K25" s="37">
        <f t="shared" si="6"/>
        <v>-191.39310344827587</v>
      </c>
      <c r="L25" s="37">
        <f>SANTANDER!C26</f>
        <v>-1387.6</v>
      </c>
      <c r="M25" s="126">
        <f t="shared" si="4"/>
        <v>254867.99000000008</v>
      </c>
      <c r="N25" s="36"/>
      <c r="O25" s="38"/>
    </row>
    <row r="26" spans="1:15" hidden="1" x14ac:dyDescent="0.2">
      <c r="A26" s="83">
        <f>SANTANDER!A27</f>
        <v>44393.520138888889</v>
      </c>
      <c r="B26" s="84"/>
      <c r="C26" s="39" t="str">
        <f>SANTANDER!B27</f>
        <v>AB X DEV P NOM</v>
      </c>
      <c r="D26" s="85"/>
      <c r="E26" s="85">
        <f>SANTANDER!L27</f>
        <v>0</v>
      </c>
      <c r="F26" s="85">
        <f>SANTANDER!K27</f>
        <v>0</v>
      </c>
      <c r="G26" s="86">
        <f t="shared" si="0"/>
        <v>1196.2068965517242</v>
      </c>
      <c r="H26" s="87">
        <f t="shared" si="1"/>
        <v>191.39310344827587</v>
      </c>
      <c r="I26" s="86">
        <f>SANTANDER!D27</f>
        <v>1387.6</v>
      </c>
      <c r="J26" s="37">
        <f t="shared" si="5"/>
        <v>0</v>
      </c>
      <c r="K26" s="37">
        <f t="shared" si="6"/>
        <v>0</v>
      </c>
      <c r="L26" s="37">
        <f>SANTANDER!C27</f>
        <v>0</v>
      </c>
      <c r="M26" s="126">
        <f t="shared" si="4"/>
        <v>256255.59000000008</v>
      </c>
      <c r="N26" s="36"/>
      <c r="O26" s="38"/>
    </row>
    <row r="27" spans="1:15" hidden="1" x14ac:dyDescent="0.2">
      <c r="A27" s="32">
        <f>SANTANDER!A28</f>
        <v>44393.709027777775</v>
      </c>
      <c r="B27" s="33"/>
      <c r="C27" s="34" t="str">
        <f>SANTANDER!B28</f>
        <v>CGO PAG NOM AP</v>
      </c>
      <c r="D27" s="35"/>
      <c r="E27" s="35">
        <f>SANTANDER!L28</f>
        <v>0</v>
      </c>
      <c r="F27" s="35">
        <f>SANTANDER!K28</f>
        <v>0</v>
      </c>
      <c r="G27" s="36">
        <f t="shared" si="0"/>
        <v>0</v>
      </c>
      <c r="H27" s="37">
        <f t="shared" si="1"/>
        <v>0</v>
      </c>
      <c r="I27" s="36">
        <f>SANTANDER!D28</f>
        <v>0</v>
      </c>
      <c r="J27" s="37">
        <f t="shared" si="5"/>
        <v>-1196.2068965517242</v>
      </c>
      <c r="K27" s="37">
        <f t="shared" si="6"/>
        <v>-191.39310344827587</v>
      </c>
      <c r="L27" s="37">
        <f>SANTANDER!C28</f>
        <v>-1387.6</v>
      </c>
      <c r="M27" s="126">
        <f t="shared" si="4"/>
        <v>254867.99000000008</v>
      </c>
      <c r="N27" s="36"/>
      <c r="O27" s="38"/>
    </row>
    <row r="28" spans="1:15" hidden="1" x14ac:dyDescent="0.2">
      <c r="A28" s="83">
        <f>SANTANDER!A29</f>
        <v>44393.709027777775</v>
      </c>
      <c r="B28" s="84"/>
      <c r="C28" s="39" t="str">
        <f>SANTANDER!B29</f>
        <v>AB X DEV P NOM</v>
      </c>
      <c r="D28" s="85"/>
      <c r="E28" s="85">
        <f>SANTANDER!L29</f>
        <v>0</v>
      </c>
      <c r="F28" s="85">
        <f>SANTANDER!K29</f>
        <v>0</v>
      </c>
      <c r="G28" s="86">
        <f t="shared" si="0"/>
        <v>1196.2068965517242</v>
      </c>
      <c r="H28" s="87">
        <f t="shared" si="1"/>
        <v>191.39310344827587</v>
      </c>
      <c r="I28" s="86">
        <f>SANTANDER!D29</f>
        <v>1387.6</v>
      </c>
      <c r="J28" s="37">
        <f t="shared" si="5"/>
        <v>0</v>
      </c>
      <c r="K28" s="37">
        <f t="shared" si="6"/>
        <v>0</v>
      </c>
      <c r="L28" s="37">
        <f>SANTANDER!C29</f>
        <v>0</v>
      </c>
      <c r="M28" s="126">
        <f t="shared" si="4"/>
        <v>256255.59000000008</v>
      </c>
      <c r="N28" s="36"/>
      <c r="O28" s="38"/>
    </row>
    <row r="29" spans="1:15" hidden="1" x14ac:dyDescent="0.2">
      <c r="A29" s="32">
        <f>SANTANDER!A30</f>
        <v>44393.711111111108</v>
      </c>
      <c r="B29" s="33"/>
      <c r="C29" s="34" t="str">
        <f>SANTANDER!B30</f>
        <v>CGO PAG NOM AP</v>
      </c>
      <c r="D29" s="35"/>
      <c r="E29" s="35">
        <f>SANTANDER!L30</f>
        <v>0</v>
      </c>
      <c r="F29" s="35">
        <f>SANTANDER!K30</f>
        <v>0</v>
      </c>
      <c r="G29" s="36">
        <f t="shared" si="0"/>
        <v>0</v>
      </c>
      <c r="H29" s="37">
        <f t="shared" si="1"/>
        <v>0</v>
      </c>
      <c r="I29" s="36">
        <f>SANTANDER!D30</f>
        <v>0</v>
      </c>
      <c r="J29" s="37">
        <f t="shared" si="5"/>
        <v>-1196.2068965517242</v>
      </c>
      <c r="K29" s="37">
        <f t="shared" si="6"/>
        <v>-191.39310344827587</v>
      </c>
      <c r="L29" s="37">
        <f>SANTANDER!C30</f>
        <v>-1387.6</v>
      </c>
      <c r="M29" s="126">
        <f t="shared" si="4"/>
        <v>254867.99000000008</v>
      </c>
      <c r="N29" s="36"/>
      <c r="O29" s="38"/>
    </row>
    <row r="30" spans="1:15" hidden="1" x14ac:dyDescent="0.2">
      <c r="A30" s="32">
        <f>SANTANDER!A31</f>
        <v>44393.711111111108</v>
      </c>
      <c r="B30" s="33"/>
      <c r="C30" s="34" t="str">
        <f>SANTANDER!B31</f>
        <v>AB X DEV P NOM</v>
      </c>
      <c r="D30" s="35"/>
      <c r="E30" s="35">
        <f>SANTANDER!L31</f>
        <v>0</v>
      </c>
      <c r="F30" s="35">
        <f>SANTANDER!K31</f>
        <v>0</v>
      </c>
      <c r="G30" s="36">
        <f t="shared" si="0"/>
        <v>1196.2068965517242</v>
      </c>
      <c r="H30" s="37">
        <f t="shared" si="1"/>
        <v>191.39310344827587</v>
      </c>
      <c r="I30" s="36">
        <f>SANTANDER!D31</f>
        <v>1387.6</v>
      </c>
      <c r="J30" s="37">
        <f t="shared" si="5"/>
        <v>0</v>
      </c>
      <c r="K30" s="37">
        <f t="shared" si="6"/>
        <v>0</v>
      </c>
      <c r="L30" s="37">
        <f>SANTANDER!C31</f>
        <v>0</v>
      </c>
      <c r="M30" s="126">
        <f t="shared" si="4"/>
        <v>256255.59000000008</v>
      </c>
      <c r="N30" s="36"/>
      <c r="O30" s="38"/>
    </row>
    <row r="31" spans="1:15" hidden="1" x14ac:dyDescent="0.2">
      <c r="A31" s="83">
        <f>SANTANDER!A32</f>
        <v>44393.724999999999</v>
      </c>
      <c r="B31" s="84"/>
      <c r="C31" s="39" t="str">
        <f>SANTANDER!B32</f>
        <v>CGO PAG NOM AP</v>
      </c>
      <c r="D31" s="85"/>
      <c r="E31" s="85">
        <f>SANTANDER!L32</f>
        <v>0</v>
      </c>
      <c r="F31" s="85">
        <f>SANTANDER!K32</f>
        <v>0</v>
      </c>
      <c r="G31" s="86">
        <f t="shared" si="0"/>
        <v>0</v>
      </c>
      <c r="H31" s="87">
        <f t="shared" si="1"/>
        <v>0</v>
      </c>
      <c r="I31" s="86">
        <f>SANTANDER!D32</f>
        <v>0</v>
      </c>
      <c r="J31" s="37">
        <f t="shared" si="5"/>
        <v>-1196.2068965517242</v>
      </c>
      <c r="K31" s="37">
        <f t="shared" si="6"/>
        <v>-191.39310344827587</v>
      </c>
      <c r="L31" s="37">
        <f>SANTANDER!C32</f>
        <v>-1387.6</v>
      </c>
      <c r="M31" s="126">
        <f t="shared" si="4"/>
        <v>254867.99000000008</v>
      </c>
      <c r="N31" s="36"/>
      <c r="O31" s="38"/>
    </row>
    <row r="32" spans="1:15" hidden="1" x14ac:dyDescent="0.2">
      <c r="A32" s="83">
        <f>SANTANDER!A33</f>
        <v>44393.724999999999</v>
      </c>
      <c r="B32" s="84"/>
      <c r="C32" s="39" t="str">
        <f>SANTANDER!B33</f>
        <v>AB X DEV P NOM</v>
      </c>
      <c r="D32" s="85"/>
      <c r="E32" s="85">
        <f>SANTANDER!L33</f>
        <v>0</v>
      </c>
      <c r="F32" s="85">
        <f>SANTANDER!K33</f>
        <v>0</v>
      </c>
      <c r="G32" s="86">
        <f t="shared" si="0"/>
        <v>1196.2068965517242</v>
      </c>
      <c r="H32" s="87">
        <f t="shared" si="1"/>
        <v>191.39310344827587</v>
      </c>
      <c r="I32" s="86">
        <f>SANTANDER!D33</f>
        <v>1387.6</v>
      </c>
      <c r="J32" s="37">
        <f t="shared" si="5"/>
        <v>0</v>
      </c>
      <c r="K32" s="37">
        <f t="shared" si="6"/>
        <v>0</v>
      </c>
      <c r="L32" s="37">
        <f>SANTANDER!C33</f>
        <v>0</v>
      </c>
      <c r="M32" s="126">
        <f t="shared" si="4"/>
        <v>256255.59000000008</v>
      </c>
      <c r="N32" s="36"/>
      <c r="O32" s="38"/>
    </row>
    <row r="33" spans="1:15" hidden="1" x14ac:dyDescent="0.2">
      <c r="A33" s="32">
        <f>SANTANDER!A34</f>
        <v>44399.481585648151</v>
      </c>
      <c r="B33" s="33"/>
      <c r="C33" s="34" t="str">
        <f>SANTANDER!B34</f>
        <v>AB TRANSF SPEI</v>
      </c>
      <c r="D33" s="35"/>
      <c r="E33" s="35" t="str">
        <f>SANTANDER!L34</f>
        <v>F2234</v>
      </c>
      <c r="F33" s="35">
        <f>SANTANDER!K34</f>
        <v>1187</v>
      </c>
      <c r="G33" s="36">
        <f t="shared" si="0"/>
        <v>15000.000000000002</v>
      </c>
      <c r="H33" s="37">
        <f t="shared" si="1"/>
        <v>2400.0000000000005</v>
      </c>
      <c r="I33" s="36">
        <f>SANTANDER!D34</f>
        <v>17400</v>
      </c>
      <c r="J33" s="37">
        <f t="shared" si="5"/>
        <v>0</v>
      </c>
      <c r="K33" s="37">
        <f t="shared" si="6"/>
        <v>0</v>
      </c>
      <c r="L33" s="37">
        <f>SANTANDER!C34</f>
        <v>0</v>
      </c>
      <c r="M33" s="126">
        <v>108889</v>
      </c>
      <c r="N33" s="36"/>
      <c r="O33" s="38"/>
    </row>
    <row r="34" spans="1:15" hidden="1" x14ac:dyDescent="0.2">
      <c r="A34" s="32">
        <f>SANTANDER!A35</f>
        <v>44399.579861111109</v>
      </c>
      <c r="B34" s="33"/>
      <c r="C34" s="34" t="str">
        <f>SANTANDER!B35</f>
        <v>INTERNACIONAL DE CONTENEDORES DE VERACRUZ</v>
      </c>
      <c r="D34" s="35"/>
      <c r="E34" s="35" t="str">
        <f>SANTANDER!L35</f>
        <v>F2272</v>
      </c>
      <c r="F34" s="35">
        <f>SANTANDER!K35</f>
        <v>1185</v>
      </c>
      <c r="G34" s="36">
        <f t="shared" si="0"/>
        <v>257215.27586206896</v>
      </c>
      <c r="H34" s="37">
        <f t="shared" si="1"/>
        <v>41154.444137931037</v>
      </c>
      <c r="I34" s="36">
        <f>SANTANDER!D35</f>
        <v>298369.71999999997</v>
      </c>
      <c r="J34" s="37">
        <f t="shared" si="5"/>
        <v>0</v>
      </c>
      <c r="K34" s="37">
        <f t="shared" si="6"/>
        <v>0</v>
      </c>
      <c r="L34" s="37">
        <f>SANTANDER!C35</f>
        <v>0</v>
      </c>
      <c r="M34" s="126">
        <f t="shared" si="4"/>
        <v>407258.72</v>
      </c>
      <c r="N34" s="36"/>
      <c r="O34" s="38"/>
    </row>
    <row r="35" spans="1:15" s="196" customFormat="1" hidden="1" x14ac:dyDescent="0.2">
      <c r="A35" s="32">
        <f>SANTANDER!A36</f>
        <v>44404.125231481485</v>
      </c>
      <c r="B35" s="33"/>
      <c r="C35" s="34" t="str">
        <f>SANTANDER!B36</f>
        <v>AB TRANSF TEF</v>
      </c>
      <c r="D35" s="35"/>
      <c r="E35" s="35" t="str">
        <f>SANTANDER!L36</f>
        <v>F2235</v>
      </c>
      <c r="F35" s="35">
        <f>SANTANDER!K36</f>
        <v>1210</v>
      </c>
      <c r="G35" s="36">
        <f t="shared" ref="G35:G98" si="7">I35/1.16</f>
        <v>3200</v>
      </c>
      <c r="H35" s="37">
        <f t="shared" ref="H35:H98" si="8">G35*0.16</f>
        <v>512</v>
      </c>
      <c r="I35" s="36">
        <f>SANTANDER!D36</f>
        <v>3712</v>
      </c>
      <c r="J35" s="37">
        <f t="shared" ref="J35:J98" si="9">L35/1.16</f>
        <v>0</v>
      </c>
      <c r="K35" s="37">
        <f t="shared" ref="K35:K98" si="10">J35*0.16</f>
        <v>0</v>
      </c>
      <c r="L35" s="37">
        <f>SANTANDER!C36</f>
        <v>0</v>
      </c>
      <c r="M35" s="126">
        <f t="shared" si="4"/>
        <v>410970.72</v>
      </c>
      <c r="N35" s="36"/>
      <c r="O35" s="38"/>
    </row>
    <row r="36" spans="1:15" hidden="1" x14ac:dyDescent="0.2">
      <c r="A36" s="32">
        <f>SANTANDER!A37</f>
        <v>44403.412499999999</v>
      </c>
      <c r="B36" s="33"/>
      <c r="C36" s="34" t="str">
        <f>SANTANDER!B37</f>
        <v>CGO PAG NOM AP</v>
      </c>
      <c r="D36" s="35"/>
      <c r="E36" s="35">
        <f>SANTANDER!L37</f>
        <v>0</v>
      </c>
      <c r="F36" s="35">
        <f>SANTANDER!K37</f>
        <v>0</v>
      </c>
      <c r="G36" s="36">
        <f t="shared" si="7"/>
        <v>0</v>
      </c>
      <c r="H36" s="37">
        <f t="shared" si="8"/>
        <v>0</v>
      </c>
      <c r="I36" s="36">
        <f>SANTANDER!D37</f>
        <v>0</v>
      </c>
      <c r="J36" s="37">
        <f t="shared" si="9"/>
        <v>-3508.6206896551726</v>
      </c>
      <c r="K36" s="37">
        <f t="shared" si="10"/>
        <v>-561.37931034482767</v>
      </c>
      <c r="L36" s="37">
        <f>SANTANDER!C37</f>
        <v>-4070</v>
      </c>
      <c r="M36" s="126">
        <f t="shared" si="4"/>
        <v>406900.72</v>
      </c>
      <c r="N36" s="36"/>
      <c r="O36" s="38"/>
    </row>
    <row r="37" spans="1:15" hidden="1" x14ac:dyDescent="0.2">
      <c r="A37" s="32">
        <f>SANTANDER!A38</f>
        <v>44405.813194444447</v>
      </c>
      <c r="B37" s="33"/>
      <c r="C37" s="34" t="str">
        <f>SANTANDER!B38</f>
        <v>CONSUMO LOC AJ</v>
      </c>
      <c r="D37" s="35"/>
      <c r="E37" s="35">
        <f>SANTANDER!L38</f>
        <v>0</v>
      </c>
      <c r="F37" s="35">
        <f>SANTANDER!K38</f>
        <v>0</v>
      </c>
      <c r="G37" s="36">
        <f t="shared" si="7"/>
        <v>0</v>
      </c>
      <c r="H37" s="37">
        <f t="shared" si="8"/>
        <v>0</v>
      </c>
      <c r="I37" s="36">
        <f>SANTANDER!D38</f>
        <v>0</v>
      </c>
      <c r="J37" s="37">
        <f t="shared" si="9"/>
        <v>-4384.8793103448279</v>
      </c>
      <c r="K37" s="37">
        <f t="shared" si="10"/>
        <v>-701.58068965517248</v>
      </c>
      <c r="L37" s="37">
        <f>SANTANDER!C38</f>
        <v>-5086.46</v>
      </c>
      <c r="M37" s="126">
        <f t="shared" si="4"/>
        <v>401814.25999999995</v>
      </c>
      <c r="N37" s="36"/>
      <c r="O37" s="38"/>
    </row>
    <row r="38" spans="1:15" hidden="1" x14ac:dyDescent="0.2">
      <c r="A38" s="32">
        <f>SANTANDER!A39</f>
        <v>44407.48333333333</v>
      </c>
      <c r="B38" s="33"/>
      <c r="C38" s="34" t="str">
        <f>SANTANDER!B39</f>
        <v>CGO PAG NOM AP</v>
      </c>
      <c r="D38" s="35"/>
      <c r="E38" s="35">
        <f>SANTANDER!L39</f>
        <v>0</v>
      </c>
      <c r="F38" s="35">
        <f>SANTANDER!K39</f>
        <v>0</v>
      </c>
      <c r="G38" s="36">
        <f t="shared" si="7"/>
        <v>0</v>
      </c>
      <c r="H38" s="37">
        <f t="shared" si="8"/>
        <v>0</v>
      </c>
      <c r="I38" s="36">
        <f>SANTANDER!D39</f>
        <v>0</v>
      </c>
      <c r="J38" s="37">
        <f t="shared" si="9"/>
        <v>-8421.3793103448279</v>
      </c>
      <c r="K38" s="37">
        <f t="shared" si="10"/>
        <v>-1347.4206896551725</v>
      </c>
      <c r="L38" s="37">
        <f>SANTANDER!C39</f>
        <v>-9768.7999999999993</v>
      </c>
      <c r="M38" s="126">
        <f t="shared" si="4"/>
        <v>392045.45999999996</v>
      </c>
      <c r="N38" s="36"/>
      <c r="O38" s="38"/>
    </row>
    <row r="39" spans="1:15" hidden="1" x14ac:dyDescent="0.2">
      <c r="A39" s="32">
        <f>SANTANDER!A40</f>
        <v>44407.486111111109</v>
      </c>
      <c r="B39" s="33"/>
      <c r="C39" s="34" t="str">
        <f>SANTANDER!B40</f>
        <v>CGO PAG NOM AP</v>
      </c>
      <c r="D39" s="35"/>
      <c r="E39" s="35">
        <f>SANTANDER!L40</f>
        <v>0</v>
      </c>
      <c r="F39" s="35">
        <f>SANTANDER!K40</f>
        <v>0</v>
      </c>
      <c r="G39" s="36">
        <f t="shared" si="7"/>
        <v>0</v>
      </c>
      <c r="H39" s="37">
        <f t="shared" si="8"/>
        <v>0</v>
      </c>
      <c r="I39" s="36">
        <f>SANTANDER!D40</f>
        <v>0</v>
      </c>
      <c r="J39" s="37">
        <f t="shared" si="9"/>
        <v>-30446.836206896554</v>
      </c>
      <c r="K39" s="37">
        <f t="shared" si="10"/>
        <v>-4871.4937931034492</v>
      </c>
      <c r="L39" s="37">
        <f>SANTANDER!C40</f>
        <v>-35318.33</v>
      </c>
      <c r="M39" s="126">
        <f t="shared" si="4"/>
        <v>356727.12999999995</v>
      </c>
      <c r="N39" s="36"/>
      <c r="O39" s="38"/>
    </row>
    <row r="40" spans="1:15" hidden="1" x14ac:dyDescent="0.2">
      <c r="A40" s="32">
        <f>SANTANDER!A41</f>
        <v>44407.488946759258</v>
      </c>
      <c r="B40" s="33"/>
      <c r="C40" s="34" t="str">
        <f>SANTANDER!B41</f>
        <v>PAGO TRAN SPEI</v>
      </c>
      <c r="D40" s="35"/>
      <c r="E40" s="35">
        <f>SANTANDER!L41</f>
        <v>0</v>
      </c>
      <c r="F40" s="35">
        <f>SANTANDER!K41</f>
        <v>0</v>
      </c>
      <c r="G40" s="36">
        <f t="shared" si="7"/>
        <v>0</v>
      </c>
      <c r="H40" s="37">
        <f t="shared" si="8"/>
        <v>0</v>
      </c>
      <c r="I40" s="36">
        <f>SANTANDER!D41</f>
        <v>0</v>
      </c>
      <c r="J40" s="37">
        <f t="shared" si="9"/>
        <v>-1975.6896551724142</v>
      </c>
      <c r="K40" s="37">
        <f t="shared" si="10"/>
        <v>-316.11034482758629</v>
      </c>
      <c r="L40" s="37">
        <f>SANTANDER!C41</f>
        <v>-2291.8000000000002</v>
      </c>
      <c r="M40" s="126">
        <f t="shared" si="4"/>
        <v>354435.32999999996</v>
      </c>
      <c r="N40" s="36"/>
      <c r="O40" s="38"/>
    </row>
    <row r="41" spans="1:15" hidden="1" x14ac:dyDescent="0.2">
      <c r="A41" s="32">
        <f>SANTANDER!A42</f>
        <v>44407.489583333336</v>
      </c>
      <c r="B41" s="33"/>
      <c r="C41" s="34" t="str">
        <f>SANTANDER!B42</f>
        <v>CGO TRANS ELEC</v>
      </c>
      <c r="D41" s="35"/>
      <c r="E41" s="35">
        <f>SANTANDER!L42</f>
        <v>0</v>
      </c>
      <c r="F41" s="35">
        <f>SANTANDER!K42</f>
        <v>0</v>
      </c>
      <c r="G41" s="36">
        <f t="shared" si="7"/>
        <v>0</v>
      </c>
      <c r="H41" s="37">
        <f t="shared" si="8"/>
        <v>0</v>
      </c>
      <c r="I41" s="36">
        <f>SANTANDER!D42</f>
        <v>0</v>
      </c>
      <c r="J41" s="37">
        <f t="shared" si="9"/>
        <v>-4772.4137931034484</v>
      </c>
      <c r="K41" s="37">
        <f t="shared" si="10"/>
        <v>-763.58620689655174</v>
      </c>
      <c r="L41" s="37">
        <f>SANTANDER!C42</f>
        <v>-5536</v>
      </c>
      <c r="M41" s="126">
        <f t="shared" si="4"/>
        <v>348899.32999999996</v>
      </c>
      <c r="N41" s="36"/>
      <c r="O41" s="38"/>
    </row>
    <row r="42" spans="1:15" hidden="1" x14ac:dyDescent="0.2">
      <c r="A42" s="32">
        <f>SANTANDER!A43</f>
        <v>44407.492928240739</v>
      </c>
      <c r="B42" s="33"/>
      <c r="C42" s="34" t="str">
        <f>SANTANDER!B43</f>
        <v>PAGO TRAN SPEI</v>
      </c>
      <c r="D42" s="35"/>
      <c r="E42" s="35">
        <f>SANTANDER!L43</f>
        <v>0</v>
      </c>
      <c r="F42" s="35">
        <f>SANTANDER!K43</f>
        <v>0</v>
      </c>
      <c r="G42" s="36">
        <f t="shared" si="7"/>
        <v>0</v>
      </c>
      <c r="H42" s="37">
        <f t="shared" si="8"/>
        <v>0</v>
      </c>
      <c r="I42" s="36">
        <f>SANTANDER!D43</f>
        <v>0</v>
      </c>
      <c r="J42" s="37">
        <f t="shared" si="9"/>
        <v>-2070.2844827586209</v>
      </c>
      <c r="K42" s="37">
        <f t="shared" si="10"/>
        <v>-331.24551724137933</v>
      </c>
      <c r="L42" s="37">
        <f>SANTANDER!C43</f>
        <v>-2401.5300000000002</v>
      </c>
      <c r="M42" s="126">
        <f t="shared" si="4"/>
        <v>346497.79999999993</v>
      </c>
      <c r="N42" s="36"/>
      <c r="O42" s="38"/>
    </row>
    <row r="43" spans="1:15" hidden="1" x14ac:dyDescent="0.2">
      <c r="A43" s="32">
        <f>SANTANDER!A44</f>
        <v>44407.493750000001</v>
      </c>
      <c r="B43" s="33"/>
      <c r="C43" s="34" t="str">
        <f>SANTANDER!B44</f>
        <v>CGO TRANS ELEC</v>
      </c>
      <c r="D43" s="35"/>
      <c r="E43" s="35">
        <f>SANTANDER!L44</f>
        <v>0</v>
      </c>
      <c r="F43" s="35">
        <f>SANTANDER!K44</f>
        <v>0</v>
      </c>
      <c r="G43" s="36">
        <f t="shared" si="7"/>
        <v>0</v>
      </c>
      <c r="H43" s="37">
        <f t="shared" si="8"/>
        <v>0</v>
      </c>
      <c r="I43" s="36">
        <f>SANTANDER!D44</f>
        <v>0</v>
      </c>
      <c r="J43" s="37">
        <f t="shared" si="9"/>
        <v>-2887.9310344827586</v>
      </c>
      <c r="K43" s="37">
        <f t="shared" si="10"/>
        <v>-462.06896551724139</v>
      </c>
      <c r="L43" s="37">
        <f>SANTANDER!C44</f>
        <v>-3350</v>
      </c>
      <c r="M43" s="126">
        <f t="shared" si="4"/>
        <v>343147.79999999993</v>
      </c>
      <c r="N43" s="36"/>
      <c r="O43" s="38"/>
    </row>
    <row r="44" spans="1:15" hidden="1" x14ac:dyDescent="0.2">
      <c r="A44" s="32">
        <f>SANTANDER!A45</f>
        <v>44407.497916666667</v>
      </c>
      <c r="B44" s="33"/>
      <c r="C44" s="34" t="str">
        <f>SANTANDER!B45</f>
        <v>CGO PAG NOM AP</v>
      </c>
      <c r="D44" s="35"/>
      <c r="E44" s="35">
        <f>SANTANDER!L45</f>
        <v>0</v>
      </c>
      <c r="F44" s="35">
        <f>SANTANDER!K45</f>
        <v>0</v>
      </c>
      <c r="G44" s="36">
        <f t="shared" si="7"/>
        <v>0</v>
      </c>
      <c r="H44" s="37">
        <f t="shared" si="8"/>
        <v>0</v>
      </c>
      <c r="I44" s="36">
        <f>SANTANDER!D45</f>
        <v>0</v>
      </c>
      <c r="J44" s="37">
        <f t="shared" si="9"/>
        <v>-26419.982758620692</v>
      </c>
      <c r="K44" s="37">
        <f t="shared" si="10"/>
        <v>-4227.197241379311</v>
      </c>
      <c r="L44" s="37">
        <f>SANTANDER!C45</f>
        <v>-30647.18</v>
      </c>
      <c r="M44" s="126">
        <f t="shared" si="4"/>
        <v>312500.61999999994</v>
      </c>
      <c r="N44" s="36"/>
      <c r="O44" s="38"/>
    </row>
    <row r="45" spans="1:15" hidden="1" x14ac:dyDescent="0.2">
      <c r="A45" s="32">
        <f>SANTANDER!A46</f>
        <v>44407.497916666667</v>
      </c>
      <c r="B45" s="33"/>
      <c r="C45" s="34" t="str">
        <f>SANTANDER!B46</f>
        <v>AB X DEV P NOM</v>
      </c>
      <c r="D45" s="35"/>
      <c r="E45" s="35">
        <f>SANTANDER!L46</f>
        <v>0</v>
      </c>
      <c r="F45" s="35">
        <f>SANTANDER!K46</f>
        <v>0</v>
      </c>
      <c r="G45" s="36">
        <f t="shared" si="7"/>
        <v>1622.2241379310346</v>
      </c>
      <c r="H45" s="37">
        <f t="shared" si="8"/>
        <v>259.55586206896555</v>
      </c>
      <c r="I45" s="36">
        <f>SANTANDER!D46</f>
        <v>1881.78</v>
      </c>
      <c r="J45" s="37">
        <f t="shared" si="9"/>
        <v>0</v>
      </c>
      <c r="K45" s="37">
        <f t="shared" si="10"/>
        <v>0</v>
      </c>
      <c r="L45" s="37">
        <f>SANTANDER!C46</f>
        <v>0</v>
      </c>
      <c r="M45" s="126">
        <f t="shared" si="4"/>
        <v>314382.39999999997</v>
      </c>
      <c r="N45" s="36"/>
      <c r="O45" s="38"/>
    </row>
    <row r="46" spans="1:15" hidden="1" x14ac:dyDescent="0.2">
      <c r="A46" s="32">
        <f>SANTANDER!A47</f>
        <v>44407.497916666667</v>
      </c>
      <c r="B46" s="33"/>
      <c r="C46" s="34" t="str">
        <f>SANTANDER!B47</f>
        <v>AB X DEV P NOM</v>
      </c>
      <c r="D46" s="35"/>
      <c r="E46" s="35">
        <f>SANTANDER!L47</f>
        <v>0</v>
      </c>
      <c r="F46" s="35">
        <f>SANTANDER!K47</f>
        <v>0</v>
      </c>
      <c r="G46" s="36">
        <f t="shared" si="7"/>
        <v>1635.1724137931035</v>
      </c>
      <c r="H46" s="37">
        <f t="shared" si="8"/>
        <v>261.62758620689658</v>
      </c>
      <c r="I46" s="36">
        <f>SANTANDER!D47</f>
        <v>1896.8</v>
      </c>
      <c r="J46" s="37">
        <f t="shared" si="9"/>
        <v>0</v>
      </c>
      <c r="K46" s="37">
        <f t="shared" si="10"/>
        <v>0</v>
      </c>
      <c r="L46" s="37">
        <f>SANTANDER!C47</f>
        <v>0</v>
      </c>
      <c r="M46" s="126">
        <f t="shared" si="4"/>
        <v>316279.19999999995</v>
      </c>
      <c r="N46" s="36"/>
      <c r="O46" s="38"/>
    </row>
    <row r="47" spans="1:15" hidden="1" x14ac:dyDescent="0.2">
      <c r="A47" s="32">
        <f>SANTANDER!A48</f>
        <v>44407.497916666667</v>
      </c>
      <c r="B47" s="33"/>
      <c r="C47" s="34" t="str">
        <f>SANTANDER!B48</f>
        <v>AB X DEV P NOM</v>
      </c>
      <c r="D47" s="35"/>
      <c r="E47" s="35">
        <f>SANTANDER!L48</f>
        <v>0</v>
      </c>
      <c r="F47" s="35">
        <f>SANTANDER!K48</f>
        <v>0</v>
      </c>
      <c r="G47" s="36">
        <f t="shared" si="7"/>
        <v>833.93103448275872</v>
      </c>
      <c r="H47" s="37">
        <f t="shared" si="8"/>
        <v>133.42896551724141</v>
      </c>
      <c r="I47" s="36">
        <f>SANTANDER!D48</f>
        <v>967.36</v>
      </c>
      <c r="J47" s="37">
        <f t="shared" si="9"/>
        <v>0</v>
      </c>
      <c r="K47" s="37">
        <f t="shared" si="10"/>
        <v>0</v>
      </c>
      <c r="L47" s="37">
        <f>SANTANDER!C48</f>
        <v>0</v>
      </c>
      <c r="M47" s="126">
        <f t="shared" si="4"/>
        <v>317246.55999999994</v>
      </c>
      <c r="N47" s="36"/>
      <c r="O47" s="38"/>
    </row>
    <row r="48" spans="1:15" hidden="1" x14ac:dyDescent="0.2">
      <c r="A48" s="32">
        <f>SANTANDER!A49</f>
        <v>44407.509722222225</v>
      </c>
      <c r="B48" s="33"/>
      <c r="C48" s="34" t="str">
        <f>SANTANDER!B49</f>
        <v>CGO PAG NOM AP</v>
      </c>
      <c r="D48" s="35"/>
      <c r="E48" s="35">
        <f>SANTANDER!L49</f>
        <v>0</v>
      </c>
      <c r="F48" s="35">
        <f>SANTANDER!K49</f>
        <v>0</v>
      </c>
      <c r="G48" s="36">
        <f t="shared" si="7"/>
        <v>0</v>
      </c>
      <c r="H48" s="37">
        <f t="shared" si="8"/>
        <v>0</v>
      </c>
      <c r="I48" s="36">
        <f>SANTANDER!D49</f>
        <v>0</v>
      </c>
      <c r="J48" s="37">
        <f t="shared" si="9"/>
        <v>-4091.3275862068963</v>
      </c>
      <c r="K48" s="37">
        <f t="shared" si="10"/>
        <v>-654.61241379310343</v>
      </c>
      <c r="L48" s="37">
        <f>SANTANDER!C49</f>
        <v>-4745.9399999999996</v>
      </c>
      <c r="M48" s="126">
        <f t="shared" si="4"/>
        <v>312500.61999999994</v>
      </c>
      <c r="N48" s="36"/>
      <c r="O48" s="38"/>
    </row>
    <row r="49" spans="1:15" hidden="1" x14ac:dyDescent="0.2">
      <c r="A49" s="32">
        <f>SANTANDER!A50</f>
        <v>44407.509722222225</v>
      </c>
      <c r="B49" s="33"/>
      <c r="C49" s="34" t="str">
        <f>SANTANDER!B50</f>
        <v>AB X DEV P NOM</v>
      </c>
      <c r="D49" s="35"/>
      <c r="E49" s="35">
        <f>SANTANDER!L50</f>
        <v>0</v>
      </c>
      <c r="F49" s="35">
        <f>SANTANDER!K50</f>
        <v>0</v>
      </c>
      <c r="G49" s="36">
        <f t="shared" si="7"/>
        <v>1622.2241379310346</v>
      </c>
      <c r="H49" s="37">
        <f t="shared" si="8"/>
        <v>259.55586206896555</v>
      </c>
      <c r="I49" s="36">
        <f>SANTANDER!D50</f>
        <v>1881.78</v>
      </c>
      <c r="J49" s="37">
        <f t="shared" si="9"/>
        <v>0</v>
      </c>
      <c r="K49" s="37">
        <f t="shared" si="10"/>
        <v>0</v>
      </c>
      <c r="L49" s="37">
        <f>SANTANDER!C50</f>
        <v>0</v>
      </c>
      <c r="M49" s="126">
        <f t="shared" si="4"/>
        <v>314382.39999999997</v>
      </c>
      <c r="N49" s="36"/>
      <c r="O49" s="38"/>
    </row>
    <row r="50" spans="1:15" hidden="1" x14ac:dyDescent="0.2">
      <c r="A50" s="32">
        <f>SANTANDER!A51</f>
        <v>44407.5937037037</v>
      </c>
      <c r="B50" s="33"/>
      <c r="C50" s="34" t="str">
        <f>SANTANDER!B51</f>
        <v>PAGO TRAN SPEI</v>
      </c>
      <c r="D50" s="35"/>
      <c r="E50" s="35">
        <f>SANTANDER!L51</f>
        <v>0</v>
      </c>
      <c r="F50" s="35">
        <f>SANTANDER!K51</f>
        <v>0</v>
      </c>
      <c r="G50" s="36">
        <f t="shared" si="7"/>
        <v>0</v>
      </c>
      <c r="H50" s="37">
        <f t="shared" si="8"/>
        <v>0</v>
      </c>
      <c r="I50" s="36">
        <f>SANTANDER!D51</f>
        <v>0</v>
      </c>
      <c r="J50" s="37">
        <f t="shared" si="9"/>
        <v>-215517.24137931035</v>
      </c>
      <c r="K50" s="37">
        <f t="shared" si="10"/>
        <v>-34482.758620689659</v>
      </c>
      <c r="L50" s="37">
        <f>SANTANDER!C51</f>
        <v>-250000</v>
      </c>
      <c r="M50" s="126">
        <f t="shared" si="4"/>
        <v>64382.399999999965</v>
      </c>
      <c r="N50" s="36"/>
      <c r="O50" s="38"/>
    </row>
    <row r="51" spans="1:15" hidden="1" x14ac:dyDescent="0.2">
      <c r="A51" s="32">
        <f>SANTANDER!A52</f>
        <v>44407.596620370372</v>
      </c>
      <c r="B51" s="33"/>
      <c r="C51" s="34" t="str">
        <f>SANTANDER!B52</f>
        <v>PAGO TRAN SPEI</v>
      </c>
      <c r="D51" s="35"/>
      <c r="E51" s="35">
        <f>SANTANDER!L52</f>
        <v>0</v>
      </c>
      <c r="F51" s="35">
        <f>SANTANDER!K52</f>
        <v>0</v>
      </c>
      <c r="G51" s="36">
        <f t="shared" si="7"/>
        <v>0</v>
      </c>
      <c r="H51" s="37">
        <f t="shared" si="8"/>
        <v>0</v>
      </c>
      <c r="I51" s="36">
        <f>SANTANDER!D52</f>
        <v>0</v>
      </c>
      <c r="J51" s="37">
        <f t="shared" si="9"/>
        <v>-51724.137931034486</v>
      </c>
      <c r="K51" s="37">
        <f t="shared" si="10"/>
        <v>-8275.8620689655181</v>
      </c>
      <c r="L51" s="37">
        <f>SANTANDER!C52</f>
        <v>-60000</v>
      </c>
      <c r="M51" s="126">
        <f t="shared" si="4"/>
        <v>4382.3999999999651</v>
      </c>
      <c r="N51" s="36"/>
      <c r="O51" s="38"/>
    </row>
    <row r="52" spans="1:15" hidden="1" x14ac:dyDescent="0.2">
      <c r="A52" s="32">
        <f>SANTANDER!A53</f>
        <v>44407.112500000003</v>
      </c>
      <c r="B52" s="33"/>
      <c r="C52" s="34" t="str">
        <f>SANTANDER!B53</f>
        <v>COM MEM E-PYM</v>
      </c>
      <c r="D52" s="35"/>
      <c r="E52" s="35">
        <f>SANTANDER!L53</f>
        <v>0</v>
      </c>
      <c r="F52" s="35">
        <f>SANTANDER!K53</f>
        <v>0</v>
      </c>
      <c r="G52" s="36">
        <f t="shared" si="7"/>
        <v>0</v>
      </c>
      <c r="H52" s="37">
        <f t="shared" si="8"/>
        <v>0</v>
      </c>
      <c r="I52" s="36">
        <f>SANTANDER!D53</f>
        <v>0</v>
      </c>
      <c r="J52" s="37">
        <f t="shared" si="9"/>
        <v>-171.55172413793105</v>
      </c>
      <c r="K52" s="37">
        <f t="shared" si="10"/>
        <v>-27.448275862068968</v>
      </c>
      <c r="L52" s="37">
        <f>SANTANDER!C53</f>
        <v>-199</v>
      </c>
      <c r="M52" s="126">
        <f>SANTANDER!E53</f>
        <v>4183.82</v>
      </c>
      <c r="N52" s="36"/>
      <c r="O52" s="38"/>
    </row>
    <row r="53" spans="1:15" hidden="1" x14ac:dyDescent="0.2">
      <c r="A53" s="32">
        <f>SANTANDER!A54</f>
        <v>44407.112500000003</v>
      </c>
      <c r="B53" s="33"/>
      <c r="C53" s="34" t="str">
        <f>SANTANDER!B54</f>
        <v>IVA COMISION</v>
      </c>
      <c r="D53" s="35"/>
      <c r="E53" s="35">
        <f>SANTANDER!L54</f>
        <v>0</v>
      </c>
      <c r="F53" s="35">
        <f>SANTANDER!K54</f>
        <v>0</v>
      </c>
      <c r="G53" s="36">
        <f t="shared" si="7"/>
        <v>0</v>
      </c>
      <c r="H53" s="37">
        <f t="shared" si="8"/>
        <v>0</v>
      </c>
      <c r="I53" s="36">
        <f>SANTANDER!D54</f>
        <v>0</v>
      </c>
      <c r="J53" s="37">
        <f t="shared" si="9"/>
        <v>-27.448275862068968</v>
      </c>
      <c r="K53" s="37">
        <f t="shared" si="10"/>
        <v>-4.3917241379310346</v>
      </c>
      <c r="L53" s="37">
        <f>SANTANDER!C54</f>
        <v>-31.84</v>
      </c>
      <c r="M53" s="126">
        <f>SANTANDER!E54</f>
        <v>4151.9799999999996</v>
      </c>
      <c r="N53" s="36"/>
      <c r="O53" s="38"/>
    </row>
    <row r="54" spans="1:15" hidden="1" x14ac:dyDescent="0.2">
      <c r="A54" s="32">
        <f>SANTANDER!A55</f>
        <v>44418.552777777775</v>
      </c>
      <c r="B54" s="33"/>
      <c r="C54" s="34" t="str">
        <f>SANTANDER!B55</f>
        <v>COMERCIALIZADORA DE POLLOS YESAKI</v>
      </c>
      <c r="D54" s="35"/>
      <c r="E54" s="35" t="str">
        <f>SANTANDER!L55</f>
        <v>F2257, F2320</v>
      </c>
      <c r="F54" s="35">
        <f>SANTANDER!K55</f>
        <v>1129</v>
      </c>
      <c r="G54" s="36">
        <f t="shared" si="7"/>
        <v>57487</v>
      </c>
      <c r="H54" s="37">
        <f t="shared" si="8"/>
        <v>9197.92</v>
      </c>
      <c r="I54" s="36">
        <f>SANTANDER!D55</f>
        <v>66684.92</v>
      </c>
      <c r="J54" s="37">
        <f t="shared" si="9"/>
        <v>0</v>
      </c>
      <c r="K54" s="37">
        <f t="shared" si="10"/>
        <v>0</v>
      </c>
      <c r="L54" s="37">
        <f>SANTANDER!C55</f>
        <v>0</v>
      </c>
      <c r="M54" s="126">
        <f>SANTANDER!E55</f>
        <v>70836.899999999994</v>
      </c>
      <c r="N54" s="36"/>
      <c r="O54" s="38"/>
    </row>
    <row r="55" spans="1:15" hidden="1" x14ac:dyDescent="0.2">
      <c r="A55" s="32">
        <f>SANTANDER!A56</f>
        <v>44419.63957175926</v>
      </c>
      <c r="B55" s="33"/>
      <c r="C55" s="34" t="str">
        <f>SANTANDER!B56</f>
        <v>PLAYTIME MONTERREY</v>
      </c>
      <c r="D55" s="35"/>
      <c r="E55" s="35" t="str">
        <f>SANTANDER!L56</f>
        <v>F2485</v>
      </c>
      <c r="F55" s="35">
        <f>SANTANDER!K56</f>
        <v>0</v>
      </c>
      <c r="G55" s="36">
        <f t="shared" si="7"/>
        <v>4306</v>
      </c>
      <c r="H55" s="37">
        <f t="shared" si="8"/>
        <v>688.96</v>
      </c>
      <c r="I55" s="36">
        <f>SANTANDER!D56</f>
        <v>4994.96</v>
      </c>
      <c r="J55" s="37">
        <f t="shared" si="9"/>
        <v>0</v>
      </c>
      <c r="K55" s="37">
        <f t="shared" si="10"/>
        <v>0</v>
      </c>
      <c r="L55" s="37">
        <f>SANTANDER!C56</f>
        <v>0</v>
      </c>
      <c r="M55" s="126">
        <f>SANTANDER!E56</f>
        <v>75831.86</v>
      </c>
      <c r="N55" s="36"/>
      <c r="O55" s="38"/>
    </row>
    <row r="56" spans="1:15" hidden="1" x14ac:dyDescent="0.2">
      <c r="A56" s="32">
        <f>SANTANDER!A57</f>
        <v>44421.1327662037</v>
      </c>
      <c r="B56" s="33"/>
      <c r="C56" s="34" t="str">
        <f>SANTANDER!B57</f>
        <v>HG</v>
      </c>
      <c r="D56" s="35"/>
      <c r="E56" s="35" t="str">
        <f>SANTANDER!L57</f>
        <v>F2287</v>
      </c>
      <c r="F56" s="35">
        <f>SANTANDER!K57</f>
        <v>1230</v>
      </c>
      <c r="G56" s="36">
        <f t="shared" si="7"/>
        <v>3200</v>
      </c>
      <c r="H56" s="37">
        <f t="shared" si="8"/>
        <v>512</v>
      </c>
      <c r="I56" s="36">
        <f>SANTANDER!D57</f>
        <v>3712</v>
      </c>
      <c r="J56" s="37">
        <f t="shared" si="9"/>
        <v>0</v>
      </c>
      <c r="K56" s="37">
        <f t="shared" si="10"/>
        <v>0</v>
      </c>
      <c r="L56" s="37">
        <f>SANTANDER!C57</f>
        <v>0</v>
      </c>
      <c r="M56" s="126">
        <f>SANTANDER!E57</f>
        <v>79543.86</v>
      </c>
      <c r="N56" s="36"/>
      <c r="O56" s="38"/>
    </row>
    <row r="57" spans="1:15" hidden="1" x14ac:dyDescent="0.2">
      <c r="A57" s="32">
        <f>SANTANDER!A59</f>
        <v>44421.495833333334</v>
      </c>
      <c r="B57" s="33"/>
      <c r="C57" s="34" t="str">
        <f>SANTANDER!B59</f>
        <v>CGO PAG NOM AP</v>
      </c>
      <c r="D57" s="35"/>
      <c r="E57" s="35">
        <f>SANTANDER!L59</f>
        <v>0</v>
      </c>
      <c r="F57" s="35">
        <f>SANTANDER!K59</f>
        <v>0</v>
      </c>
      <c r="G57" s="36">
        <f t="shared" si="7"/>
        <v>0</v>
      </c>
      <c r="H57" s="37">
        <f t="shared" si="8"/>
        <v>0</v>
      </c>
      <c r="I57" s="36">
        <f>SANTANDER!D59</f>
        <v>0</v>
      </c>
      <c r="J57" s="37">
        <f t="shared" si="9"/>
        <v>-10249.310344827587</v>
      </c>
      <c r="K57" s="37">
        <f t="shared" si="10"/>
        <v>-1639.889655172414</v>
      </c>
      <c r="L57" s="37">
        <f>SANTANDER!C59</f>
        <v>-11889.2</v>
      </c>
      <c r="M57" s="126">
        <f>SANTANDER!E59</f>
        <v>67654.66</v>
      </c>
      <c r="N57" s="36"/>
      <c r="O57" s="38"/>
    </row>
    <row r="58" spans="1:15" hidden="1" x14ac:dyDescent="0.2">
      <c r="A58" s="32">
        <f>SANTANDER!A60</f>
        <v>44421.495833333334</v>
      </c>
      <c r="B58" s="33"/>
      <c r="C58" s="34" t="str">
        <f>SANTANDER!B60</f>
        <v>AB X DEV P NOM</v>
      </c>
      <c r="D58" s="35"/>
      <c r="E58" s="35">
        <f>SANTANDER!L60</f>
        <v>0</v>
      </c>
      <c r="F58" s="35">
        <f>SANTANDER!K60</f>
        <v>0</v>
      </c>
      <c r="G58" s="36">
        <f t="shared" si="7"/>
        <v>1363.4482758620691</v>
      </c>
      <c r="H58" s="37">
        <f t="shared" si="8"/>
        <v>218.15172413793107</v>
      </c>
      <c r="I58" s="36">
        <f>SANTANDER!D60</f>
        <v>1581.6</v>
      </c>
      <c r="J58" s="37">
        <f t="shared" si="9"/>
        <v>0</v>
      </c>
      <c r="K58" s="37">
        <f t="shared" si="10"/>
        <v>0</v>
      </c>
      <c r="L58" s="37">
        <f>SANTANDER!C60</f>
        <v>0</v>
      </c>
      <c r="M58" s="126">
        <f>SANTANDER!E60</f>
        <v>69236.259999999995</v>
      </c>
      <c r="N58" s="36"/>
      <c r="O58" s="38"/>
    </row>
    <row r="59" spans="1:15" hidden="1" x14ac:dyDescent="0.2">
      <c r="A59" s="32">
        <f>SANTANDER!A61</f>
        <v>44421.495833333334</v>
      </c>
      <c r="B59" s="33"/>
      <c r="C59" s="34" t="str">
        <f>SANTANDER!B61</f>
        <v>AB X DEV P NOM</v>
      </c>
      <c r="D59" s="35"/>
      <c r="E59" s="35">
        <f>SANTANDER!L61</f>
        <v>0</v>
      </c>
      <c r="F59" s="35">
        <f>SANTANDER!K61</f>
        <v>0</v>
      </c>
      <c r="G59" s="36">
        <f t="shared" si="7"/>
        <v>345.86206896551727</v>
      </c>
      <c r="H59" s="37">
        <f t="shared" si="8"/>
        <v>55.337931034482764</v>
      </c>
      <c r="I59" s="36">
        <f>SANTANDER!D61</f>
        <v>401.2</v>
      </c>
      <c r="J59" s="37">
        <f t="shared" si="9"/>
        <v>0</v>
      </c>
      <c r="K59" s="37">
        <f t="shared" si="10"/>
        <v>0</v>
      </c>
      <c r="L59" s="37">
        <f>SANTANDER!C61</f>
        <v>0</v>
      </c>
      <c r="M59" s="126">
        <f>SANTANDER!E61</f>
        <v>69637.460000000006</v>
      </c>
      <c r="N59" s="36"/>
      <c r="O59" s="38"/>
    </row>
    <row r="60" spans="1:15" hidden="1" x14ac:dyDescent="0.2">
      <c r="A60" s="32">
        <f>SANTANDER!A62</f>
        <v>44421.500694444447</v>
      </c>
      <c r="B60" s="33"/>
      <c r="C60" s="34" t="str">
        <f>SANTANDER!B62</f>
        <v>CGO PAG NOM AP</v>
      </c>
      <c r="D60" s="35"/>
      <c r="E60" s="35">
        <f>SANTANDER!L62</f>
        <v>0</v>
      </c>
      <c r="F60" s="35">
        <f>SANTANDER!K62</f>
        <v>0</v>
      </c>
      <c r="G60" s="36">
        <f t="shared" si="7"/>
        <v>0</v>
      </c>
      <c r="H60" s="37">
        <f t="shared" si="8"/>
        <v>0</v>
      </c>
      <c r="I60" s="36">
        <f>SANTANDER!D62</f>
        <v>0</v>
      </c>
      <c r="J60" s="37">
        <f t="shared" si="9"/>
        <v>-25672.87931034483</v>
      </c>
      <c r="K60" s="37">
        <f t="shared" si="10"/>
        <v>-4107.660689655173</v>
      </c>
      <c r="L60" s="37">
        <f>SANTANDER!C62</f>
        <v>-29780.54</v>
      </c>
      <c r="M60" s="126">
        <f>SANTANDER!E62</f>
        <v>39856.92</v>
      </c>
      <c r="N60" s="36"/>
      <c r="O60" s="38"/>
    </row>
    <row r="61" spans="1:15" hidden="1" x14ac:dyDescent="0.2">
      <c r="A61" s="32">
        <f>SANTANDER!A63</f>
        <v>44421.504166666666</v>
      </c>
      <c r="B61" s="33"/>
      <c r="C61" s="34" t="str">
        <f>SANTANDER!B63</f>
        <v>CGO PAG NOM AP</v>
      </c>
      <c r="D61" s="35"/>
      <c r="E61" s="35">
        <f>SANTANDER!L63</f>
        <v>0</v>
      </c>
      <c r="F61" s="35">
        <f>SANTANDER!K63</f>
        <v>0</v>
      </c>
      <c r="G61" s="36">
        <f t="shared" si="7"/>
        <v>0</v>
      </c>
      <c r="H61" s="37">
        <f t="shared" si="8"/>
        <v>0</v>
      </c>
      <c r="I61" s="36">
        <f>SANTANDER!D63</f>
        <v>0</v>
      </c>
      <c r="J61" s="37">
        <f t="shared" si="9"/>
        <v>-22980</v>
      </c>
      <c r="K61" s="37">
        <f t="shared" si="10"/>
        <v>-3676.8</v>
      </c>
      <c r="L61" s="37">
        <f>SANTANDER!C63</f>
        <v>-26656.799999999999</v>
      </c>
      <c r="M61" s="126">
        <f>SANTANDER!E63</f>
        <v>13200.12</v>
      </c>
      <c r="N61" s="36"/>
      <c r="O61" s="38"/>
    </row>
    <row r="62" spans="1:15" hidden="1" x14ac:dyDescent="0.2">
      <c r="A62" s="32">
        <f>SANTANDER!A64</f>
        <v>44421.506249999999</v>
      </c>
      <c r="B62" s="33"/>
      <c r="C62" s="34" t="str">
        <f>SANTANDER!B64</f>
        <v>CGO TRANS ELEC</v>
      </c>
      <c r="D62" s="35"/>
      <c r="E62" s="35">
        <f>SANTANDER!L64</f>
        <v>0</v>
      </c>
      <c r="F62" s="35">
        <f>SANTANDER!K64</f>
        <v>0</v>
      </c>
      <c r="G62" s="36">
        <f t="shared" si="7"/>
        <v>0</v>
      </c>
      <c r="H62" s="37">
        <f t="shared" si="8"/>
        <v>0</v>
      </c>
      <c r="I62" s="36">
        <f>SANTANDER!D64</f>
        <v>0</v>
      </c>
      <c r="J62" s="37">
        <f t="shared" si="9"/>
        <v>-2887.9310344827586</v>
      </c>
      <c r="K62" s="37">
        <f t="shared" si="10"/>
        <v>-462.06896551724139</v>
      </c>
      <c r="L62" s="37">
        <f>SANTANDER!C64</f>
        <v>-3350</v>
      </c>
      <c r="M62" s="126">
        <f>SANTANDER!E64</f>
        <v>9850.1200000000008</v>
      </c>
      <c r="N62" s="36"/>
      <c r="O62" s="38"/>
    </row>
    <row r="63" spans="1:15" hidden="1" x14ac:dyDescent="0.2">
      <c r="A63" s="32">
        <f>SANTANDER!A58</f>
        <v>44421.1327662037</v>
      </c>
      <c r="B63" s="33"/>
      <c r="C63" s="34" t="str">
        <f>SANTANDER!B58</f>
        <v>HG</v>
      </c>
      <c r="D63" s="35"/>
      <c r="E63" s="35" t="str">
        <f>SANTANDER!L58</f>
        <v>F2383</v>
      </c>
      <c r="F63" s="35" t="str">
        <f>SANTANDER!K58</f>
        <v>1231// C</v>
      </c>
      <c r="G63" s="36">
        <f t="shared" si="7"/>
        <v>0</v>
      </c>
      <c r="H63" s="37">
        <f t="shared" si="8"/>
        <v>0</v>
      </c>
      <c r="I63" s="36">
        <f>SANTANDER!D58</f>
        <v>0</v>
      </c>
      <c r="J63" s="37">
        <f t="shared" si="9"/>
        <v>0</v>
      </c>
      <c r="K63" s="37">
        <f t="shared" si="10"/>
        <v>0</v>
      </c>
      <c r="L63" s="37">
        <f>SANTANDER!C58</f>
        <v>0</v>
      </c>
      <c r="M63" s="126">
        <f>SANTANDER!E58</f>
        <v>9850.1200000000008</v>
      </c>
      <c r="N63" s="36"/>
      <c r="O63" s="38"/>
    </row>
    <row r="64" spans="1:15" hidden="1" x14ac:dyDescent="0.2">
      <c r="A64" s="32">
        <f>SANTANDER!A65</f>
        <v>44421.511805555558</v>
      </c>
      <c r="B64" s="33"/>
      <c r="C64" s="34" t="str">
        <f>SANTANDER!B65</f>
        <v>CGO PAG NOM AP</v>
      </c>
      <c r="D64" s="35"/>
      <c r="E64" s="35">
        <f>SANTANDER!L65</f>
        <v>0</v>
      </c>
      <c r="F64" s="35">
        <f>SANTANDER!K65</f>
        <v>0</v>
      </c>
      <c r="G64" s="36">
        <f t="shared" si="7"/>
        <v>0</v>
      </c>
      <c r="H64" s="37">
        <f t="shared" si="8"/>
        <v>0</v>
      </c>
      <c r="I64" s="36">
        <f>SANTANDER!D65</f>
        <v>0</v>
      </c>
      <c r="J64" s="37">
        <f t="shared" si="9"/>
        <v>-1709.3103448275863</v>
      </c>
      <c r="K64" s="37">
        <f t="shared" si="10"/>
        <v>-273.48965517241379</v>
      </c>
      <c r="L64" s="37">
        <f>SANTANDER!C65</f>
        <v>-1982.8</v>
      </c>
      <c r="M64" s="126">
        <f>SANTANDER!E65</f>
        <v>7867.32</v>
      </c>
      <c r="N64" s="36"/>
      <c r="O64" s="38"/>
    </row>
    <row r="65" spans="1:15" hidden="1" x14ac:dyDescent="0.2">
      <c r="A65" s="32">
        <f>SANTANDER!A66</f>
        <v>44421.847916666666</v>
      </c>
      <c r="B65" s="33"/>
      <c r="C65" s="34" t="str">
        <f>SANTANDER!B66</f>
        <v>ASPEL</v>
      </c>
      <c r="D65" s="35"/>
      <c r="E65" s="35">
        <f>SANTANDER!L66</f>
        <v>0</v>
      </c>
      <c r="F65" s="35">
        <f>SANTANDER!K66</f>
        <v>0</v>
      </c>
      <c r="G65" s="36">
        <f t="shared" si="7"/>
        <v>0</v>
      </c>
      <c r="H65" s="37">
        <f t="shared" si="8"/>
        <v>0</v>
      </c>
      <c r="I65" s="36">
        <f>SANTANDER!D66</f>
        <v>0</v>
      </c>
      <c r="J65" s="37">
        <f t="shared" si="9"/>
        <v>-860.00000000000011</v>
      </c>
      <c r="K65" s="37">
        <f t="shared" si="10"/>
        <v>-137.60000000000002</v>
      </c>
      <c r="L65" s="37">
        <f>SANTANDER!C66</f>
        <v>-997.6</v>
      </c>
      <c r="M65" s="126">
        <f>SANTANDER!E66</f>
        <v>6869.72</v>
      </c>
      <c r="N65" s="36"/>
      <c r="O65" s="38"/>
    </row>
    <row r="66" spans="1:15" hidden="1" x14ac:dyDescent="0.2">
      <c r="A66" s="32">
        <f>SANTANDER!A67</f>
        <v>44432.525694444441</v>
      </c>
      <c r="B66" s="33"/>
      <c r="C66" s="34" t="str">
        <f>SANTANDER!B67</f>
        <v>ONE PLUS INDUSTRIAL</v>
      </c>
      <c r="D66" s="35"/>
      <c r="E66" s="35" t="str">
        <f>SANTANDER!L67</f>
        <v>F2539</v>
      </c>
      <c r="F66" s="35">
        <f>SANTANDER!K67</f>
        <v>1259</v>
      </c>
      <c r="G66" s="36">
        <f t="shared" si="7"/>
        <v>3200</v>
      </c>
      <c r="H66" s="37">
        <f t="shared" si="8"/>
        <v>512</v>
      </c>
      <c r="I66" s="36">
        <f>SANTANDER!D67</f>
        <v>3712</v>
      </c>
      <c r="J66" s="37">
        <f t="shared" si="9"/>
        <v>0</v>
      </c>
      <c r="K66" s="37">
        <f t="shared" si="10"/>
        <v>0</v>
      </c>
      <c r="L66" s="37">
        <f>SANTANDER!C67</f>
        <v>0</v>
      </c>
      <c r="M66" s="126">
        <f>SANTANDER!E67</f>
        <v>10581.72</v>
      </c>
      <c r="N66" s="36"/>
      <c r="O66" s="38"/>
    </row>
    <row r="67" spans="1:15" hidden="1" x14ac:dyDescent="0.2">
      <c r="A67" s="32">
        <f>SANTANDER!A68</f>
        <v>44433.470104166663</v>
      </c>
      <c r="B67" s="33"/>
      <c r="C67" s="34" t="str">
        <f>SANTANDER!B68</f>
        <v>CALIDAD TOTAL</v>
      </c>
      <c r="D67" s="35"/>
      <c r="E67" s="35" t="str">
        <f>SANTANDER!L68</f>
        <v>F2326, F2448</v>
      </c>
      <c r="F67" s="35">
        <f>SANTANDER!K68</f>
        <v>1260</v>
      </c>
      <c r="G67" s="36">
        <f t="shared" si="7"/>
        <v>22500</v>
      </c>
      <c r="H67" s="37">
        <f t="shared" si="8"/>
        <v>3600</v>
      </c>
      <c r="I67" s="36">
        <f>SANTANDER!D68</f>
        <v>26100</v>
      </c>
      <c r="J67" s="37">
        <f t="shared" si="9"/>
        <v>0</v>
      </c>
      <c r="K67" s="37">
        <f t="shared" si="10"/>
        <v>0</v>
      </c>
      <c r="L67" s="37">
        <f>SANTANDER!C68</f>
        <v>0</v>
      </c>
      <c r="M67" s="126">
        <f>SANTANDER!E68</f>
        <v>36681.72</v>
      </c>
      <c r="N67" s="36"/>
      <c r="O67" s="38"/>
    </row>
    <row r="68" spans="1:15" hidden="1" x14ac:dyDescent="0.2">
      <c r="A68" s="32">
        <f>SANTANDER!A69</f>
        <v>44435.558333333334</v>
      </c>
      <c r="B68" s="33"/>
      <c r="C68" s="34" t="str">
        <f>SANTANDER!B69</f>
        <v>DEP S B COBRO</v>
      </c>
      <c r="D68" s="35"/>
      <c r="E68" s="35" t="str">
        <f>SANTANDER!L69</f>
        <v>F2067, F2157</v>
      </c>
      <c r="F68" s="35">
        <f>SANTANDER!K69</f>
        <v>1271</v>
      </c>
      <c r="G68" s="36">
        <f t="shared" si="7"/>
        <v>29591.258620689659</v>
      </c>
      <c r="H68" s="37">
        <f t="shared" si="8"/>
        <v>4734.6013793103457</v>
      </c>
      <c r="I68" s="36">
        <f>SANTANDER!D69</f>
        <v>34325.86</v>
      </c>
      <c r="J68" s="37">
        <f t="shared" si="9"/>
        <v>0</v>
      </c>
      <c r="K68" s="37">
        <f t="shared" si="10"/>
        <v>0</v>
      </c>
      <c r="L68" s="37">
        <f>SANTANDER!C69</f>
        <v>0</v>
      </c>
      <c r="M68" s="126">
        <f>SANTANDER!E69</f>
        <v>365807.58</v>
      </c>
      <c r="N68" s="36"/>
      <c r="O68" s="38"/>
    </row>
    <row r="69" spans="1:15" hidden="1" x14ac:dyDescent="0.2">
      <c r="A69" s="32">
        <f>SANTANDER!A70</f>
        <v>44435.705555555556</v>
      </c>
      <c r="B69" s="33"/>
      <c r="C69" s="34" t="str">
        <f>SANTANDER!B70</f>
        <v>ONE PLUS INDUSTRIAL</v>
      </c>
      <c r="D69" s="35"/>
      <c r="E69" s="35" t="str">
        <f>SANTANDER!L70</f>
        <v>F2539</v>
      </c>
      <c r="F69" s="35">
        <f>SANTANDER!K70</f>
        <v>1270</v>
      </c>
      <c r="G69" s="36">
        <f t="shared" si="7"/>
        <v>3200</v>
      </c>
      <c r="H69" s="37">
        <f t="shared" si="8"/>
        <v>512</v>
      </c>
      <c r="I69" s="36">
        <f>SANTANDER!D70</f>
        <v>3712</v>
      </c>
      <c r="J69" s="37">
        <f t="shared" si="9"/>
        <v>0</v>
      </c>
      <c r="K69" s="37">
        <f t="shared" si="10"/>
        <v>0</v>
      </c>
      <c r="L69" s="37">
        <f>SANTANDER!C70</f>
        <v>0</v>
      </c>
      <c r="M69" s="126">
        <f>SANTANDER!E70</f>
        <v>369519.58</v>
      </c>
      <c r="N69" s="36"/>
      <c r="O69" s="38"/>
    </row>
    <row r="70" spans="1:15" hidden="1" x14ac:dyDescent="0.2">
      <c r="A70" s="32">
        <f>SANTANDER!A71</f>
        <v>44434.473611111112</v>
      </c>
      <c r="B70" s="33"/>
      <c r="C70" s="34" t="str">
        <f>SANTANDER!B71</f>
        <v>INTERNACIONAL DE CONTENEDORES DE VERACRUZ</v>
      </c>
      <c r="D70" s="35"/>
      <c r="E70" s="35" t="str">
        <f>SANTANDER!L71</f>
        <v>F2409</v>
      </c>
      <c r="F70" s="35" t="str">
        <f>SANTANDER!K71</f>
        <v>1273 // 1300</v>
      </c>
      <c r="G70" s="36">
        <f t="shared" si="7"/>
        <v>254137.93103448278</v>
      </c>
      <c r="H70" s="37">
        <f t="shared" si="8"/>
        <v>40662.068965517246</v>
      </c>
      <c r="I70" s="36">
        <f>SANTANDER!D71</f>
        <v>294800</v>
      </c>
      <c r="J70" s="37">
        <f t="shared" si="9"/>
        <v>0</v>
      </c>
      <c r="K70" s="37">
        <f t="shared" si="10"/>
        <v>0</v>
      </c>
      <c r="L70" s="37">
        <f>SANTANDER!C71</f>
        <v>0</v>
      </c>
      <c r="M70" s="126">
        <f>SANTANDER!E71</f>
        <v>331481.71999999997</v>
      </c>
      <c r="N70" s="36"/>
      <c r="O70" s="38"/>
    </row>
    <row r="71" spans="1:15" hidden="1" x14ac:dyDescent="0.2">
      <c r="A71" s="32">
        <f>SANTANDER!A72</f>
        <v>44439.411111111112</v>
      </c>
      <c r="B71" s="33"/>
      <c r="C71" s="34" t="str">
        <f>SANTANDER!B72</f>
        <v>CGO PAG NOM AP</v>
      </c>
      <c r="D71" s="35"/>
      <c r="E71" s="35">
        <f>SANTANDER!L72</f>
        <v>0</v>
      </c>
      <c r="F71" s="35">
        <f>SANTANDER!K72</f>
        <v>0</v>
      </c>
      <c r="G71" s="36">
        <f t="shared" si="7"/>
        <v>0</v>
      </c>
      <c r="H71" s="37">
        <f t="shared" si="8"/>
        <v>0</v>
      </c>
      <c r="I71" s="36">
        <f>SANTANDER!D72</f>
        <v>0</v>
      </c>
      <c r="J71" s="37">
        <f t="shared" si="9"/>
        <v>-10512.068965517243</v>
      </c>
      <c r="K71" s="37">
        <f t="shared" si="10"/>
        <v>-1681.9310344827588</v>
      </c>
      <c r="L71" s="37">
        <f>SANTANDER!C72</f>
        <v>-12194</v>
      </c>
      <c r="M71" s="126">
        <f>SANTANDER!E72</f>
        <v>357325.58</v>
      </c>
      <c r="N71" s="36"/>
      <c r="O71" s="38"/>
    </row>
    <row r="72" spans="1:15" hidden="1" x14ac:dyDescent="0.2">
      <c r="A72" s="32">
        <f>SANTANDER!A73</f>
        <v>44439.415277777778</v>
      </c>
      <c r="B72" s="33"/>
      <c r="C72" s="34" t="str">
        <f>SANTANDER!B73</f>
        <v>CGO PAG NOM AP</v>
      </c>
      <c r="D72" s="35"/>
      <c r="E72" s="35">
        <f>SANTANDER!L73</f>
        <v>0</v>
      </c>
      <c r="F72" s="35">
        <f>SANTANDER!K73</f>
        <v>0</v>
      </c>
      <c r="G72" s="36">
        <f t="shared" si="7"/>
        <v>0</v>
      </c>
      <c r="H72" s="37">
        <f t="shared" si="8"/>
        <v>0</v>
      </c>
      <c r="I72" s="36">
        <f>SANTANDER!D73</f>
        <v>0</v>
      </c>
      <c r="J72" s="37">
        <f t="shared" si="9"/>
        <v>-19999.482758620692</v>
      </c>
      <c r="K72" s="37">
        <f t="shared" si="10"/>
        <v>-3199.9172413793108</v>
      </c>
      <c r="L72" s="37">
        <f>SANTANDER!C73</f>
        <v>-23199.4</v>
      </c>
      <c r="M72" s="126">
        <f>SANTANDER!E73</f>
        <v>334126.18</v>
      </c>
      <c r="N72" s="36"/>
      <c r="O72" s="38"/>
    </row>
    <row r="73" spans="1:15" hidden="1" x14ac:dyDescent="0.2">
      <c r="A73" s="32">
        <f>SANTANDER!A74</f>
        <v>44439.415277777778</v>
      </c>
      <c r="B73" s="33"/>
      <c r="C73" s="34" t="str">
        <f>SANTANDER!B74</f>
        <v>AB X DEV P NOM</v>
      </c>
      <c r="D73" s="35"/>
      <c r="E73" s="35">
        <f>SANTANDER!L74</f>
        <v>0</v>
      </c>
      <c r="F73" s="35">
        <f>SANTANDER!K74</f>
        <v>0</v>
      </c>
      <c r="G73" s="36">
        <f t="shared" si="7"/>
        <v>972.75862068965534</v>
      </c>
      <c r="H73" s="37">
        <f t="shared" si="8"/>
        <v>155.64137931034486</v>
      </c>
      <c r="I73" s="36">
        <f>SANTANDER!D74</f>
        <v>1128.4000000000001</v>
      </c>
      <c r="J73" s="37">
        <f t="shared" si="9"/>
        <v>0</v>
      </c>
      <c r="K73" s="37">
        <f t="shared" si="10"/>
        <v>0</v>
      </c>
      <c r="L73" s="37">
        <f>SANTANDER!C74</f>
        <v>0</v>
      </c>
      <c r="M73" s="126">
        <f>SANTANDER!E74</f>
        <v>335254.58</v>
      </c>
      <c r="N73" s="36"/>
      <c r="O73" s="38"/>
    </row>
    <row r="74" spans="1:15" hidden="1" x14ac:dyDescent="0.2">
      <c r="A74" s="32">
        <f>SANTANDER!A75</f>
        <v>44439.415277777778</v>
      </c>
      <c r="B74" s="33"/>
      <c r="C74" s="34" t="str">
        <f>SANTANDER!B75</f>
        <v>AB X DEV P NOM</v>
      </c>
      <c r="D74" s="35"/>
      <c r="E74" s="35">
        <f>SANTANDER!L75</f>
        <v>0</v>
      </c>
      <c r="F74" s="35">
        <f>SANTANDER!K75</f>
        <v>0</v>
      </c>
      <c r="G74" s="36">
        <f t="shared" si="7"/>
        <v>972.75862068965534</v>
      </c>
      <c r="H74" s="37">
        <f t="shared" si="8"/>
        <v>155.64137931034486</v>
      </c>
      <c r="I74" s="36">
        <f>SANTANDER!D75</f>
        <v>1128.4000000000001</v>
      </c>
      <c r="J74" s="37">
        <f t="shared" si="9"/>
        <v>0</v>
      </c>
      <c r="K74" s="37">
        <f t="shared" si="10"/>
        <v>0</v>
      </c>
      <c r="L74" s="37">
        <f>SANTANDER!C75</f>
        <v>0</v>
      </c>
      <c r="M74" s="126">
        <f>SANTANDER!E75</f>
        <v>336382.98</v>
      </c>
      <c r="N74" s="36"/>
      <c r="O74" s="38"/>
    </row>
    <row r="75" spans="1:15" hidden="1" x14ac:dyDescent="0.2">
      <c r="A75" s="32">
        <f>SANTANDER!A76</f>
        <v>44439.415277777778</v>
      </c>
      <c r="B75" s="33"/>
      <c r="C75" s="34" t="str">
        <f>SANTANDER!B76</f>
        <v>AB X DEV P NOM</v>
      </c>
      <c r="D75" s="35"/>
      <c r="E75" s="35">
        <f>SANTANDER!L76</f>
        <v>0</v>
      </c>
      <c r="F75" s="35">
        <f>SANTANDER!K76</f>
        <v>0</v>
      </c>
      <c r="G75" s="36">
        <f t="shared" si="7"/>
        <v>972.75862068965534</v>
      </c>
      <c r="H75" s="37">
        <f t="shared" si="8"/>
        <v>155.64137931034486</v>
      </c>
      <c r="I75" s="36">
        <f>SANTANDER!D76</f>
        <v>1128.4000000000001</v>
      </c>
      <c r="J75" s="37">
        <f t="shared" si="9"/>
        <v>0</v>
      </c>
      <c r="K75" s="37">
        <f t="shared" si="10"/>
        <v>0</v>
      </c>
      <c r="L75" s="37">
        <f>SANTANDER!C76</f>
        <v>0</v>
      </c>
      <c r="M75" s="126">
        <f>SANTANDER!E76</f>
        <v>337511.38</v>
      </c>
      <c r="N75" s="36"/>
      <c r="O75" s="38"/>
    </row>
    <row r="76" spans="1:15" hidden="1" x14ac:dyDescent="0.2">
      <c r="A76" s="32">
        <f>SANTANDER!A77</f>
        <v>44439.422222222223</v>
      </c>
      <c r="B76" s="33"/>
      <c r="C76" s="34" t="str">
        <f>SANTANDER!B77</f>
        <v>CGO PAG NOM AP</v>
      </c>
      <c r="D76" s="35"/>
      <c r="E76" s="35">
        <f>SANTANDER!L77</f>
        <v>0</v>
      </c>
      <c r="F76" s="35">
        <f>SANTANDER!K77</f>
        <v>0</v>
      </c>
      <c r="G76" s="36">
        <f t="shared" si="7"/>
        <v>0</v>
      </c>
      <c r="H76" s="37">
        <f t="shared" si="8"/>
        <v>0</v>
      </c>
      <c r="I76" s="36">
        <f>SANTANDER!D77</f>
        <v>0</v>
      </c>
      <c r="J76" s="37">
        <f t="shared" si="9"/>
        <v>-2918.2758620689656</v>
      </c>
      <c r="K76" s="37">
        <f t="shared" si="10"/>
        <v>-466.92413793103452</v>
      </c>
      <c r="L76" s="37">
        <f>SANTANDER!C77</f>
        <v>-3385.2</v>
      </c>
      <c r="M76" s="126">
        <f>SANTANDER!E77</f>
        <v>334126.18</v>
      </c>
      <c r="N76" s="36"/>
      <c r="O76" s="38"/>
    </row>
    <row r="77" spans="1:15" hidden="1" x14ac:dyDescent="0.2">
      <c r="A77" s="32">
        <f>SANTANDER!A78</f>
        <v>44439.422222222223</v>
      </c>
      <c r="B77" s="33"/>
      <c r="C77" s="34" t="str">
        <f>SANTANDER!B78</f>
        <v>AB X DEV P NOM</v>
      </c>
      <c r="D77" s="35"/>
      <c r="E77" s="35">
        <f>SANTANDER!L78</f>
        <v>0</v>
      </c>
      <c r="F77" s="35">
        <f>SANTANDER!K78</f>
        <v>0</v>
      </c>
      <c r="G77" s="36">
        <f t="shared" si="7"/>
        <v>972.75862068965534</v>
      </c>
      <c r="H77" s="37">
        <f t="shared" si="8"/>
        <v>155.64137931034486</v>
      </c>
      <c r="I77" s="36">
        <f>SANTANDER!D78</f>
        <v>1128.4000000000001</v>
      </c>
      <c r="J77" s="37">
        <f t="shared" si="9"/>
        <v>0</v>
      </c>
      <c r="K77" s="37">
        <f t="shared" si="10"/>
        <v>0</v>
      </c>
      <c r="L77" s="37">
        <f>SANTANDER!C78</f>
        <v>0</v>
      </c>
      <c r="M77" s="126">
        <f>SANTANDER!E78</f>
        <v>335254.58</v>
      </c>
      <c r="N77" s="36"/>
      <c r="O77" s="38"/>
    </row>
    <row r="78" spans="1:15" hidden="1" x14ac:dyDescent="0.2">
      <c r="A78" s="32">
        <f>SANTANDER!A79</f>
        <v>44439.422222222223</v>
      </c>
      <c r="B78" s="33"/>
      <c r="C78" s="34" t="str">
        <f>SANTANDER!B79</f>
        <v>AB X DEV P NOM</v>
      </c>
      <c r="D78" s="35"/>
      <c r="E78" s="35">
        <f>SANTANDER!L79</f>
        <v>0</v>
      </c>
      <c r="F78" s="35">
        <f>SANTANDER!K79</f>
        <v>0</v>
      </c>
      <c r="G78" s="36">
        <f t="shared" si="7"/>
        <v>972.75862068965534</v>
      </c>
      <c r="H78" s="37">
        <f t="shared" si="8"/>
        <v>155.64137931034486</v>
      </c>
      <c r="I78" s="36">
        <f>SANTANDER!D79</f>
        <v>1128.4000000000001</v>
      </c>
      <c r="J78" s="37">
        <f t="shared" si="9"/>
        <v>0</v>
      </c>
      <c r="K78" s="37">
        <f t="shared" si="10"/>
        <v>0</v>
      </c>
      <c r="L78" s="37">
        <f>SANTANDER!C79</f>
        <v>0</v>
      </c>
      <c r="M78" s="126">
        <f>SANTANDER!E79</f>
        <v>336382.98</v>
      </c>
      <c r="N78" s="36"/>
      <c r="O78" s="38"/>
    </row>
    <row r="79" spans="1:15" hidden="1" x14ac:dyDescent="0.2">
      <c r="A79" s="32">
        <f>SANTANDER!A80</f>
        <v>44439.422222222223</v>
      </c>
      <c r="B79" s="33"/>
      <c r="C79" s="34" t="str">
        <f>SANTANDER!B80</f>
        <v>AB X DEV P NOM</v>
      </c>
      <c r="D79" s="35"/>
      <c r="E79" s="35">
        <f>SANTANDER!L80</f>
        <v>0</v>
      </c>
      <c r="F79" s="35">
        <f>SANTANDER!K80</f>
        <v>0</v>
      </c>
      <c r="G79" s="36">
        <f t="shared" si="7"/>
        <v>972.75862068965534</v>
      </c>
      <c r="H79" s="37">
        <f t="shared" si="8"/>
        <v>155.64137931034486</v>
      </c>
      <c r="I79" s="36">
        <f>SANTANDER!D80</f>
        <v>1128.4000000000001</v>
      </c>
      <c r="J79" s="37">
        <f t="shared" si="9"/>
        <v>0</v>
      </c>
      <c r="K79" s="37">
        <f t="shared" si="10"/>
        <v>0</v>
      </c>
      <c r="L79" s="37">
        <f>SANTANDER!C80</f>
        <v>0</v>
      </c>
      <c r="M79" s="126">
        <f>SANTANDER!E80</f>
        <v>337511.38</v>
      </c>
      <c r="N79" s="36"/>
      <c r="O79" s="38"/>
    </row>
    <row r="80" spans="1:15" hidden="1" x14ac:dyDescent="0.2">
      <c r="A80" s="32">
        <f>SANTANDER!A81</f>
        <v>44439.539583333331</v>
      </c>
      <c r="B80" s="33"/>
      <c r="C80" s="34" t="str">
        <f>SANTANDER!B81</f>
        <v>CGO TRANS ELEC</v>
      </c>
      <c r="D80" s="35"/>
      <c r="E80" s="35">
        <f>SANTANDER!L81</f>
        <v>0</v>
      </c>
      <c r="F80" s="35">
        <f>SANTANDER!K81</f>
        <v>0</v>
      </c>
      <c r="G80" s="36">
        <f t="shared" si="7"/>
        <v>0</v>
      </c>
      <c r="H80" s="37">
        <f t="shared" si="8"/>
        <v>0</v>
      </c>
      <c r="I80" s="36">
        <f>SANTANDER!D81</f>
        <v>0</v>
      </c>
      <c r="J80" s="37">
        <f t="shared" si="9"/>
        <v>-2887.9310344827586</v>
      </c>
      <c r="K80" s="37">
        <f t="shared" si="10"/>
        <v>-462.06896551724139</v>
      </c>
      <c r="L80" s="37">
        <f>SANTANDER!C81</f>
        <v>-3350</v>
      </c>
      <c r="M80" s="126">
        <f>SANTANDER!E81</f>
        <v>334161.38</v>
      </c>
      <c r="N80" s="36"/>
      <c r="O80" s="38"/>
    </row>
    <row r="81" spans="1:15" hidden="1" x14ac:dyDescent="0.2">
      <c r="A81" s="32">
        <f>SANTANDER!A82</f>
        <v>44439.565949074073</v>
      </c>
      <c r="B81" s="33"/>
      <c r="C81" s="34" t="str">
        <f>SANTANDER!B82</f>
        <v>PAGO TRAN SPEI</v>
      </c>
      <c r="D81" s="35"/>
      <c r="E81" s="35">
        <f>SANTANDER!L82</f>
        <v>0</v>
      </c>
      <c r="F81" s="35">
        <f>SANTANDER!K82</f>
        <v>0</v>
      </c>
      <c r="G81" s="36">
        <f t="shared" si="7"/>
        <v>0</v>
      </c>
      <c r="H81" s="37">
        <f t="shared" si="8"/>
        <v>0</v>
      </c>
      <c r="I81" s="36">
        <f>SANTANDER!D82</f>
        <v>0</v>
      </c>
      <c r="J81" s="37">
        <f t="shared" si="9"/>
        <v>-4310.3448275862074</v>
      </c>
      <c r="K81" s="37">
        <f t="shared" si="10"/>
        <v>-689.65517241379325</v>
      </c>
      <c r="L81" s="37">
        <f>SANTANDER!C82</f>
        <v>-5000</v>
      </c>
      <c r="M81" s="126">
        <f>SANTANDER!E82</f>
        <v>329161.38</v>
      </c>
      <c r="N81" s="36"/>
      <c r="O81" s="38"/>
    </row>
    <row r="82" spans="1:15" hidden="1" x14ac:dyDescent="0.2">
      <c r="A82" s="32">
        <f>SANTANDER!A83</f>
        <v>44439.57303240741</v>
      </c>
      <c r="B82" s="33"/>
      <c r="C82" s="34" t="str">
        <f>SANTANDER!B83</f>
        <v>PAGO TRAN SPEI</v>
      </c>
      <c r="D82" s="35"/>
      <c r="E82" s="35">
        <f>SANTANDER!L83</f>
        <v>0</v>
      </c>
      <c r="F82" s="35">
        <f>SANTANDER!K83</f>
        <v>0</v>
      </c>
      <c r="G82" s="36">
        <f t="shared" si="7"/>
        <v>0</v>
      </c>
      <c r="H82" s="37">
        <f t="shared" si="8"/>
        <v>0</v>
      </c>
      <c r="I82" s="36">
        <f>SANTANDER!D83</f>
        <v>0</v>
      </c>
      <c r="J82" s="37">
        <f t="shared" si="9"/>
        <v>-275862.06896551728</v>
      </c>
      <c r="K82" s="37">
        <f t="shared" si="10"/>
        <v>-44137.931034482768</v>
      </c>
      <c r="L82" s="37">
        <f>SANTANDER!C83</f>
        <v>-320000</v>
      </c>
      <c r="M82" s="126">
        <f>SANTANDER!E83</f>
        <v>9161.3799999999992</v>
      </c>
      <c r="N82" s="36"/>
      <c r="O82" s="38"/>
    </row>
    <row r="83" spans="1:15" hidden="1" x14ac:dyDescent="0.2">
      <c r="A83" s="32">
        <f>SANTANDER!A84</f>
        <v>44439.730127314811</v>
      </c>
      <c r="B83" s="33"/>
      <c r="C83" s="34" t="str">
        <f>SANTANDER!B84</f>
        <v>SERVICIOS IND KARMET</v>
      </c>
      <c r="D83" s="35"/>
      <c r="E83" s="35" t="str">
        <f>SANTANDER!L84</f>
        <v>F2353</v>
      </c>
      <c r="F83" s="35">
        <f>SANTANDER!K84</f>
        <v>1279</v>
      </c>
      <c r="G83" s="36">
        <f t="shared" si="7"/>
        <v>59400.000000000007</v>
      </c>
      <c r="H83" s="37">
        <f t="shared" si="8"/>
        <v>9504.0000000000018</v>
      </c>
      <c r="I83" s="36">
        <f>SANTANDER!D84</f>
        <v>68904</v>
      </c>
      <c r="J83" s="37">
        <f t="shared" si="9"/>
        <v>0</v>
      </c>
      <c r="K83" s="37">
        <f t="shared" si="10"/>
        <v>0</v>
      </c>
      <c r="L83" s="37">
        <f>SANTANDER!C84</f>
        <v>0</v>
      </c>
      <c r="M83" s="126">
        <f>SANTANDER!E84</f>
        <v>78065.38</v>
      </c>
      <c r="N83" s="36"/>
      <c r="O83" s="38"/>
    </row>
    <row r="84" spans="1:15" hidden="1" x14ac:dyDescent="0.2">
      <c r="A84" s="32">
        <f>SANTANDER!A85</f>
        <v>44439.730844907404</v>
      </c>
      <c r="B84" s="33"/>
      <c r="C84" s="34" t="str">
        <f>SANTANDER!B85</f>
        <v>SERVICIOS IND KARMET</v>
      </c>
      <c r="D84" s="35"/>
      <c r="E84" s="35" t="str">
        <f>SANTANDER!L85</f>
        <v>F2477</v>
      </c>
      <c r="F84" s="35" t="str">
        <f>SANTANDER!K85</f>
        <v>FOLIO SAT</v>
      </c>
      <c r="G84" s="36">
        <f t="shared" si="7"/>
        <v>4500</v>
      </c>
      <c r="H84" s="37">
        <f t="shared" si="8"/>
        <v>720</v>
      </c>
      <c r="I84" s="36">
        <f>SANTANDER!D85</f>
        <v>5220</v>
      </c>
      <c r="J84" s="37">
        <f t="shared" si="9"/>
        <v>0</v>
      </c>
      <c r="K84" s="37">
        <f t="shared" si="10"/>
        <v>0</v>
      </c>
      <c r="L84" s="37">
        <f>SANTANDER!C85</f>
        <v>0</v>
      </c>
      <c r="M84" s="126">
        <f>SANTANDER!E85</f>
        <v>83285.38</v>
      </c>
      <c r="N84" s="36"/>
      <c r="O84" s="38"/>
    </row>
    <row r="85" spans="1:15" hidden="1" x14ac:dyDescent="0.2">
      <c r="A85" s="32">
        <f>SANTANDER!A86</f>
        <v>44439.744675925926</v>
      </c>
      <c r="B85" s="33"/>
      <c r="C85" s="34" t="str">
        <f>SANTANDER!B86</f>
        <v>TRASPASO</v>
      </c>
      <c r="D85" s="35"/>
      <c r="E85" s="35">
        <f>SANTANDER!L86</f>
        <v>0</v>
      </c>
      <c r="F85" s="35">
        <f>SANTANDER!K86</f>
        <v>0</v>
      </c>
      <c r="G85" s="36">
        <f t="shared" si="7"/>
        <v>0</v>
      </c>
      <c r="H85" s="37">
        <f t="shared" si="8"/>
        <v>0</v>
      </c>
      <c r="I85" s="36">
        <f>SANTANDER!D86</f>
        <v>0</v>
      </c>
      <c r="J85" s="37">
        <f t="shared" si="9"/>
        <v>-60344.827586206899</v>
      </c>
      <c r="K85" s="37">
        <f t="shared" si="10"/>
        <v>-9655.1724137931033</v>
      </c>
      <c r="L85" s="37">
        <f>SANTANDER!C86</f>
        <v>-70000</v>
      </c>
      <c r="M85" s="126">
        <f>SANTANDER!E86</f>
        <v>13285.38</v>
      </c>
      <c r="N85" s="36"/>
      <c r="O85" s="38"/>
    </row>
    <row r="86" spans="1:15" hidden="1" x14ac:dyDescent="0.2">
      <c r="A86" s="32">
        <f>SANTANDER!A87</f>
        <v>44439.07916666667</v>
      </c>
      <c r="B86" s="33"/>
      <c r="C86" s="34" t="str">
        <f>SANTANDER!B87</f>
        <v>COMISION</v>
      </c>
      <c r="D86" s="35"/>
      <c r="E86" s="35">
        <f>SANTANDER!L87</f>
        <v>0</v>
      </c>
      <c r="F86" s="35">
        <f>SANTANDER!K87</f>
        <v>0</v>
      </c>
      <c r="G86" s="36">
        <f t="shared" si="7"/>
        <v>0</v>
      </c>
      <c r="H86" s="37">
        <f t="shared" si="8"/>
        <v>0</v>
      </c>
      <c r="I86" s="36">
        <f>SANTANDER!D87</f>
        <v>0</v>
      </c>
      <c r="J86" s="37">
        <f t="shared" si="9"/>
        <v>-171.55172413793105</v>
      </c>
      <c r="K86" s="37">
        <f t="shared" si="10"/>
        <v>-27.448275862068968</v>
      </c>
      <c r="L86" s="37">
        <f>SANTANDER!C87</f>
        <v>-199</v>
      </c>
      <c r="M86" s="126">
        <f>SANTANDER!E87</f>
        <v>13086.38</v>
      </c>
      <c r="N86" s="36"/>
      <c r="O86" s="38"/>
    </row>
    <row r="87" spans="1:15" hidden="1" x14ac:dyDescent="0.2">
      <c r="A87" s="32">
        <f>SANTANDER!A88</f>
        <v>44439.07916666667</v>
      </c>
      <c r="B87" s="33"/>
      <c r="C87" s="34" t="str">
        <f>SANTANDER!B88</f>
        <v>IVA COMISION</v>
      </c>
      <c r="D87" s="35"/>
      <c r="E87" s="35">
        <f>SANTANDER!L88</f>
        <v>0</v>
      </c>
      <c r="F87" s="35">
        <f>SANTANDER!K88</f>
        <v>0</v>
      </c>
      <c r="G87" s="36">
        <f t="shared" si="7"/>
        <v>0</v>
      </c>
      <c r="H87" s="37">
        <f t="shared" si="8"/>
        <v>0</v>
      </c>
      <c r="I87" s="36">
        <f>SANTANDER!D88</f>
        <v>0</v>
      </c>
      <c r="J87" s="37">
        <f t="shared" si="9"/>
        <v>-27.448275862068968</v>
      </c>
      <c r="K87" s="37">
        <f t="shared" si="10"/>
        <v>-4.3917241379310346</v>
      </c>
      <c r="L87" s="37">
        <f>SANTANDER!C88</f>
        <v>-31.84</v>
      </c>
      <c r="M87" s="126">
        <f>SANTANDER!E88</f>
        <v>13054.54</v>
      </c>
      <c r="N87" s="36"/>
      <c r="O87" s="38"/>
    </row>
    <row r="88" spans="1:15" hidden="1" x14ac:dyDescent="0.2">
      <c r="A88" s="32">
        <f>SANTANDER!A89</f>
        <v>44440.701388888891</v>
      </c>
      <c r="B88" s="33"/>
      <c r="C88" s="34" t="str">
        <f>SANTANDER!B89</f>
        <v xml:space="preserve">NOMINA  </v>
      </c>
      <c r="D88" s="35"/>
      <c r="E88" s="35">
        <f>SANTANDER!L89</f>
        <v>0</v>
      </c>
      <c r="F88" s="35">
        <f>SANTANDER!K89</f>
        <v>0</v>
      </c>
      <c r="G88" s="36">
        <f t="shared" si="7"/>
        <v>0</v>
      </c>
      <c r="H88" s="37">
        <f t="shared" si="8"/>
        <v>0</v>
      </c>
      <c r="I88" s="36">
        <f>SANTANDER!D89</f>
        <v>0</v>
      </c>
      <c r="J88" s="37">
        <f t="shared" si="9"/>
        <v>-2918.2758620689656</v>
      </c>
      <c r="K88" s="37">
        <f t="shared" si="10"/>
        <v>-466.92413793103452</v>
      </c>
      <c r="L88" s="37">
        <f>SANTANDER!C89</f>
        <v>-3385.2</v>
      </c>
      <c r="M88" s="126">
        <f>SANTANDER!E89</f>
        <v>9669.34</v>
      </c>
      <c r="N88" s="36"/>
      <c r="O88" s="38"/>
    </row>
    <row r="89" spans="1:15" hidden="1" x14ac:dyDescent="0.2">
      <c r="A89" s="32">
        <f>SANTANDER!A90</f>
        <v>44442.46334490741</v>
      </c>
      <c r="B89" s="33"/>
      <c r="C89" s="34" t="str">
        <f>SANTANDER!B90</f>
        <v>TRASPASO</v>
      </c>
      <c r="D89" s="35"/>
      <c r="E89" s="35">
        <f>SANTANDER!L90</f>
        <v>0</v>
      </c>
      <c r="F89" s="35">
        <f>SANTANDER!K90</f>
        <v>0</v>
      </c>
      <c r="G89" s="36">
        <f t="shared" si="7"/>
        <v>22413.793103448279</v>
      </c>
      <c r="H89" s="37">
        <f t="shared" si="8"/>
        <v>3586.2068965517246</v>
      </c>
      <c r="I89" s="36">
        <f>SANTANDER!D90</f>
        <v>26000</v>
      </c>
      <c r="J89" s="37">
        <f t="shared" si="9"/>
        <v>0</v>
      </c>
      <c r="K89" s="37">
        <f t="shared" si="10"/>
        <v>0</v>
      </c>
      <c r="L89" s="37">
        <f>SANTANDER!C90</f>
        <v>0</v>
      </c>
      <c r="M89" s="126">
        <f>SANTANDER!E90</f>
        <v>35669.339999999997</v>
      </c>
      <c r="N89" s="36"/>
      <c r="O89" s="38"/>
    </row>
    <row r="90" spans="1:15" hidden="1" x14ac:dyDescent="0.2">
      <c r="A90" s="32">
        <f>SANTANDER!A91</f>
        <v>44442.5</v>
      </c>
      <c r="B90" s="33"/>
      <c r="C90" s="34" t="str">
        <f>SANTANDER!B91</f>
        <v>CONTROL Y OPERACIÓN DE INM</v>
      </c>
      <c r="D90" s="35"/>
      <c r="E90" s="35" t="str">
        <f>SANTANDER!L91</f>
        <v>F2483</v>
      </c>
      <c r="F90" s="35">
        <f>SANTANDER!K91</f>
        <v>1284</v>
      </c>
      <c r="G90" s="36">
        <f t="shared" si="7"/>
        <v>17150</v>
      </c>
      <c r="H90" s="37">
        <f t="shared" si="8"/>
        <v>2744</v>
      </c>
      <c r="I90" s="36">
        <f>SANTANDER!D91</f>
        <v>19894</v>
      </c>
      <c r="J90" s="37">
        <f t="shared" si="9"/>
        <v>0</v>
      </c>
      <c r="K90" s="37">
        <f t="shared" si="10"/>
        <v>0</v>
      </c>
      <c r="L90" s="37">
        <f>SANTANDER!C91</f>
        <v>0</v>
      </c>
      <c r="M90" s="126">
        <f>SANTANDER!E91</f>
        <v>55563.34</v>
      </c>
      <c r="N90" s="36"/>
      <c r="O90" s="38"/>
    </row>
    <row r="91" spans="1:15" hidden="1" x14ac:dyDescent="0.2">
      <c r="A91" s="32">
        <f>SANTANDER!A92</f>
        <v>44442.547222222223</v>
      </c>
      <c r="B91" s="33"/>
      <c r="C91" s="34" t="str">
        <f>SANTANDER!B92</f>
        <v>NOMINA</v>
      </c>
      <c r="D91" s="35"/>
      <c r="E91" s="35">
        <f>SANTANDER!L92</f>
        <v>0</v>
      </c>
      <c r="F91" s="35">
        <f>SANTANDER!K92</f>
        <v>0</v>
      </c>
      <c r="G91" s="36">
        <f t="shared" si="7"/>
        <v>0</v>
      </c>
      <c r="H91" s="37">
        <f t="shared" si="8"/>
        <v>0</v>
      </c>
      <c r="I91" s="36">
        <f>SANTANDER!D92</f>
        <v>0</v>
      </c>
      <c r="J91" s="37">
        <f t="shared" si="9"/>
        <v>-21607.922413793105</v>
      </c>
      <c r="K91" s="37">
        <f t="shared" si="10"/>
        <v>-3457.2675862068968</v>
      </c>
      <c r="L91" s="37">
        <f>SANTANDER!C92</f>
        <v>-25065.19</v>
      </c>
      <c r="M91" s="126">
        <f>SANTANDER!E92</f>
        <v>30498.15</v>
      </c>
      <c r="N91" s="36"/>
      <c r="O91" s="38"/>
    </row>
    <row r="92" spans="1:15" hidden="1" x14ac:dyDescent="0.2">
      <c r="A92" s="32">
        <f>SANTANDER!A93</f>
        <v>44442.551759259259</v>
      </c>
      <c r="B92" s="33"/>
      <c r="C92" s="34" t="str">
        <f>SANTANDER!B93</f>
        <v>SANDRA CAROLINA MARTINEZ</v>
      </c>
      <c r="D92" s="35"/>
      <c r="E92" s="35" t="str">
        <f>SANTANDER!L93</f>
        <v>F2426</v>
      </c>
      <c r="F92" s="35">
        <f>SANTANDER!K93</f>
        <v>1290</v>
      </c>
      <c r="G92" s="36">
        <f t="shared" si="7"/>
        <v>6800.0000000000009</v>
      </c>
      <c r="H92" s="37">
        <f t="shared" si="8"/>
        <v>1088.0000000000002</v>
      </c>
      <c r="I92" s="36">
        <f>SANTANDER!D93</f>
        <v>7888</v>
      </c>
      <c r="J92" s="37">
        <f t="shared" si="9"/>
        <v>0</v>
      </c>
      <c r="K92" s="37">
        <f t="shared" si="10"/>
        <v>0</v>
      </c>
      <c r="L92" s="37">
        <f>SANTANDER!C93</f>
        <v>0</v>
      </c>
      <c r="M92" s="126">
        <f>SANTANDER!E93</f>
        <v>38386.15</v>
      </c>
      <c r="N92" s="36"/>
      <c r="O92" s="38"/>
    </row>
    <row r="93" spans="1:15" hidden="1" x14ac:dyDescent="0.2">
      <c r="A93" s="32">
        <f>SANTANDER!A94</f>
        <v>44442.568055555559</v>
      </c>
      <c r="B93" s="33"/>
      <c r="C93" s="34" t="str">
        <f>SANTANDER!B94</f>
        <v>JOSE ALBERTO MUÑOZ REYES</v>
      </c>
      <c r="D93" s="35"/>
      <c r="E93" s="35" t="str">
        <f>SANTANDER!L94</f>
        <v>F2503</v>
      </c>
      <c r="F93" s="35">
        <f>SANTANDER!K94</f>
        <v>0</v>
      </c>
      <c r="G93" s="36">
        <f t="shared" si="7"/>
        <v>3200</v>
      </c>
      <c r="H93" s="37">
        <f t="shared" si="8"/>
        <v>512</v>
      </c>
      <c r="I93" s="36">
        <f>SANTANDER!D94</f>
        <v>3712</v>
      </c>
      <c r="J93" s="37">
        <f t="shared" si="9"/>
        <v>0</v>
      </c>
      <c r="K93" s="37">
        <f t="shared" si="10"/>
        <v>0</v>
      </c>
      <c r="L93" s="37">
        <f>SANTANDER!C94</f>
        <v>0</v>
      </c>
      <c r="M93" s="126">
        <f>SANTANDER!E94</f>
        <v>42098.15</v>
      </c>
      <c r="N93" s="36"/>
      <c r="O93" s="38"/>
    </row>
    <row r="94" spans="1:15" hidden="1" x14ac:dyDescent="0.2">
      <c r="A94" s="32">
        <f>SANTANDER!A95</f>
        <v>44442.569444444445</v>
      </c>
      <c r="B94" s="33"/>
      <c r="C94" s="34" t="str">
        <f>SANTANDER!B95</f>
        <v>JAITER</v>
      </c>
      <c r="D94" s="35"/>
      <c r="E94" s="35" t="str">
        <f>SANTANDER!L95</f>
        <v>F2620</v>
      </c>
      <c r="F94" s="35">
        <f>SANTANDER!K95</f>
        <v>0</v>
      </c>
      <c r="G94" s="36">
        <f t="shared" si="7"/>
        <v>4500</v>
      </c>
      <c r="H94" s="37">
        <f t="shared" si="8"/>
        <v>720</v>
      </c>
      <c r="I94" s="36">
        <f>SANTANDER!D95</f>
        <v>5220</v>
      </c>
      <c r="J94" s="37">
        <f t="shared" si="9"/>
        <v>0</v>
      </c>
      <c r="K94" s="37">
        <f t="shared" si="10"/>
        <v>0</v>
      </c>
      <c r="L94" s="37">
        <f>SANTANDER!C95</f>
        <v>0</v>
      </c>
      <c r="M94" s="126">
        <f>SANTANDER!E95</f>
        <v>47318.15</v>
      </c>
      <c r="N94" s="36"/>
      <c r="O94" s="38"/>
    </row>
    <row r="95" spans="1:15" hidden="1" x14ac:dyDescent="0.2">
      <c r="A95" s="32">
        <f>SANTANDER!A96</f>
        <v>44442.634722222225</v>
      </c>
      <c r="B95" s="33"/>
      <c r="C95" s="34" t="str">
        <f>SANTANDER!B96</f>
        <v>TOSTADAS Y BOTANAS PREMIUM</v>
      </c>
      <c r="D95" s="35"/>
      <c r="E95" s="35" t="str">
        <f>SANTANDER!L96</f>
        <v>F2617</v>
      </c>
      <c r="F95" s="35" t="str">
        <f>SANTANDER!K96</f>
        <v>1291 SEP / 1510-1</v>
      </c>
      <c r="G95" s="36">
        <f t="shared" si="7"/>
        <v>14225.000000000002</v>
      </c>
      <c r="H95" s="37">
        <f t="shared" si="8"/>
        <v>2276.0000000000005</v>
      </c>
      <c r="I95" s="36">
        <f>SANTANDER!D96</f>
        <v>16501</v>
      </c>
      <c r="J95" s="37">
        <f t="shared" si="9"/>
        <v>0</v>
      </c>
      <c r="K95" s="37">
        <f t="shared" si="10"/>
        <v>0</v>
      </c>
      <c r="L95" s="37">
        <f>SANTANDER!C96</f>
        <v>0</v>
      </c>
      <c r="M95" s="126">
        <f>SANTANDER!E96</f>
        <v>63819.15</v>
      </c>
      <c r="N95" s="36"/>
      <c r="O95" s="38"/>
    </row>
    <row r="96" spans="1:15" hidden="1" x14ac:dyDescent="0.2">
      <c r="A96" s="32">
        <f>SANTANDER!A97</f>
        <v>44446.513888888891</v>
      </c>
      <c r="B96" s="33"/>
      <c r="C96" s="34" t="str">
        <f>SANTANDER!B97</f>
        <v>INMOBILIARIA PROTERRA</v>
      </c>
      <c r="D96" s="35"/>
      <c r="E96" s="35" t="str">
        <f>SANTANDER!L97</f>
        <v>F2638</v>
      </c>
      <c r="F96" s="35" t="str">
        <f>SANTANDER!K97</f>
        <v>1299PUE/ 1510-2</v>
      </c>
      <c r="G96" s="36">
        <f t="shared" si="7"/>
        <v>5400</v>
      </c>
      <c r="H96" s="37">
        <f t="shared" si="8"/>
        <v>864</v>
      </c>
      <c r="I96" s="36">
        <f>SANTANDER!D97</f>
        <v>6264</v>
      </c>
      <c r="J96" s="37">
        <f t="shared" si="9"/>
        <v>0</v>
      </c>
      <c r="K96" s="37">
        <f t="shared" si="10"/>
        <v>0</v>
      </c>
      <c r="L96" s="37">
        <f>SANTANDER!C97</f>
        <v>0</v>
      </c>
      <c r="M96" s="126">
        <f>SANTANDER!E97</f>
        <v>70083.149999999994</v>
      </c>
      <c r="N96" s="36"/>
      <c r="O96" s="38"/>
    </row>
    <row r="97" spans="1:15" hidden="1" x14ac:dyDescent="0.2">
      <c r="A97" s="32">
        <f>SANTANDER!A98</f>
        <v>44452.517685185187</v>
      </c>
      <c r="B97" s="33"/>
      <c r="C97" s="34" t="str">
        <f>SANTANDER!B98</f>
        <v>TOSTADAS Y BOTANAS PREMIUM</v>
      </c>
      <c r="D97" s="35"/>
      <c r="E97" s="35" t="str">
        <f>SANTANDER!L98</f>
        <v>F2617</v>
      </c>
      <c r="F97" s="35" t="str">
        <f>SANTANDER!K98</f>
        <v>1303SA/CP1501</v>
      </c>
      <c r="G97" s="36">
        <f t="shared" si="7"/>
        <v>14225.000000000002</v>
      </c>
      <c r="H97" s="37">
        <f t="shared" si="8"/>
        <v>2276.0000000000005</v>
      </c>
      <c r="I97" s="36">
        <f>SANTANDER!D98</f>
        <v>16501</v>
      </c>
      <c r="J97" s="37">
        <f t="shared" si="9"/>
        <v>0</v>
      </c>
      <c r="K97" s="37">
        <f t="shared" si="10"/>
        <v>0</v>
      </c>
      <c r="L97" s="37">
        <f>SANTANDER!C98</f>
        <v>0</v>
      </c>
      <c r="M97" s="126">
        <f>SANTANDER!E98</f>
        <v>86584.15</v>
      </c>
      <c r="N97" s="36"/>
      <c r="O97" s="38"/>
    </row>
    <row r="98" spans="1:15" hidden="1" x14ac:dyDescent="0.2">
      <c r="A98" s="32">
        <f>SANTANDER!A99</f>
        <v>44452.843055555553</v>
      </c>
      <c r="B98" s="33"/>
      <c r="C98" s="34" t="str">
        <f>SANTANDER!B99</f>
        <v>ASPEL</v>
      </c>
      <c r="D98" s="35"/>
      <c r="E98" s="35">
        <f>SANTANDER!L99</f>
        <v>0</v>
      </c>
      <c r="F98" s="35">
        <f>SANTANDER!K99</f>
        <v>0</v>
      </c>
      <c r="G98" s="36">
        <f t="shared" si="7"/>
        <v>0</v>
      </c>
      <c r="H98" s="37">
        <f t="shared" si="8"/>
        <v>0</v>
      </c>
      <c r="I98" s="36">
        <f>SANTANDER!D99</f>
        <v>0</v>
      </c>
      <c r="J98" s="37">
        <f t="shared" si="9"/>
        <v>-860.00000000000011</v>
      </c>
      <c r="K98" s="37">
        <f t="shared" si="10"/>
        <v>-137.60000000000002</v>
      </c>
      <c r="L98" s="37">
        <f>SANTANDER!C99</f>
        <v>-997.6</v>
      </c>
      <c r="M98" s="126">
        <f>SANTANDER!E99</f>
        <v>85586.55</v>
      </c>
      <c r="N98" s="36"/>
      <c r="O98" s="38"/>
    </row>
    <row r="99" spans="1:15" hidden="1" x14ac:dyDescent="0.2">
      <c r="A99" s="32">
        <f>SANTANDER!A100</f>
        <v>44453.579861111109</v>
      </c>
      <c r="B99" s="33"/>
      <c r="C99" s="34" t="str">
        <f>SANTANDER!B100</f>
        <v>NOMINA</v>
      </c>
      <c r="D99" s="35"/>
      <c r="E99" s="35">
        <f>SANTANDER!L100</f>
        <v>0</v>
      </c>
      <c r="F99" s="35">
        <f>SANTANDER!K100</f>
        <v>0</v>
      </c>
      <c r="G99" s="36">
        <f t="shared" ref="G99:G162" si="11">I99/1.16</f>
        <v>0</v>
      </c>
      <c r="H99" s="37">
        <f t="shared" ref="H99:H162" si="12">G99*0.16</f>
        <v>0</v>
      </c>
      <c r="I99" s="36">
        <f>SANTANDER!D100</f>
        <v>0</v>
      </c>
      <c r="J99" s="37">
        <f t="shared" ref="J99:J162" si="13">L99/1.16</f>
        <v>-10742.413793103449</v>
      </c>
      <c r="K99" s="37">
        <f t="shared" ref="K99:K162" si="14">J99*0.16</f>
        <v>-1718.7862068965519</v>
      </c>
      <c r="L99" s="37">
        <f>SANTANDER!C100</f>
        <v>-12461.2</v>
      </c>
      <c r="M99" s="126">
        <f>SANTANDER!E100</f>
        <v>73125.350000000006</v>
      </c>
      <c r="N99" s="36"/>
      <c r="O99" s="38"/>
    </row>
    <row r="100" spans="1:15" hidden="1" x14ac:dyDescent="0.2">
      <c r="A100" s="32">
        <f>SANTANDER!A101</f>
        <v>44453.588194444441</v>
      </c>
      <c r="B100" s="33"/>
      <c r="C100" s="34" t="str">
        <f>SANTANDER!B101</f>
        <v>NOMINA</v>
      </c>
      <c r="D100" s="35"/>
      <c r="E100" s="35">
        <f>SANTANDER!L101</f>
        <v>0</v>
      </c>
      <c r="F100" s="35">
        <f>SANTANDER!K101</f>
        <v>0</v>
      </c>
      <c r="G100" s="36">
        <f t="shared" si="11"/>
        <v>0</v>
      </c>
      <c r="H100" s="37">
        <f t="shared" si="12"/>
        <v>0</v>
      </c>
      <c r="I100" s="36">
        <f>SANTANDER!D101</f>
        <v>0</v>
      </c>
      <c r="J100" s="37">
        <f t="shared" si="13"/>
        <v>-21186.206896551725</v>
      </c>
      <c r="K100" s="37">
        <f t="shared" si="14"/>
        <v>-3389.7931034482758</v>
      </c>
      <c r="L100" s="37">
        <f>SANTANDER!C101</f>
        <v>-24576</v>
      </c>
      <c r="M100" s="126">
        <f>SANTANDER!E101</f>
        <v>48549.35</v>
      </c>
      <c r="N100" s="36"/>
      <c r="O100" s="38"/>
    </row>
    <row r="101" spans="1:15" hidden="1" x14ac:dyDescent="0.2">
      <c r="A101" s="32">
        <f>SANTANDER!A102</f>
        <v>44453.597916666666</v>
      </c>
      <c r="B101" s="33"/>
      <c r="C101" s="34" t="str">
        <f>SANTANDER!B102</f>
        <v>PRESTAMO GENERAL</v>
      </c>
      <c r="D101" s="35"/>
      <c r="E101" s="35">
        <f>SANTANDER!L102</f>
        <v>0</v>
      </c>
      <c r="F101" s="35">
        <f>SANTANDER!K102</f>
        <v>0</v>
      </c>
      <c r="G101" s="36">
        <f t="shared" si="11"/>
        <v>0</v>
      </c>
      <c r="H101" s="37">
        <f t="shared" si="12"/>
        <v>0</v>
      </c>
      <c r="I101" s="36">
        <f>SANTANDER!D102</f>
        <v>0</v>
      </c>
      <c r="J101" s="37">
        <f t="shared" si="13"/>
        <v>-2887.9310344827586</v>
      </c>
      <c r="K101" s="37">
        <f t="shared" si="14"/>
        <v>-462.06896551724139</v>
      </c>
      <c r="L101" s="37">
        <f>SANTANDER!C102</f>
        <v>-3350</v>
      </c>
      <c r="M101" s="126">
        <f>SANTANDER!E102</f>
        <v>45199.35</v>
      </c>
      <c r="N101" s="36"/>
      <c r="O101" s="38"/>
    </row>
    <row r="102" spans="1:15" hidden="1" x14ac:dyDescent="0.2">
      <c r="A102" s="32">
        <f>SANTANDER!A103</f>
        <v>44454.128287037034</v>
      </c>
      <c r="B102" s="33"/>
      <c r="C102" s="34" t="str">
        <f>SANTANDER!B103</f>
        <v>HG TRANSPORTACIONES</v>
      </c>
      <c r="D102" s="35"/>
      <c r="E102" s="35" t="str">
        <f>SANTANDER!L103</f>
        <v>F2581</v>
      </c>
      <c r="F102" s="35">
        <f>SANTANDER!K103</f>
        <v>1307</v>
      </c>
      <c r="G102" s="36">
        <f t="shared" si="11"/>
        <v>3200</v>
      </c>
      <c r="H102" s="37">
        <f t="shared" si="12"/>
        <v>512</v>
      </c>
      <c r="I102" s="36">
        <f>SANTANDER!D103</f>
        <v>3712</v>
      </c>
      <c r="J102" s="37">
        <f t="shared" si="13"/>
        <v>0</v>
      </c>
      <c r="K102" s="37">
        <f t="shared" si="14"/>
        <v>0</v>
      </c>
      <c r="L102" s="37">
        <f>SANTANDER!C103</f>
        <v>0</v>
      </c>
      <c r="M102" s="126">
        <f>SANTANDER!E103</f>
        <v>48911.35</v>
      </c>
      <c r="N102" s="36"/>
      <c r="O102" s="38"/>
    </row>
    <row r="103" spans="1:15" hidden="1" x14ac:dyDescent="0.2">
      <c r="A103" s="32">
        <f>SANTANDER!A104</f>
        <v>44454.521527777775</v>
      </c>
      <c r="B103" s="33"/>
      <c r="C103" s="34" t="str">
        <f>SANTANDER!B104</f>
        <v>INDUSTRIAS TUK</v>
      </c>
      <c r="D103" s="35"/>
      <c r="E103" s="35" t="str">
        <f>SANTANDER!L104</f>
        <v>F2323</v>
      </c>
      <c r="F103" s="35">
        <f>SANTANDER!K104</f>
        <v>1308</v>
      </c>
      <c r="G103" s="36">
        <f t="shared" si="11"/>
        <v>23700</v>
      </c>
      <c r="H103" s="37">
        <f t="shared" si="12"/>
        <v>3792</v>
      </c>
      <c r="I103" s="36">
        <f>SANTANDER!D104</f>
        <v>27492</v>
      </c>
      <c r="J103" s="37">
        <f t="shared" si="13"/>
        <v>0</v>
      </c>
      <c r="K103" s="37">
        <f t="shared" si="14"/>
        <v>0</v>
      </c>
      <c r="L103" s="37">
        <f>SANTANDER!C104</f>
        <v>0</v>
      </c>
      <c r="M103" s="126">
        <f>SANTANDER!E104</f>
        <v>76403.350000000006</v>
      </c>
      <c r="N103" s="36"/>
      <c r="O103" s="38"/>
    </row>
    <row r="104" spans="1:15" hidden="1" x14ac:dyDescent="0.2">
      <c r="A104" s="32">
        <f>SANTANDER!A105</f>
        <v>44456.425000000003</v>
      </c>
      <c r="B104" s="33"/>
      <c r="C104" s="34" t="str">
        <f>SANTANDER!B105</f>
        <v>NOMINA</v>
      </c>
      <c r="D104" s="35"/>
      <c r="E104" s="35">
        <f>SANTANDER!L105</f>
        <v>0</v>
      </c>
      <c r="F104" s="35">
        <f>SANTANDER!K105</f>
        <v>0</v>
      </c>
      <c r="G104" s="36">
        <f t="shared" si="11"/>
        <v>0</v>
      </c>
      <c r="H104" s="37">
        <f t="shared" si="12"/>
        <v>0</v>
      </c>
      <c r="I104" s="36">
        <f>SANTANDER!D105</f>
        <v>0</v>
      </c>
      <c r="J104" s="37">
        <f t="shared" si="13"/>
        <v>-1724.1379310344828</v>
      </c>
      <c r="K104" s="37">
        <f t="shared" si="14"/>
        <v>-275.86206896551727</v>
      </c>
      <c r="L104" s="37">
        <f>SANTANDER!C105</f>
        <v>-2000</v>
      </c>
      <c r="M104" s="126">
        <f>SANTANDER!E105</f>
        <v>74403.350000000006</v>
      </c>
      <c r="N104" s="36"/>
      <c r="O104" s="38"/>
    </row>
    <row r="105" spans="1:15" hidden="1" x14ac:dyDescent="0.2">
      <c r="A105" s="32">
        <f>SANTANDER!A106</f>
        <v>44456.524305555555</v>
      </c>
      <c r="B105" s="33"/>
      <c r="C105" s="34" t="str">
        <f>SANTANDER!B106</f>
        <v>NOMINA</v>
      </c>
      <c r="D105" s="35"/>
      <c r="E105" s="35">
        <f>SANTANDER!L106</f>
        <v>0</v>
      </c>
      <c r="F105" s="35">
        <f>SANTANDER!K106</f>
        <v>0</v>
      </c>
      <c r="G105" s="36">
        <f t="shared" si="11"/>
        <v>0</v>
      </c>
      <c r="H105" s="37">
        <f t="shared" si="12"/>
        <v>0</v>
      </c>
      <c r="I105" s="36">
        <f>SANTANDER!D106</f>
        <v>0</v>
      </c>
      <c r="J105" s="37">
        <f t="shared" si="13"/>
        <v>-21218.275862068967</v>
      </c>
      <c r="K105" s="37">
        <f t="shared" si="14"/>
        <v>-3394.9241379310347</v>
      </c>
      <c r="L105" s="37">
        <f>SANTANDER!C106</f>
        <v>-24613.200000000001</v>
      </c>
      <c r="M105" s="126">
        <f>SANTANDER!E106</f>
        <v>49790.15</v>
      </c>
      <c r="N105" s="36"/>
      <c r="O105" s="38"/>
    </row>
    <row r="106" spans="1:15" hidden="1" x14ac:dyDescent="0.2">
      <c r="A106" s="32">
        <f>SANTANDER!A107</f>
        <v>44456.524305555555</v>
      </c>
      <c r="B106" s="33"/>
      <c r="C106" s="34" t="str">
        <f>SANTANDER!B107</f>
        <v>AB X DEV P NOM</v>
      </c>
      <c r="D106" s="35"/>
      <c r="E106" s="35">
        <f>SANTANDER!L107</f>
        <v>0</v>
      </c>
      <c r="F106" s="35">
        <f>SANTANDER!K107</f>
        <v>0</v>
      </c>
      <c r="G106" s="36">
        <f t="shared" si="11"/>
        <v>1747.5862068965519</v>
      </c>
      <c r="H106" s="37">
        <f t="shared" si="12"/>
        <v>279.6137931034483</v>
      </c>
      <c r="I106" s="36">
        <f>SANTANDER!D107</f>
        <v>2027.2</v>
      </c>
      <c r="J106" s="37">
        <f t="shared" si="13"/>
        <v>0</v>
      </c>
      <c r="K106" s="37">
        <f t="shared" si="14"/>
        <v>0</v>
      </c>
      <c r="L106" s="37">
        <f>SANTANDER!C107</f>
        <v>0</v>
      </c>
      <c r="M106" s="126">
        <f>SANTANDER!E107</f>
        <v>51817.35</v>
      </c>
      <c r="N106" s="36"/>
      <c r="O106" s="38"/>
    </row>
    <row r="107" spans="1:15" hidden="1" x14ac:dyDescent="0.2">
      <c r="A107" s="32">
        <f>SANTANDER!A108</f>
        <v>44456.524305555555</v>
      </c>
      <c r="B107" s="33"/>
      <c r="C107" s="34" t="str">
        <f>SANTANDER!B108</f>
        <v>AB X DEV P NOM</v>
      </c>
      <c r="D107" s="35"/>
      <c r="E107" s="35">
        <f>SANTANDER!L108</f>
        <v>0</v>
      </c>
      <c r="F107" s="35">
        <f>SANTANDER!K108</f>
        <v>0</v>
      </c>
      <c r="G107" s="36">
        <f t="shared" si="11"/>
        <v>1083.9655172413795</v>
      </c>
      <c r="H107" s="37">
        <f t="shared" si="12"/>
        <v>173.43448275862073</v>
      </c>
      <c r="I107" s="36">
        <f>SANTANDER!D108</f>
        <v>1257.4000000000001</v>
      </c>
      <c r="J107" s="37">
        <f t="shared" si="13"/>
        <v>0</v>
      </c>
      <c r="K107" s="37">
        <f t="shared" si="14"/>
        <v>0</v>
      </c>
      <c r="L107" s="37">
        <f>SANTANDER!C108</f>
        <v>0</v>
      </c>
      <c r="M107" s="126">
        <f>SANTANDER!E108</f>
        <v>53074.75</v>
      </c>
      <c r="N107" s="36"/>
      <c r="O107" s="38"/>
    </row>
    <row r="108" spans="1:15" hidden="1" x14ac:dyDescent="0.2">
      <c r="A108" s="32">
        <f>SANTANDER!A109</f>
        <v>44456.529861111114</v>
      </c>
      <c r="B108" s="33"/>
      <c r="C108" s="34" t="str">
        <f>SANTANDER!B109</f>
        <v>NOMINA</v>
      </c>
      <c r="D108" s="35"/>
      <c r="E108" s="35">
        <f>SANTANDER!L109</f>
        <v>0</v>
      </c>
      <c r="F108" s="35">
        <f>SANTANDER!K109</f>
        <v>0</v>
      </c>
      <c r="G108" s="36">
        <f t="shared" si="11"/>
        <v>0</v>
      </c>
      <c r="H108" s="37">
        <f t="shared" si="12"/>
        <v>0</v>
      </c>
      <c r="I108" s="36">
        <f>SANTANDER!D109</f>
        <v>0</v>
      </c>
      <c r="J108" s="37">
        <f t="shared" si="13"/>
        <v>-2831.5517241379312</v>
      </c>
      <c r="K108" s="37">
        <f t="shared" si="14"/>
        <v>-453.04827586206898</v>
      </c>
      <c r="L108" s="37">
        <f>SANTANDER!C109</f>
        <v>-3284.6</v>
      </c>
      <c r="M108" s="126">
        <f>SANTANDER!E109</f>
        <v>49790.15</v>
      </c>
      <c r="N108" s="36"/>
      <c r="O108" s="38"/>
    </row>
    <row r="109" spans="1:15" hidden="1" x14ac:dyDescent="0.2">
      <c r="A109" s="32">
        <f>SANTANDER!A110</f>
        <v>44456.529861111114</v>
      </c>
      <c r="B109" s="33"/>
      <c r="C109" s="34" t="str">
        <f>SANTANDER!B110</f>
        <v>AB X DEV P NOM</v>
      </c>
      <c r="D109" s="35"/>
      <c r="E109" s="35">
        <f>SANTANDER!L110</f>
        <v>0</v>
      </c>
      <c r="F109" s="35">
        <f>SANTANDER!K110</f>
        <v>0</v>
      </c>
      <c r="G109" s="36">
        <f t="shared" si="11"/>
        <v>1747.5862068965519</v>
      </c>
      <c r="H109" s="37">
        <f t="shared" si="12"/>
        <v>279.6137931034483</v>
      </c>
      <c r="I109" s="36">
        <f>SANTANDER!D110</f>
        <v>2027.2</v>
      </c>
      <c r="J109" s="37">
        <f t="shared" si="13"/>
        <v>0</v>
      </c>
      <c r="K109" s="37">
        <f t="shared" si="14"/>
        <v>0</v>
      </c>
      <c r="L109" s="37">
        <f>SANTANDER!C110</f>
        <v>0</v>
      </c>
      <c r="M109" s="126">
        <f>SANTANDER!E110</f>
        <v>51817.35</v>
      </c>
      <c r="N109" s="36"/>
      <c r="O109" s="38"/>
    </row>
    <row r="110" spans="1:15" hidden="1" x14ac:dyDescent="0.2">
      <c r="A110" s="32">
        <f>SANTANDER!A111</f>
        <v>44456.529861111114</v>
      </c>
      <c r="B110" s="33"/>
      <c r="C110" s="34" t="str">
        <f>SANTANDER!B111</f>
        <v>AB X DEV P NOM</v>
      </c>
      <c r="D110" s="35"/>
      <c r="E110" s="35">
        <f>SANTANDER!L111</f>
        <v>0</v>
      </c>
      <c r="F110" s="35">
        <f>SANTANDER!K111</f>
        <v>0</v>
      </c>
      <c r="G110" s="36">
        <f t="shared" si="11"/>
        <v>1083.9655172413795</v>
      </c>
      <c r="H110" s="37">
        <f t="shared" si="12"/>
        <v>173.43448275862073</v>
      </c>
      <c r="I110" s="36">
        <f>SANTANDER!D111</f>
        <v>1257.4000000000001</v>
      </c>
      <c r="J110" s="37">
        <f t="shared" si="13"/>
        <v>0</v>
      </c>
      <c r="K110" s="37">
        <f t="shared" si="14"/>
        <v>0</v>
      </c>
      <c r="L110" s="37">
        <f>SANTANDER!C111</f>
        <v>0</v>
      </c>
      <c r="M110" s="126">
        <f>SANTANDER!E111</f>
        <v>53074.75</v>
      </c>
      <c r="N110" s="36"/>
      <c r="O110" s="38"/>
    </row>
    <row r="111" spans="1:15" hidden="1" x14ac:dyDescent="0.2">
      <c r="A111" s="32">
        <f>SANTANDER!A112</f>
        <v>44456.563888888886</v>
      </c>
      <c r="B111" s="33"/>
      <c r="C111" s="34" t="str">
        <f>SANTANDER!B112</f>
        <v>NOMINA</v>
      </c>
      <c r="D111" s="35"/>
      <c r="E111" s="35">
        <f>SANTANDER!L112</f>
        <v>0</v>
      </c>
      <c r="F111" s="35">
        <f>SANTANDER!K112</f>
        <v>0</v>
      </c>
      <c r="G111" s="36">
        <f t="shared" si="11"/>
        <v>0</v>
      </c>
      <c r="H111" s="37">
        <f t="shared" si="12"/>
        <v>0</v>
      </c>
      <c r="I111" s="36">
        <f>SANTANDER!D112</f>
        <v>0</v>
      </c>
      <c r="J111" s="37">
        <f t="shared" si="13"/>
        <v>-2831.5517241379312</v>
      </c>
      <c r="K111" s="37">
        <f t="shared" si="14"/>
        <v>-453.04827586206898</v>
      </c>
      <c r="L111" s="37">
        <f>SANTANDER!C112</f>
        <v>-3284.6</v>
      </c>
      <c r="M111" s="126">
        <f>SANTANDER!E112</f>
        <v>49790.15</v>
      </c>
      <c r="N111" s="36"/>
      <c r="O111" s="38"/>
    </row>
    <row r="112" spans="1:15" hidden="1" x14ac:dyDescent="0.2">
      <c r="A112" s="32">
        <f>SANTANDER!A113</f>
        <v>44456.425000000003</v>
      </c>
      <c r="B112" s="33"/>
      <c r="C112" s="34" t="str">
        <f>SANTANDER!B113</f>
        <v>CGO PAG NOM AP</v>
      </c>
      <c r="D112" s="35"/>
      <c r="E112" s="35">
        <f>SANTANDER!L113</f>
        <v>0</v>
      </c>
      <c r="F112" s="35">
        <f>SANTANDER!K113</f>
        <v>0</v>
      </c>
      <c r="G112" s="36">
        <f t="shared" si="11"/>
        <v>0</v>
      </c>
      <c r="H112" s="37">
        <f t="shared" si="12"/>
        <v>0</v>
      </c>
      <c r="I112" s="36">
        <f>SANTANDER!D113</f>
        <v>0</v>
      </c>
      <c r="J112" s="37">
        <f t="shared" si="13"/>
        <v>-1724.1379310344828</v>
      </c>
      <c r="K112" s="37">
        <f t="shared" si="14"/>
        <v>-275.86206896551727</v>
      </c>
      <c r="L112" s="37">
        <f>SANTANDER!C113</f>
        <v>-2000</v>
      </c>
      <c r="M112" s="126">
        <f>SANTANDER!E113</f>
        <v>74403.350000000006</v>
      </c>
      <c r="N112" s="36"/>
      <c r="O112" s="38"/>
    </row>
    <row r="113" spans="1:15" hidden="1" x14ac:dyDescent="0.2">
      <c r="A113" s="32">
        <f>SANTANDER!A114</f>
        <v>44456.524305555555</v>
      </c>
      <c r="B113" s="33"/>
      <c r="C113" s="34" t="str">
        <f>SANTANDER!B114</f>
        <v>CGO PAG NOM AP</v>
      </c>
      <c r="D113" s="35"/>
      <c r="E113" s="35">
        <f>SANTANDER!L114</f>
        <v>0</v>
      </c>
      <c r="F113" s="35">
        <f>SANTANDER!K114</f>
        <v>0</v>
      </c>
      <c r="G113" s="36">
        <f t="shared" si="11"/>
        <v>0</v>
      </c>
      <c r="H113" s="37">
        <f t="shared" si="12"/>
        <v>0</v>
      </c>
      <c r="I113" s="36">
        <f>SANTANDER!D114</f>
        <v>0</v>
      </c>
      <c r="J113" s="37">
        <f t="shared" si="13"/>
        <v>-21218.275862068967</v>
      </c>
      <c r="K113" s="37">
        <f t="shared" si="14"/>
        <v>-3394.9241379310347</v>
      </c>
      <c r="L113" s="37">
        <f>SANTANDER!C114</f>
        <v>-24613.200000000001</v>
      </c>
      <c r="M113" s="126">
        <f>SANTANDER!E114</f>
        <v>49790.15</v>
      </c>
      <c r="N113" s="36"/>
      <c r="O113" s="38"/>
    </row>
    <row r="114" spans="1:15" hidden="1" x14ac:dyDescent="0.2">
      <c r="A114" s="32">
        <f>SANTANDER!A115</f>
        <v>44456.524305555555</v>
      </c>
      <c r="B114" s="33"/>
      <c r="C114" s="34" t="str">
        <f>SANTANDER!B115</f>
        <v>AB X DEV P NOM</v>
      </c>
      <c r="D114" s="35"/>
      <c r="E114" s="35">
        <f>SANTANDER!L115</f>
        <v>0</v>
      </c>
      <c r="F114" s="35">
        <f>SANTANDER!K115</f>
        <v>0</v>
      </c>
      <c r="G114" s="36">
        <f t="shared" si="11"/>
        <v>1747.5862068965519</v>
      </c>
      <c r="H114" s="37">
        <f t="shared" si="12"/>
        <v>279.6137931034483</v>
      </c>
      <c r="I114" s="36">
        <f>SANTANDER!D115</f>
        <v>2027.2</v>
      </c>
      <c r="J114" s="37">
        <f t="shared" si="13"/>
        <v>0</v>
      </c>
      <c r="K114" s="37">
        <f t="shared" si="14"/>
        <v>0</v>
      </c>
      <c r="L114" s="37">
        <f>SANTANDER!C115</f>
        <v>0</v>
      </c>
      <c r="M114" s="126">
        <f>SANTANDER!E115</f>
        <v>51817.35</v>
      </c>
      <c r="N114" s="36"/>
      <c r="O114" s="38"/>
    </row>
    <row r="115" spans="1:15" hidden="1" x14ac:dyDescent="0.2">
      <c r="A115" s="32">
        <f>SANTANDER!A116</f>
        <v>44456.524305555555</v>
      </c>
      <c r="B115" s="33"/>
      <c r="C115" s="34" t="str">
        <f>SANTANDER!B116</f>
        <v>AB X DEV P NOM</v>
      </c>
      <c r="D115" s="35"/>
      <c r="E115" s="35">
        <f>SANTANDER!L116</f>
        <v>0</v>
      </c>
      <c r="F115" s="35">
        <f>SANTANDER!K116</f>
        <v>0</v>
      </c>
      <c r="G115" s="36">
        <f t="shared" si="11"/>
        <v>1083.9655172413795</v>
      </c>
      <c r="H115" s="37">
        <f t="shared" si="12"/>
        <v>173.43448275862073</v>
      </c>
      <c r="I115" s="36">
        <f>SANTANDER!D116</f>
        <v>1257.4000000000001</v>
      </c>
      <c r="J115" s="37">
        <f t="shared" si="13"/>
        <v>0</v>
      </c>
      <c r="K115" s="37">
        <f t="shared" si="14"/>
        <v>0</v>
      </c>
      <c r="L115" s="37">
        <f>SANTANDER!C116</f>
        <v>0</v>
      </c>
      <c r="M115" s="126">
        <f>SANTANDER!E116</f>
        <v>53074.75</v>
      </c>
      <c r="N115" s="36"/>
      <c r="O115" s="38"/>
    </row>
    <row r="116" spans="1:15" hidden="1" x14ac:dyDescent="0.2">
      <c r="A116" s="32">
        <f>SANTANDER!A117</f>
        <v>44456.529861111114</v>
      </c>
      <c r="B116" s="33"/>
      <c r="C116" s="34" t="str">
        <f>SANTANDER!B117</f>
        <v>CGO PAG NOM AP</v>
      </c>
      <c r="D116" s="35"/>
      <c r="E116" s="35">
        <f>SANTANDER!L117</f>
        <v>0</v>
      </c>
      <c r="F116" s="35">
        <f>SANTANDER!K117</f>
        <v>0</v>
      </c>
      <c r="G116" s="36">
        <f t="shared" si="11"/>
        <v>0</v>
      </c>
      <c r="H116" s="37">
        <f t="shared" si="12"/>
        <v>0</v>
      </c>
      <c r="I116" s="36">
        <f>SANTANDER!D117</f>
        <v>0</v>
      </c>
      <c r="J116" s="37">
        <f t="shared" si="13"/>
        <v>-2831.5517241379312</v>
      </c>
      <c r="K116" s="37">
        <f t="shared" si="14"/>
        <v>-453.04827586206898</v>
      </c>
      <c r="L116" s="37">
        <f>SANTANDER!C117</f>
        <v>-3284.6</v>
      </c>
      <c r="M116" s="126">
        <f>SANTANDER!E117</f>
        <v>49790.15</v>
      </c>
      <c r="N116" s="36"/>
      <c r="O116" s="38"/>
    </row>
    <row r="117" spans="1:15" hidden="1" x14ac:dyDescent="0.2">
      <c r="A117" s="32">
        <f>SANTANDER!A118</f>
        <v>44456.529861111114</v>
      </c>
      <c r="B117" s="33"/>
      <c r="C117" s="34" t="str">
        <f>SANTANDER!B118</f>
        <v>AB X DEV P NOM</v>
      </c>
      <c r="D117" s="35"/>
      <c r="E117" s="35">
        <f>SANTANDER!L118</f>
        <v>0</v>
      </c>
      <c r="F117" s="35">
        <f>SANTANDER!K118</f>
        <v>0</v>
      </c>
      <c r="G117" s="36">
        <f t="shared" si="11"/>
        <v>1747.5862068965519</v>
      </c>
      <c r="H117" s="37">
        <f t="shared" si="12"/>
        <v>279.6137931034483</v>
      </c>
      <c r="I117" s="36">
        <f>SANTANDER!D118</f>
        <v>2027.2</v>
      </c>
      <c r="J117" s="37">
        <f t="shared" si="13"/>
        <v>0</v>
      </c>
      <c r="K117" s="37">
        <f t="shared" si="14"/>
        <v>0</v>
      </c>
      <c r="L117" s="37">
        <f>SANTANDER!C118</f>
        <v>0</v>
      </c>
      <c r="M117" s="126">
        <f>SANTANDER!E118</f>
        <v>51817.35</v>
      </c>
      <c r="N117" s="36"/>
      <c r="O117" s="38"/>
    </row>
    <row r="118" spans="1:15" hidden="1" x14ac:dyDescent="0.2">
      <c r="A118" s="32">
        <f>SANTANDER!A119</f>
        <v>44456.529861111114</v>
      </c>
      <c r="B118" s="33"/>
      <c r="C118" s="34" t="str">
        <f>SANTANDER!B119</f>
        <v>AB X DEV P NOM</v>
      </c>
      <c r="D118" s="35"/>
      <c r="E118" s="35">
        <f>SANTANDER!L119</f>
        <v>0</v>
      </c>
      <c r="F118" s="35">
        <f>SANTANDER!K119</f>
        <v>0</v>
      </c>
      <c r="G118" s="36">
        <f t="shared" si="11"/>
        <v>1083.9655172413795</v>
      </c>
      <c r="H118" s="37">
        <f t="shared" si="12"/>
        <v>173.43448275862073</v>
      </c>
      <c r="I118" s="36">
        <f>SANTANDER!D119</f>
        <v>1257.4000000000001</v>
      </c>
      <c r="J118" s="37">
        <f t="shared" si="13"/>
        <v>0</v>
      </c>
      <c r="K118" s="37">
        <f t="shared" si="14"/>
        <v>0</v>
      </c>
      <c r="L118" s="37">
        <f>SANTANDER!C119</f>
        <v>0</v>
      </c>
      <c r="M118" s="126">
        <f>SANTANDER!E119</f>
        <v>53074.75</v>
      </c>
      <c r="N118" s="36"/>
      <c r="O118" s="38"/>
    </row>
    <row r="119" spans="1:15" hidden="1" x14ac:dyDescent="0.2">
      <c r="A119" s="32">
        <f>SANTANDER!A120</f>
        <v>44456.563888888886</v>
      </c>
      <c r="B119" s="33"/>
      <c r="C119" s="34" t="str">
        <f>SANTANDER!B120</f>
        <v>CGO PAG NOM AP</v>
      </c>
      <c r="D119" s="35"/>
      <c r="E119" s="35">
        <f>SANTANDER!L120</f>
        <v>0</v>
      </c>
      <c r="F119" s="35">
        <f>SANTANDER!K120</f>
        <v>0</v>
      </c>
      <c r="G119" s="36">
        <f t="shared" si="11"/>
        <v>0</v>
      </c>
      <c r="H119" s="37">
        <f t="shared" si="12"/>
        <v>0</v>
      </c>
      <c r="I119" s="36">
        <f>SANTANDER!D120</f>
        <v>0</v>
      </c>
      <c r="J119" s="37">
        <f t="shared" si="13"/>
        <v>-2831.5517241379312</v>
      </c>
      <c r="K119" s="37">
        <f t="shared" si="14"/>
        <v>-453.04827586206898</v>
      </c>
      <c r="L119" s="37">
        <f>SANTANDER!C120</f>
        <v>-3284.6</v>
      </c>
      <c r="M119" s="126">
        <f>SANTANDER!E120</f>
        <v>49790.15</v>
      </c>
      <c r="N119" s="36"/>
      <c r="O119" s="38"/>
    </row>
    <row r="120" spans="1:15" hidden="1" x14ac:dyDescent="0.2">
      <c r="A120" s="32">
        <f>SANTANDER!A121</f>
        <v>44460.509305555555</v>
      </c>
      <c r="B120" s="33"/>
      <c r="C120" s="34" t="str">
        <f>SANTANDER!B121</f>
        <v>TOSTADAS Y BOTANAS PREMIUM</v>
      </c>
      <c r="D120" s="35"/>
      <c r="E120" s="35" t="str">
        <f>SANTANDER!L121</f>
        <v>F2654</v>
      </c>
      <c r="F120" s="35">
        <f>SANTANDER!K121</f>
        <v>1316</v>
      </c>
      <c r="G120" s="36">
        <f t="shared" si="11"/>
        <v>6470.5</v>
      </c>
      <c r="H120" s="37">
        <f t="shared" si="12"/>
        <v>1035.28</v>
      </c>
      <c r="I120" s="36">
        <f>SANTANDER!D121</f>
        <v>7505.78</v>
      </c>
      <c r="J120" s="37">
        <f t="shared" si="13"/>
        <v>0</v>
      </c>
      <c r="K120" s="37">
        <f t="shared" si="14"/>
        <v>0</v>
      </c>
      <c r="L120" s="37">
        <f>SANTANDER!C121</f>
        <v>0</v>
      </c>
      <c r="M120" s="126">
        <f>SANTANDER!E121</f>
        <v>57295.93</v>
      </c>
      <c r="N120" s="36"/>
      <c r="O120" s="38"/>
    </row>
    <row r="121" spans="1:15" hidden="1" x14ac:dyDescent="0.2">
      <c r="A121" s="32">
        <f>SANTANDER!A122</f>
        <v>44462.479537037034</v>
      </c>
      <c r="B121" s="33"/>
      <c r="C121" s="34" t="str">
        <f>SANTANDER!B122</f>
        <v>CALIDAD TOTAL</v>
      </c>
      <c r="D121" s="35"/>
      <c r="E121" s="35" t="str">
        <f>SANTANDER!L122</f>
        <v>F2594</v>
      </c>
      <c r="F121" s="35">
        <f>SANTANDER!K122</f>
        <v>1319</v>
      </c>
      <c r="G121" s="36">
        <f t="shared" si="11"/>
        <v>7500.0000000000009</v>
      </c>
      <c r="H121" s="37">
        <f t="shared" si="12"/>
        <v>1200.0000000000002</v>
      </c>
      <c r="I121" s="36">
        <f>SANTANDER!D122</f>
        <v>8700</v>
      </c>
      <c r="J121" s="37">
        <f t="shared" si="13"/>
        <v>0</v>
      </c>
      <c r="K121" s="37">
        <f t="shared" si="14"/>
        <v>0</v>
      </c>
      <c r="L121" s="37">
        <f>SANTANDER!C122</f>
        <v>0</v>
      </c>
      <c r="M121" s="126">
        <f>SANTANDER!E122</f>
        <v>65995.929999999993</v>
      </c>
      <c r="N121" s="36"/>
      <c r="O121" s="38"/>
    </row>
    <row r="122" spans="1:15" hidden="1" x14ac:dyDescent="0.2">
      <c r="A122" s="32">
        <f>SANTANDER!A123</f>
        <v>44462.479537037034</v>
      </c>
      <c r="B122" s="33"/>
      <c r="C122" s="34" t="str">
        <f>SANTANDER!B123</f>
        <v>CALIDAD TOTAL</v>
      </c>
      <c r="D122" s="35"/>
      <c r="E122" s="35" t="str">
        <f>SANTANDER!L123</f>
        <v>F2650</v>
      </c>
      <c r="F122" s="35">
        <f>SANTANDER!K123</f>
        <v>1330</v>
      </c>
      <c r="G122" s="36">
        <f t="shared" si="11"/>
        <v>7500.0000000000009</v>
      </c>
      <c r="H122" s="37">
        <f t="shared" si="12"/>
        <v>1200.0000000000002</v>
      </c>
      <c r="I122" s="36">
        <f>SANTANDER!D123</f>
        <v>8700</v>
      </c>
      <c r="J122" s="37">
        <f t="shared" si="13"/>
        <v>0</v>
      </c>
      <c r="K122" s="37">
        <f t="shared" si="14"/>
        <v>0</v>
      </c>
      <c r="L122" s="37">
        <f>SANTANDER!C123</f>
        <v>0</v>
      </c>
      <c r="M122" s="126">
        <f>SANTANDER!E123</f>
        <v>65995.929999999993</v>
      </c>
      <c r="N122" s="36"/>
      <c r="O122" s="38"/>
    </row>
    <row r="123" spans="1:15" hidden="1" x14ac:dyDescent="0.2">
      <c r="A123" s="32">
        <f>SANTANDER!A124</f>
        <v>44463.580555555556</v>
      </c>
      <c r="B123" s="33"/>
      <c r="C123" s="34" t="str">
        <f>SANTANDER!B124</f>
        <v>NOMINA</v>
      </c>
      <c r="D123" s="35"/>
      <c r="E123" s="35">
        <f>SANTANDER!L124</f>
        <v>0</v>
      </c>
      <c r="F123" s="35">
        <f>SANTANDER!K124</f>
        <v>0</v>
      </c>
      <c r="G123" s="36">
        <f t="shared" si="11"/>
        <v>0</v>
      </c>
      <c r="H123" s="37">
        <f t="shared" si="12"/>
        <v>0</v>
      </c>
      <c r="I123" s="36">
        <f>SANTANDER!D124</f>
        <v>0</v>
      </c>
      <c r="J123" s="37">
        <f t="shared" si="13"/>
        <v>-6004.4568965517246</v>
      </c>
      <c r="K123" s="37">
        <f t="shared" si="14"/>
        <v>-960.713103448276</v>
      </c>
      <c r="L123" s="37">
        <f>SANTANDER!C124</f>
        <v>-6965.17</v>
      </c>
      <c r="M123" s="126">
        <f>SANTANDER!E124</f>
        <v>59030.76</v>
      </c>
      <c r="N123" s="36"/>
      <c r="O123" s="38"/>
    </row>
    <row r="124" spans="1:15" hidden="1" x14ac:dyDescent="0.2">
      <c r="A124" s="32">
        <f>SANTANDER!A125</f>
        <v>44466.537222222221</v>
      </c>
      <c r="B124" s="33"/>
      <c r="C124" s="34" t="str">
        <f>SANTANDER!B125</f>
        <v>TOSTADAS Y BOTANAS PREMIUM</v>
      </c>
      <c r="D124" s="35"/>
      <c r="E124" s="35" t="str">
        <f>SANTANDER!L125</f>
        <v>F2658, F2683</v>
      </c>
      <c r="F124" s="35">
        <f>SANTANDER!K125</f>
        <v>1331</v>
      </c>
      <c r="G124" s="36">
        <f t="shared" si="11"/>
        <v>12600</v>
      </c>
      <c r="H124" s="37">
        <f t="shared" si="12"/>
        <v>2016</v>
      </c>
      <c r="I124" s="36">
        <f>SANTANDER!D125</f>
        <v>14616</v>
      </c>
      <c r="J124" s="37">
        <f t="shared" si="13"/>
        <v>0</v>
      </c>
      <c r="K124" s="37">
        <f t="shared" si="14"/>
        <v>0</v>
      </c>
      <c r="L124" s="37">
        <f>SANTANDER!C125</f>
        <v>0</v>
      </c>
      <c r="M124" s="126">
        <f>SANTANDER!E125</f>
        <v>73646.759999999995</v>
      </c>
      <c r="N124" s="36"/>
      <c r="O124" s="38"/>
    </row>
    <row r="125" spans="1:15" hidden="1" x14ac:dyDescent="0.2">
      <c r="A125" s="32">
        <f>SANTANDER!A126</f>
        <v>44466.554166666669</v>
      </c>
      <c r="B125" s="33"/>
      <c r="C125" s="34" t="str">
        <f>SANTANDER!B126</f>
        <v>COMERCIALIZADORA DE POLLOS YESAKI</v>
      </c>
      <c r="D125" s="35"/>
      <c r="E125" s="35" t="str">
        <f>SANTANDER!L126</f>
        <v>F2347, F2588</v>
      </c>
      <c r="F125" s="35">
        <f>SANTANDER!K126</f>
        <v>1332</v>
      </c>
      <c r="G125" s="36">
        <f t="shared" si="11"/>
        <v>15800.000000000002</v>
      </c>
      <c r="H125" s="37">
        <f t="shared" si="12"/>
        <v>2528.0000000000005</v>
      </c>
      <c r="I125" s="36">
        <f>SANTANDER!D126</f>
        <v>18328</v>
      </c>
      <c r="J125" s="37">
        <f t="shared" si="13"/>
        <v>0</v>
      </c>
      <c r="K125" s="37">
        <f t="shared" si="14"/>
        <v>0</v>
      </c>
      <c r="L125" s="37">
        <f>SANTANDER!C126</f>
        <v>0</v>
      </c>
      <c r="M125" s="126">
        <f>SANTANDER!E126</f>
        <v>91974.76</v>
      </c>
      <c r="N125" s="36"/>
      <c r="O125" s="38"/>
    </row>
    <row r="126" spans="1:15" hidden="1" x14ac:dyDescent="0.2">
      <c r="A126" s="32">
        <f>SANTANDER!A127</f>
        <v>44468.128946759258</v>
      </c>
      <c r="B126" s="33"/>
      <c r="C126" s="34" t="str">
        <f>SANTANDER!B127</f>
        <v>HG TRANSPORTACIONES</v>
      </c>
      <c r="D126" s="35"/>
      <c r="E126" s="35" t="str">
        <f>SANTANDER!L127</f>
        <v>F2652</v>
      </c>
      <c r="F126" s="35">
        <f>SANTANDER!K127</f>
        <v>1337</v>
      </c>
      <c r="G126" s="36">
        <f t="shared" si="11"/>
        <v>3200</v>
      </c>
      <c r="H126" s="37">
        <f t="shared" si="12"/>
        <v>512</v>
      </c>
      <c r="I126" s="36">
        <f>SANTANDER!D127</f>
        <v>3712</v>
      </c>
      <c r="J126" s="37">
        <f t="shared" si="13"/>
        <v>0</v>
      </c>
      <c r="K126" s="37">
        <f t="shared" si="14"/>
        <v>0</v>
      </c>
      <c r="L126" s="37">
        <f>SANTANDER!C127</f>
        <v>0</v>
      </c>
      <c r="M126" s="126">
        <f>SANTANDER!E127</f>
        <v>95686.76</v>
      </c>
      <c r="N126" s="36"/>
      <c r="O126" s="38"/>
    </row>
    <row r="127" spans="1:15" hidden="1" x14ac:dyDescent="0.2">
      <c r="A127" s="32">
        <f>SANTANDER!A128</f>
        <v>44469.40347222222</v>
      </c>
      <c r="B127" s="33"/>
      <c r="C127" s="34" t="str">
        <f>SANTANDER!B128</f>
        <v>CGO PAG NOM AP</v>
      </c>
      <c r="D127" s="35"/>
      <c r="E127" s="35">
        <f>SANTANDER!L128</f>
        <v>0</v>
      </c>
      <c r="F127" s="35">
        <f>SANTANDER!K128</f>
        <v>0</v>
      </c>
      <c r="G127" s="36">
        <f t="shared" si="11"/>
        <v>0</v>
      </c>
      <c r="H127" s="37">
        <f t="shared" si="12"/>
        <v>0</v>
      </c>
      <c r="I127" s="36">
        <f>SANTANDER!D128</f>
        <v>0</v>
      </c>
      <c r="J127" s="37">
        <f t="shared" si="13"/>
        <v>-11937.758620689656</v>
      </c>
      <c r="K127" s="37">
        <f t="shared" si="14"/>
        <v>-1910.0413793103451</v>
      </c>
      <c r="L127" s="37">
        <f>SANTANDER!C128</f>
        <v>-13847.8</v>
      </c>
      <c r="M127" s="126">
        <f>SANTANDER!E128</f>
        <v>81838.960000000006</v>
      </c>
      <c r="N127" s="36"/>
      <c r="O127" s="38"/>
    </row>
    <row r="128" spans="1:15" hidden="1" x14ac:dyDescent="0.2">
      <c r="A128" s="32">
        <f>SANTANDER!A129</f>
        <v>44469.40347222222</v>
      </c>
      <c r="B128" s="33"/>
      <c r="C128" s="34" t="str">
        <f>SANTANDER!B129</f>
        <v>AB X DEV P NOM</v>
      </c>
      <c r="D128" s="35"/>
      <c r="E128" s="35">
        <f>SANTANDER!L129</f>
        <v>0</v>
      </c>
      <c r="F128" s="35">
        <f>SANTANDER!K129</f>
        <v>0</v>
      </c>
      <c r="G128" s="36">
        <f t="shared" si="11"/>
        <v>1197.7586206896553</v>
      </c>
      <c r="H128" s="37">
        <f t="shared" si="12"/>
        <v>191.64137931034486</v>
      </c>
      <c r="I128" s="36">
        <f>SANTANDER!D129</f>
        <v>1389.4</v>
      </c>
      <c r="J128" s="37">
        <f t="shared" si="13"/>
        <v>0</v>
      </c>
      <c r="K128" s="37">
        <f t="shared" si="14"/>
        <v>0</v>
      </c>
      <c r="L128" s="37">
        <f>SANTANDER!C129</f>
        <v>0</v>
      </c>
      <c r="M128" s="126">
        <f>SANTANDER!E129</f>
        <v>83228.36</v>
      </c>
      <c r="N128" s="36"/>
      <c r="O128" s="38"/>
    </row>
    <row r="129" spans="1:15" hidden="1" x14ac:dyDescent="0.2">
      <c r="A129" s="32">
        <f>SANTANDER!A130</f>
        <v>44469.408333333333</v>
      </c>
      <c r="B129" s="33"/>
      <c r="C129" s="34" t="str">
        <f>SANTANDER!B130</f>
        <v>CGO PAG NOM AP</v>
      </c>
      <c r="D129" s="35"/>
      <c r="E129" s="35">
        <f>SANTANDER!L130</f>
        <v>0</v>
      </c>
      <c r="F129" s="35">
        <f>SANTANDER!K130</f>
        <v>0</v>
      </c>
      <c r="G129" s="36">
        <f t="shared" si="11"/>
        <v>0</v>
      </c>
      <c r="H129" s="37">
        <f t="shared" si="12"/>
        <v>0</v>
      </c>
      <c r="I129" s="36">
        <f>SANTANDER!D130</f>
        <v>0</v>
      </c>
      <c r="J129" s="37">
        <f t="shared" si="13"/>
        <v>-23194.137931034486</v>
      </c>
      <c r="K129" s="37">
        <f t="shared" si="14"/>
        <v>-3711.0620689655179</v>
      </c>
      <c r="L129" s="37">
        <f>SANTANDER!C130</f>
        <v>-26905.200000000001</v>
      </c>
      <c r="M129" s="126">
        <f>SANTANDER!E130</f>
        <v>56323.16</v>
      </c>
      <c r="N129" s="36"/>
      <c r="O129" s="38"/>
    </row>
    <row r="130" spans="1:15" hidden="1" x14ac:dyDescent="0.2">
      <c r="A130" s="32">
        <f>SANTANDER!A131</f>
        <v>44469.40902777778</v>
      </c>
      <c r="B130" s="33"/>
      <c r="C130" s="34" t="str">
        <f>SANTANDER!B131</f>
        <v>CGO TRANS ELEC</v>
      </c>
      <c r="D130" s="35"/>
      <c r="E130" s="35">
        <f>SANTANDER!L131</f>
        <v>0</v>
      </c>
      <c r="F130" s="35">
        <f>SANTANDER!K131</f>
        <v>0</v>
      </c>
      <c r="G130" s="36">
        <f t="shared" si="11"/>
        <v>0</v>
      </c>
      <c r="H130" s="37">
        <f t="shared" si="12"/>
        <v>0</v>
      </c>
      <c r="I130" s="36">
        <f>SANTANDER!D131</f>
        <v>0</v>
      </c>
      <c r="J130" s="37">
        <f t="shared" si="13"/>
        <v>-2887.9310344827586</v>
      </c>
      <c r="K130" s="37">
        <f t="shared" si="14"/>
        <v>-462.06896551724139</v>
      </c>
      <c r="L130" s="37">
        <f>SANTANDER!C131</f>
        <v>-3350</v>
      </c>
      <c r="M130" s="126">
        <f>SANTANDER!E131</f>
        <v>52973.16</v>
      </c>
      <c r="N130" s="36"/>
      <c r="O130" s="38"/>
    </row>
    <row r="131" spans="1:15" hidden="1" x14ac:dyDescent="0.2">
      <c r="A131" s="32">
        <f>SANTANDER!A132</f>
        <v>44469.411111111112</v>
      </c>
      <c r="B131" s="33"/>
      <c r="C131" s="34" t="str">
        <f>SANTANDER!B132</f>
        <v>CGO PAG NOM AP</v>
      </c>
      <c r="D131" s="35"/>
      <c r="E131" s="35">
        <f>SANTANDER!L132</f>
        <v>0</v>
      </c>
      <c r="F131" s="35">
        <f>SANTANDER!K132</f>
        <v>0</v>
      </c>
      <c r="G131" s="36">
        <f t="shared" si="11"/>
        <v>0</v>
      </c>
      <c r="H131" s="37">
        <f t="shared" si="12"/>
        <v>0</v>
      </c>
      <c r="I131" s="36">
        <f>SANTANDER!D132</f>
        <v>0</v>
      </c>
      <c r="J131" s="37">
        <f t="shared" si="13"/>
        <v>-1197.7586206896553</v>
      </c>
      <c r="K131" s="37">
        <f t="shared" si="14"/>
        <v>-191.64137931034486</v>
      </c>
      <c r="L131" s="37">
        <f>SANTANDER!C132</f>
        <v>-1389.4</v>
      </c>
      <c r="M131" s="126">
        <f>SANTANDER!E132</f>
        <v>51583.76</v>
      </c>
      <c r="N131" s="36"/>
      <c r="O131" s="38"/>
    </row>
    <row r="132" spans="1:15" hidden="1" x14ac:dyDescent="0.2">
      <c r="A132" s="32">
        <f>SANTANDER!A133</f>
        <v>44469.411111111112</v>
      </c>
      <c r="B132" s="33"/>
      <c r="C132" s="34" t="str">
        <f>SANTANDER!B133</f>
        <v>AB X DEV P NOM</v>
      </c>
      <c r="D132" s="35"/>
      <c r="E132" s="35">
        <f>SANTANDER!L133</f>
        <v>0</v>
      </c>
      <c r="F132" s="35">
        <f>SANTANDER!K133</f>
        <v>0</v>
      </c>
      <c r="G132" s="36">
        <f t="shared" si="11"/>
        <v>1197.7586206896553</v>
      </c>
      <c r="H132" s="37">
        <f t="shared" si="12"/>
        <v>191.64137931034486</v>
      </c>
      <c r="I132" s="36">
        <f>SANTANDER!D133</f>
        <v>1389.4</v>
      </c>
      <c r="J132" s="37">
        <f t="shared" si="13"/>
        <v>0</v>
      </c>
      <c r="K132" s="37">
        <f t="shared" si="14"/>
        <v>0</v>
      </c>
      <c r="L132" s="37">
        <f>SANTANDER!C133</f>
        <v>0</v>
      </c>
      <c r="M132" s="126">
        <f>SANTANDER!E133</f>
        <v>52973.16</v>
      </c>
      <c r="N132" s="36"/>
      <c r="O132" s="38"/>
    </row>
    <row r="133" spans="1:15" hidden="1" x14ac:dyDescent="0.2">
      <c r="A133" s="32">
        <f>SANTANDER!A134</f>
        <v>44469.454861111109</v>
      </c>
      <c r="B133" s="33"/>
      <c r="C133" s="34" t="str">
        <f>SANTANDER!B134</f>
        <v>CGO PAG NOM AP</v>
      </c>
      <c r="D133" s="35"/>
      <c r="E133" s="35">
        <f>SANTANDER!L134</f>
        <v>0</v>
      </c>
      <c r="F133" s="35">
        <f>SANTANDER!K134</f>
        <v>0</v>
      </c>
      <c r="G133" s="36">
        <f t="shared" si="11"/>
        <v>0</v>
      </c>
      <c r="H133" s="37">
        <f t="shared" si="12"/>
        <v>0</v>
      </c>
      <c r="I133" s="36">
        <f>SANTANDER!D134</f>
        <v>0</v>
      </c>
      <c r="J133" s="37">
        <f t="shared" si="13"/>
        <v>-1197.7586206896553</v>
      </c>
      <c r="K133" s="37">
        <f t="shared" si="14"/>
        <v>-191.64137931034486</v>
      </c>
      <c r="L133" s="37">
        <f>SANTANDER!C134</f>
        <v>-1389.4</v>
      </c>
      <c r="M133" s="126">
        <f>SANTANDER!E134</f>
        <v>51583.76</v>
      </c>
      <c r="N133" s="36"/>
      <c r="O133" s="38"/>
    </row>
    <row r="134" spans="1:15" hidden="1" x14ac:dyDescent="0.2">
      <c r="A134" s="32">
        <f>SANTANDER!A135</f>
        <v>44469.579074074078</v>
      </c>
      <c r="B134" s="33"/>
      <c r="C134" s="34" t="str">
        <f>SANTANDER!B135</f>
        <v>TRASPASO</v>
      </c>
      <c r="D134" s="35"/>
      <c r="E134" s="35">
        <f>SANTANDER!L135</f>
        <v>0</v>
      </c>
      <c r="F134" s="35">
        <f>SANTANDER!K135</f>
        <v>0</v>
      </c>
      <c r="G134" s="36">
        <f t="shared" si="11"/>
        <v>0</v>
      </c>
      <c r="H134" s="37">
        <f t="shared" si="12"/>
        <v>0</v>
      </c>
      <c r="I134" s="36">
        <f>SANTANDER!D135</f>
        <v>0</v>
      </c>
      <c r="J134" s="37">
        <f t="shared" si="13"/>
        <v>-27586.206896551725</v>
      </c>
      <c r="K134" s="37">
        <f t="shared" si="14"/>
        <v>-4413.7931034482763</v>
      </c>
      <c r="L134" s="37">
        <f>SANTANDER!C135</f>
        <v>-32000</v>
      </c>
      <c r="M134" s="126">
        <f>SANTANDER!E135</f>
        <v>19583.759999999998</v>
      </c>
      <c r="N134" s="36"/>
      <c r="O134" s="38"/>
    </row>
    <row r="135" spans="1:15" hidden="1" x14ac:dyDescent="0.2">
      <c r="A135" s="32">
        <f>SANTANDER!A136</f>
        <v>44469.589201388888</v>
      </c>
      <c r="B135" s="33"/>
      <c r="C135" s="34" t="str">
        <f>SANTANDER!B136</f>
        <v>TRASPASO</v>
      </c>
      <c r="D135" s="35"/>
      <c r="E135" s="35">
        <f>SANTANDER!L136</f>
        <v>0</v>
      </c>
      <c r="F135" s="35">
        <f>SANTANDER!K136</f>
        <v>0</v>
      </c>
      <c r="G135" s="36">
        <f t="shared" si="11"/>
        <v>8620.6896551724149</v>
      </c>
      <c r="H135" s="37">
        <f t="shared" si="12"/>
        <v>1379.3103448275865</v>
      </c>
      <c r="I135" s="36">
        <f>SANTANDER!D136</f>
        <v>10000</v>
      </c>
      <c r="J135" s="37">
        <f t="shared" si="13"/>
        <v>0</v>
      </c>
      <c r="K135" s="37">
        <f t="shared" si="14"/>
        <v>0</v>
      </c>
      <c r="L135" s="37">
        <f>SANTANDER!C136</f>
        <v>0</v>
      </c>
      <c r="M135" s="126">
        <f>SANTANDER!E136</f>
        <v>29583.759999999998</v>
      </c>
      <c r="N135" s="36"/>
      <c r="O135" s="38"/>
    </row>
    <row r="136" spans="1:15" hidden="1" x14ac:dyDescent="0.2">
      <c r="A136" s="32">
        <f>SANTANDER!A137</f>
        <v>44469.59097222222</v>
      </c>
      <c r="B136" s="33"/>
      <c r="C136" s="34" t="str">
        <f>SANTANDER!B137</f>
        <v>COMPENSA SPEI</v>
      </c>
      <c r="D136" s="35"/>
      <c r="E136" s="35">
        <f>SANTANDER!L137</f>
        <v>0</v>
      </c>
      <c r="F136" s="35">
        <f>SANTANDER!K137</f>
        <v>0</v>
      </c>
      <c r="G136" s="36">
        <f t="shared" si="11"/>
        <v>1.7241379310344831E-2</v>
      </c>
      <c r="H136" s="37">
        <f t="shared" si="12"/>
        <v>2.7586206896551731E-3</v>
      </c>
      <c r="I136" s="36">
        <f>SANTANDER!D137</f>
        <v>0.02</v>
      </c>
      <c r="J136" s="37">
        <f t="shared" si="13"/>
        <v>0</v>
      </c>
      <c r="K136" s="37">
        <f t="shared" si="14"/>
        <v>0</v>
      </c>
      <c r="L136" s="37">
        <f>SANTANDER!C137</f>
        <v>0</v>
      </c>
      <c r="M136" s="126">
        <f>SANTANDER!E137</f>
        <v>29583.78</v>
      </c>
      <c r="N136" s="36"/>
      <c r="O136" s="38"/>
    </row>
    <row r="137" spans="1:15" hidden="1" x14ac:dyDescent="0.2">
      <c r="A137" s="32">
        <f>SANTANDER!A138</f>
        <v>44469.636805555558</v>
      </c>
      <c r="B137" s="33"/>
      <c r="C137" s="34" t="str">
        <f>SANTANDER!B138</f>
        <v>CGO PAG NOM AP</v>
      </c>
      <c r="D137" s="35"/>
      <c r="E137" s="35">
        <f>SANTANDER!L138</f>
        <v>0</v>
      </c>
      <c r="F137" s="35">
        <f>SANTANDER!K138</f>
        <v>0</v>
      </c>
      <c r="G137" s="36">
        <f t="shared" si="11"/>
        <v>0</v>
      </c>
      <c r="H137" s="37">
        <f t="shared" si="12"/>
        <v>0</v>
      </c>
      <c r="I137" s="36">
        <f>SANTANDER!D138</f>
        <v>0</v>
      </c>
      <c r="J137" s="37">
        <f t="shared" si="13"/>
        <v>-21357.034482758623</v>
      </c>
      <c r="K137" s="37">
        <f t="shared" si="14"/>
        <v>-3417.1255172413798</v>
      </c>
      <c r="L137" s="37">
        <f>SANTANDER!C138</f>
        <v>-24774.16</v>
      </c>
      <c r="M137" s="126">
        <f>SANTANDER!E138</f>
        <v>4809.62</v>
      </c>
      <c r="N137" s="36"/>
      <c r="O137" s="38"/>
    </row>
    <row r="138" spans="1:15" hidden="1" x14ac:dyDescent="0.2">
      <c r="A138" s="32">
        <f>SANTANDER!A139</f>
        <v>44476.569444444445</v>
      </c>
      <c r="B138" s="33"/>
      <c r="C138" s="34" t="str">
        <f>SANTANDER!B139</f>
        <v>CGO PAG NOM AP</v>
      </c>
      <c r="D138" s="35"/>
      <c r="E138" s="35">
        <f>SANTANDER!L139</f>
        <v>0</v>
      </c>
      <c r="F138" s="35">
        <f>SANTANDER!K139</f>
        <v>0</v>
      </c>
      <c r="G138" s="36">
        <f t="shared" si="11"/>
        <v>0</v>
      </c>
      <c r="H138" s="37">
        <f t="shared" si="12"/>
        <v>0</v>
      </c>
      <c r="I138" s="36">
        <f>SANTANDER!D139</f>
        <v>0</v>
      </c>
      <c r="J138" s="37">
        <f t="shared" si="13"/>
        <v>-862.06896551724139</v>
      </c>
      <c r="K138" s="37">
        <f t="shared" si="14"/>
        <v>-137.93103448275863</v>
      </c>
      <c r="L138" s="37">
        <f>SANTANDER!C139</f>
        <v>-1000</v>
      </c>
      <c r="M138" s="126">
        <f>SANTANDER!E139</f>
        <v>3578.78</v>
      </c>
      <c r="N138" s="36"/>
      <c r="O138" s="38"/>
    </row>
    <row r="139" spans="1:15" hidden="1" x14ac:dyDescent="0.2">
      <c r="A139" s="32">
        <f>SANTANDER!A140</f>
        <v>44476.645138888889</v>
      </c>
      <c r="B139" s="33"/>
      <c r="C139" s="34" t="str">
        <f>SANTANDER!B140</f>
        <v>CGO PAG NOM AP</v>
      </c>
      <c r="D139" s="35"/>
      <c r="E139" s="35">
        <f>SANTANDER!L140</f>
        <v>0</v>
      </c>
      <c r="F139" s="35">
        <f>SANTANDER!K140</f>
        <v>0</v>
      </c>
      <c r="G139" s="36">
        <f t="shared" si="11"/>
        <v>0</v>
      </c>
      <c r="H139" s="37">
        <f t="shared" si="12"/>
        <v>0</v>
      </c>
      <c r="I139" s="36">
        <f>SANTANDER!D140</f>
        <v>0</v>
      </c>
      <c r="J139" s="37">
        <f t="shared" si="13"/>
        <v>-1982.7586206896553</v>
      </c>
      <c r="K139" s="37">
        <f t="shared" si="14"/>
        <v>-317.24137931034488</v>
      </c>
      <c r="L139" s="37">
        <f>SANTANDER!C140</f>
        <v>-2300</v>
      </c>
      <c r="M139" s="126">
        <f>SANTANDER!E140</f>
        <v>1278.78</v>
      </c>
      <c r="N139" s="36"/>
      <c r="O139" s="38"/>
    </row>
    <row r="140" spans="1:15" hidden="1" x14ac:dyDescent="0.2">
      <c r="A140" s="32">
        <f>SANTANDER!A141</f>
        <v>44476.651388888888</v>
      </c>
      <c r="B140" s="33"/>
      <c r="C140" s="34" t="str">
        <f>SANTANDER!B141</f>
        <v>CGO PAG NOM AP</v>
      </c>
      <c r="D140" s="35"/>
      <c r="E140" s="35">
        <f>SANTANDER!L141</f>
        <v>0</v>
      </c>
      <c r="F140" s="35">
        <f>SANTANDER!K141</f>
        <v>0</v>
      </c>
      <c r="G140" s="36">
        <f t="shared" si="11"/>
        <v>0</v>
      </c>
      <c r="H140" s="37">
        <f t="shared" si="12"/>
        <v>0</v>
      </c>
      <c r="I140" s="36">
        <f>SANTANDER!D141</f>
        <v>0</v>
      </c>
      <c r="J140" s="37">
        <f t="shared" si="13"/>
        <v>-1038.793103448276</v>
      </c>
      <c r="K140" s="37">
        <f t="shared" si="14"/>
        <v>-166.20689655172416</v>
      </c>
      <c r="L140" s="37">
        <f>SANTANDER!C141</f>
        <v>-1205</v>
      </c>
      <c r="M140" s="126">
        <f>SANTANDER!E141</f>
        <v>73.78</v>
      </c>
      <c r="N140" s="36"/>
      <c r="O140" s="38"/>
    </row>
    <row r="141" spans="1:15" hidden="1" x14ac:dyDescent="0.2">
      <c r="A141" s="32">
        <f>SANTANDER!A142</f>
        <v>44477.488888888889</v>
      </c>
      <c r="B141" s="33"/>
      <c r="C141" s="34" t="str">
        <f>SANTANDER!B142</f>
        <v>RECICLAJES Y DESTILADOS MTY</v>
      </c>
      <c r="D141" s="35"/>
      <c r="E141" s="35" t="str">
        <f>SANTANDER!L142</f>
        <v>INV2348</v>
      </c>
      <c r="F141" s="35" t="str">
        <f>SANTANDER!K142</f>
        <v>1363/ 1412</v>
      </c>
      <c r="G141" s="36">
        <f t="shared" si="11"/>
        <v>11200</v>
      </c>
      <c r="H141" s="37">
        <f t="shared" si="12"/>
        <v>1792</v>
      </c>
      <c r="I141" s="36">
        <f>SANTANDER!D142</f>
        <v>12992</v>
      </c>
      <c r="J141" s="37">
        <f t="shared" si="13"/>
        <v>0</v>
      </c>
      <c r="K141" s="37">
        <f t="shared" si="14"/>
        <v>0</v>
      </c>
      <c r="L141" s="37">
        <f>SANTANDER!C142</f>
        <v>0</v>
      </c>
      <c r="M141" s="126">
        <f>SANTANDER!E142</f>
        <v>13065.78</v>
      </c>
      <c r="N141" s="36"/>
      <c r="O141" s="38"/>
    </row>
    <row r="142" spans="1:15" hidden="1" x14ac:dyDescent="0.2">
      <c r="A142" s="32">
        <f>SANTANDER!A143</f>
        <v>44477.613888888889</v>
      </c>
      <c r="B142" s="33"/>
      <c r="C142" s="34" t="str">
        <f>SANTANDER!B143</f>
        <v>MOSTRADOR</v>
      </c>
      <c r="D142" s="35"/>
      <c r="E142" s="35" t="str">
        <f>SANTANDER!L143</f>
        <v>INV2819</v>
      </c>
      <c r="F142" s="35">
        <f>SANTANDER!K143</f>
        <v>0</v>
      </c>
      <c r="G142" s="36">
        <f t="shared" si="11"/>
        <v>3200</v>
      </c>
      <c r="H142" s="37">
        <f t="shared" si="12"/>
        <v>512</v>
      </c>
      <c r="I142" s="36">
        <f>SANTANDER!D143</f>
        <v>3712</v>
      </c>
      <c r="J142" s="37">
        <f t="shared" si="13"/>
        <v>0</v>
      </c>
      <c r="K142" s="37">
        <f t="shared" si="14"/>
        <v>0</v>
      </c>
      <c r="L142" s="37">
        <f>SANTANDER!C143</f>
        <v>0</v>
      </c>
      <c r="M142" s="126">
        <f>SANTANDER!E143</f>
        <v>16777.78</v>
      </c>
      <c r="N142" s="36"/>
      <c r="O142" s="38"/>
    </row>
    <row r="143" spans="1:15" hidden="1" x14ac:dyDescent="0.2">
      <c r="A143" s="32">
        <f>SANTANDER!A144</f>
        <v>44481.682581018518</v>
      </c>
      <c r="B143" s="33"/>
      <c r="C143" s="34" t="str">
        <f>SANTANDER!B144</f>
        <v>AB TRANSF SPEI</v>
      </c>
      <c r="D143" s="35"/>
      <c r="E143" s="35">
        <f>SANTANDER!L144</f>
        <v>0</v>
      </c>
      <c r="F143" s="35">
        <f>SANTANDER!K144</f>
        <v>0</v>
      </c>
      <c r="G143" s="36">
        <f t="shared" si="11"/>
        <v>15258.620689655174</v>
      </c>
      <c r="H143" s="37">
        <f t="shared" si="12"/>
        <v>2441.3793103448279</v>
      </c>
      <c r="I143" s="36">
        <f>SANTANDER!D144</f>
        <v>17700</v>
      </c>
      <c r="J143" s="37">
        <f t="shared" si="13"/>
        <v>0</v>
      </c>
      <c r="K143" s="37">
        <f t="shared" si="14"/>
        <v>0</v>
      </c>
      <c r="L143" s="37">
        <f>SANTANDER!C144</f>
        <v>0</v>
      </c>
      <c r="M143" s="126">
        <f>SANTANDER!E144</f>
        <v>34477.78</v>
      </c>
      <c r="N143" s="36"/>
      <c r="O143" s="38"/>
    </row>
    <row r="144" spans="1:15" hidden="1" x14ac:dyDescent="0.2">
      <c r="A144" s="32">
        <f>SANTANDER!A145</f>
        <v>44482.843055555553</v>
      </c>
      <c r="B144" s="33"/>
      <c r="C144" s="34" t="str">
        <f>SANTANDER!B145</f>
        <v>PAG DOM COMEPA</v>
      </c>
      <c r="D144" s="35"/>
      <c r="E144" s="35">
        <f>SANTANDER!L145</f>
        <v>0</v>
      </c>
      <c r="F144" s="35">
        <f>SANTANDER!K145</f>
        <v>0</v>
      </c>
      <c r="G144" s="36">
        <f t="shared" si="11"/>
        <v>0</v>
      </c>
      <c r="H144" s="37">
        <f t="shared" si="12"/>
        <v>0</v>
      </c>
      <c r="I144" s="36">
        <f>SANTANDER!D145</f>
        <v>0</v>
      </c>
      <c r="J144" s="37">
        <f t="shared" si="13"/>
        <v>-860.00000000000011</v>
      </c>
      <c r="K144" s="37">
        <f t="shared" si="14"/>
        <v>-137.60000000000002</v>
      </c>
      <c r="L144" s="37">
        <f>SANTANDER!C145</f>
        <v>-997.6</v>
      </c>
      <c r="M144" s="126">
        <f>SANTANDER!E145</f>
        <v>33480.18</v>
      </c>
      <c r="N144" s="36"/>
      <c r="O144" s="38"/>
    </row>
    <row r="145" spans="1:15" hidden="1" x14ac:dyDescent="0.2">
      <c r="A145" s="32">
        <f>SANTANDER!A146</f>
        <v>44483.506944444445</v>
      </c>
      <c r="B145" s="33"/>
      <c r="C145" s="34" t="str">
        <f>SANTANDER!B146</f>
        <v>INTERNACIONAL DE CONTENEDORES DE VERACRUZ</v>
      </c>
      <c r="D145" s="35"/>
      <c r="E145" s="35" t="str">
        <f>SANTANDER!L146</f>
        <v>INV2707</v>
      </c>
      <c r="F145" s="35">
        <f>SANTANDER!K146</f>
        <v>1365</v>
      </c>
      <c r="G145" s="36">
        <f t="shared" si="11"/>
        <v>254307.16379310345</v>
      </c>
      <c r="H145" s="37">
        <f t="shared" si="12"/>
        <v>40689.146206896556</v>
      </c>
      <c r="I145" s="36">
        <f>SANTANDER!D146</f>
        <v>294996.31</v>
      </c>
      <c r="J145" s="37">
        <f t="shared" si="13"/>
        <v>0</v>
      </c>
      <c r="K145" s="37">
        <f t="shared" si="14"/>
        <v>0</v>
      </c>
      <c r="L145" s="37">
        <f>SANTANDER!C146</f>
        <v>0</v>
      </c>
      <c r="M145" s="126">
        <f>SANTANDER!E146</f>
        <v>328476.49</v>
      </c>
      <c r="N145" s="36"/>
      <c r="O145" s="38"/>
    </row>
    <row r="146" spans="1:15" hidden="1" x14ac:dyDescent="0.2">
      <c r="A146" s="32">
        <f>SANTANDER!A147</f>
        <v>44484.53125</v>
      </c>
      <c r="B146" s="33"/>
      <c r="C146" s="34" t="str">
        <f>SANTANDER!B147</f>
        <v>CGO PAG NOM AP</v>
      </c>
      <c r="D146" s="35"/>
      <c r="E146" s="35">
        <f>SANTANDER!L147</f>
        <v>0</v>
      </c>
      <c r="F146" s="35">
        <f>SANTANDER!K147</f>
        <v>0</v>
      </c>
      <c r="G146" s="36">
        <f t="shared" si="11"/>
        <v>0</v>
      </c>
      <c r="H146" s="37">
        <f t="shared" si="12"/>
        <v>0</v>
      </c>
      <c r="I146" s="36">
        <f>SANTANDER!D147</f>
        <v>0</v>
      </c>
      <c r="J146" s="37">
        <f t="shared" si="13"/>
        <v>-15295.000000000002</v>
      </c>
      <c r="K146" s="37">
        <f t="shared" si="14"/>
        <v>-2447.2000000000003</v>
      </c>
      <c r="L146" s="37">
        <f>SANTANDER!C147</f>
        <v>-17742.2</v>
      </c>
      <c r="M146" s="126">
        <f>SANTANDER!E147</f>
        <v>310734.28999999998</v>
      </c>
      <c r="N146" s="36"/>
      <c r="O146" s="38"/>
    </row>
    <row r="147" spans="1:15" hidden="1" x14ac:dyDescent="0.2">
      <c r="A147" s="32">
        <f>SANTANDER!A148</f>
        <v>44484.53125</v>
      </c>
      <c r="B147" s="33"/>
      <c r="C147" s="34" t="str">
        <f>SANTANDER!B148</f>
        <v>AB X DEV P NOM</v>
      </c>
      <c r="D147" s="35"/>
      <c r="E147" s="35">
        <f>SANTANDER!L148</f>
        <v>0</v>
      </c>
      <c r="F147" s="35">
        <f>SANTANDER!K148</f>
        <v>0</v>
      </c>
      <c r="G147" s="36">
        <f t="shared" si="11"/>
        <v>944.1379310344829</v>
      </c>
      <c r="H147" s="37">
        <f t="shared" si="12"/>
        <v>151.06206896551726</v>
      </c>
      <c r="I147" s="36">
        <f>SANTANDER!D148</f>
        <v>1095.2</v>
      </c>
      <c r="J147" s="37">
        <f t="shared" si="13"/>
        <v>0</v>
      </c>
      <c r="K147" s="37">
        <f t="shared" si="14"/>
        <v>0</v>
      </c>
      <c r="L147" s="37">
        <f>SANTANDER!C148</f>
        <v>0</v>
      </c>
      <c r="M147" s="126">
        <f>SANTANDER!E148</f>
        <v>311829.49</v>
      </c>
      <c r="N147" s="36"/>
      <c r="O147" s="38"/>
    </row>
    <row r="148" spans="1:15" hidden="1" x14ac:dyDescent="0.2">
      <c r="A148" s="32">
        <f>SANTANDER!A149</f>
        <v>44484.53125</v>
      </c>
      <c r="B148" s="33"/>
      <c r="C148" s="34" t="str">
        <f>SANTANDER!B149</f>
        <v>AB X DEV P NOM</v>
      </c>
      <c r="D148" s="35"/>
      <c r="E148" s="35">
        <f>SANTANDER!L149</f>
        <v>0</v>
      </c>
      <c r="F148" s="35">
        <f>SANTANDER!K149</f>
        <v>0</v>
      </c>
      <c r="G148" s="36">
        <f t="shared" si="11"/>
        <v>1527.2413793103449</v>
      </c>
      <c r="H148" s="37">
        <f t="shared" si="12"/>
        <v>244.3586206896552</v>
      </c>
      <c r="I148" s="36">
        <f>SANTANDER!D149</f>
        <v>1771.6</v>
      </c>
      <c r="J148" s="37">
        <f t="shared" si="13"/>
        <v>0</v>
      </c>
      <c r="K148" s="37">
        <f t="shared" si="14"/>
        <v>0</v>
      </c>
      <c r="L148" s="37">
        <f>SANTANDER!C149</f>
        <v>0</v>
      </c>
      <c r="M148" s="126">
        <f>SANTANDER!E149</f>
        <v>313601.09000000003</v>
      </c>
      <c r="N148" s="36"/>
      <c r="O148" s="38"/>
    </row>
    <row r="149" spans="1:15" hidden="1" x14ac:dyDescent="0.2">
      <c r="A149" s="32">
        <f>SANTANDER!A150</f>
        <v>44484.535416666666</v>
      </c>
      <c r="B149" s="33"/>
      <c r="C149" s="34" t="str">
        <f>SANTANDER!B150</f>
        <v>CGO PAG NOM AP</v>
      </c>
      <c r="D149" s="35"/>
      <c r="E149" s="35">
        <f>SANTANDER!L150</f>
        <v>0</v>
      </c>
      <c r="F149" s="35">
        <f>SANTANDER!K150</f>
        <v>0</v>
      </c>
      <c r="G149" s="36">
        <f t="shared" si="11"/>
        <v>0</v>
      </c>
      <c r="H149" s="37">
        <f t="shared" si="12"/>
        <v>0</v>
      </c>
      <c r="I149" s="36">
        <f>SANTANDER!D150</f>
        <v>0</v>
      </c>
      <c r="J149" s="37">
        <f t="shared" si="13"/>
        <v>-23195.517241379312</v>
      </c>
      <c r="K149" s="37">
        <f t="shared" si="14"/>
        <v>-3711.2827586206899</v>
      </c>
      <c r="L149" s="37">
        <f>SANTANDER!C150</f>
        <v>-26906.799999999999</v>
      </c>
      <c r="M149" s="126">
        <f>SANTANDER!E150</f>
        <v>286694.28999999998</v>
      </c>
      <c r="N149" s="36"/>
      <c r="O149" s="38"/>
    </row>
    <row r="150" spans="1:15" hidden="1" x14ac:dyDescent="0.2">
      <c r="A150" s="32">
        <f>SANTANDER!A151</f>
        <v>44484.536111111112</v>
      </c>
      <c r="B150" s="33"/>
      <c r="C150" s="34" t="str">
        <f>SANTANDER!B151</f>
        <v>CGO TRANS ELEC</v>
      </c>
      <c r="D150" s="35"/>
      <c r="E150" s="35">
        <f>SANTANDER!L151</f>
        <v>0</v>
      </c>
      <c r="F150" s="35">
        <f>SANTANDER!K151</f>
        <v>0</v>
      </c>
      <c r="G150" s="36">
        <f t="shared" si="11"/>
        <v>0</v>
      </c>
      <c r="H150" s="37">
        <f t="shared" si="12"/>
        <v>0</v>
      </c>
      <c r="I150" s="36">
        <f>SANTANDER!D151</f>
        <v>0</v>
      </c>
      <c r="J150" s="37">
        <f t="shared" si="13"/>
        <v>-2887.9310344827586</v>
      </c>
      <c r="K150" s="37">
        <f t="shared" si="14"/>
        <v>-462.06896551724139</v>
      </c>
      <c r="L150" s="37">
        <f>SANTANDER!C151</f>
        <v>-3350</v>
      </c>
      <c r="M150" s="126">
        <f>SANTANDER!E151</f>
        <v>283344.28999999998</v>
      </c>
      <c r="N150" s="36"/>
      <c r="O150" s="38"/>
    </row>
    <row r="151" spans="1:15" hidden="1" x14ac:dyDescent="0.2">
      <c r="A151" s="32">
        <f>SANTANDER!A152</f>
        <v>44484.538541666669</v>
      </c>
      <c r="B151" s="33"/>
      <c r="C151" s="34" t="str">
        <f>SANTANDER!B152</f>
        <v>PAGO TRAN SPEI</v>
      </c>
      <c r="D151" s="35"/>
      <c r="E151" s="35">
        <f>SANTANDER!L152</f>
        <v>0</v>
      </c>
      <c r="F151" s="35">
        <f>SANTANDER!K152</f>
        <v>0</v>
      </c>
      <c r="G151" s="36">
        <f t="shared" si="11"/>
        <v>0</v>
      </c>
      <c r="H151" s="37">
        <f t="shared" si="12"/>
        <v>0</v>
      </c>
      <c r="I151" s="36">
        <f>SANTANDER!D152</f>
        <v>0</v>
      </c>
      <c r="J151" s="37">
        <f t="shared" si="13"/>
        <v>-1979.137931034483</v>
      </c>
      <c r="K151" s="37">
        <f t="shared" si="14"/>
        <v>-316.66206896551728</v>
      </c>
      <c r="L151" s="37">
        <f>SANTANDER!C152</f>
        <v>-2295.8000000000002</v>
      </c>
      <c r="M151" s="126">
        <f>SANTANDER!E152</f>
        <v>281048.49</v>
      </c>
      <c r="N151" s="36"/>
      <c r="O151" s="38"/>
    </row>
    <row r="152" spans="1:15" hidden="1" x14ac:dyDescent="0.2">
      <c r="A152" s="32">
        <f>SANTANDER!A153</f>
        <v>44484.54184027778</v>
      </c>
      <c r="B152" s="33"/>
      <c r="C152" s="34" t="str">
        <f>SANTANDER!B153</f>
        <v>PAGO TRAN SPEI</v>
      </c>
      <c r="D152" s="35"/>
      <c r="E152" s="35">
        <f>SANTANDER!L153</f>
        <v>0</v>
      </c>
      <c r="F152" s="35">
        <f>SANTANDER!K153</f>
        <v>0</v>
      </c>
      <c r="G152" s="36">
        <f t="shared" si="11"/>
        <v>0</v>
      </c>
      <c r="H152" s="37">
        <f t="shared" si="12"/>
        <v>0</v>
      </c>
      <c r="I152" s="36">
        <f>SANTANDER!D153</f>
        <v>0</v>
      </c>
      <c r="J152" s="37">
        <f t="shared" si="13"/>
        <v>-1813.9655172413793</v>
      </c>
      <c r="K152" s="37">
        <f t="shared" si="14"/>
        <v>-290.23448275862069</v>
      </c>
      <c r="L152" s="37">
        <f>SANTANDER!C153</f>
        <v>-2104.1999999999998</v>
      </c>
      <c r="M152" s="126">
        <f>SANTANDER!E153</f>
        <v>278944.28999999998</v>
      </c>
      <c r="N152" s="36"/>
      <c r="O152" s="38"/>
    </row>
    <row r="153" spans="1:15" hidden="1" x14ac:dyDescent="0.2">
      <c r="A153" s="32">
        <f>SANTANDER!A154</f>
        <v>44484.542361111111</v>
      </c>
      <c r="B153" s="33"/>
      <c r="C153" s="34" t="str">
        <f>SANTANDER!B154</f>
        <v>CGO TRANS ELEC</v>
      </c>
      <c r="D153" s="35"/>
      <c r="E153" s="35">
        <f>SANTANDER!L154</f>
        <v>0</v>
      </c>
      <c r="F153" s="35">
        <f>SANTANDER!K154</f>
        <v>0</v>
      </c>
      <c r="G153" s="36">
        <f t="shared" si="11"/>
        <v>0</v>
      </c>
      <c r="H153" s="37">
        <f t="shared" si="12"/>
        <v>0</v>
      </c>
      <c r="I153" s="36">
        <f>SANTANDER!D154</f>
        <v>0</v>
      </c>
      <c r="J153" s="37">
        <f t="shared" si="13"/>
        <v>-4343.6120689655181</v>
      </c>
      <c r="K153" s="37">
        <f t="shared" si="14"/>
        <v>-694.97793103448294</v>
      </c>
      <c r="L153" s="37">
        <f>SANTANDER!C154</f>
        <v>-5038.59</v>
      </c>
      <c r="M153" s="126">
        <f>SANTANDER!E154</f>
        <v>273905.7</v>
      </c>
      <c r="N153" s="36"/>
      <c r="O153" s="38"/>
    </row>
    <row r="154" spans="1:15" hidden="1" x14ac:dyDescent="0.2">
      <c r="A154" s="32">
        <f>SANTANDER!A155</f>
        <v>44484.549305555556</v>
      </c>
      <c r="B154" s="33"/>
      <c r="C154" s="34" t="str">
        <f>SANTANDER!B155</f>
        <v>CGO PAG NOM AP</v>
      </c>
      <c r="D154" s="35"/>
      <c r="E154" s="35">
        <f>SANTANDER!L155</f>
        <v>0</v>
      </c>
      <c r="F154" s="35">
        <f>SANTANDER!K155</f>
        <v>0</v>
      </c>
      <c r="G154" s="36">
        <f t="shared" si="11"/>
        <v>0</v>
      </c>
      <c r="H154" s="37">
        <f t="shared" si="12"/>
        <v>0</v>
      </c>
      <c r="I154" s="36">
        <f>SANTANDER!D155</f>
        <v>0</v>
      </c>
      <c r="J154" s="37">
        <f t="shared" si="13"/>
        <v>-23367.568965517243</v>
      </c>
      <c r="K154" s="37">
        <f t="shared" si="14"/>
        <v>-3738.8110344827587</v>
      </c>
      <c r="L154" s="37">
        <f>SANTANDER!C155</f>
        <v>-27106.38</v>
      </c>
      <c r="M154" s="126">
        <f>SANTANDER!E155</f>
        <v>246799.32</v>
      </c>
      <c r="N154" s="36"/>
      <c r="O154" s="38"/>
    </row>
    <row r="155" spans="1:15" hidden="1" x14ac:dyDescent="0.2">
      <c r="A155" s="32">
        <f>SANTANDER!A156</f>
        <v>44484.549305555556</v>
      </c>
      <c r="B155" s="33"/>
      <c r="C155" s="34" t="str">
        <f>SANTANDER!B156</f>
        <v>AB X DEV P NOM</v>
      </c>
      <c r="D155" s="35"/>
      <c r="E155" s="35">
        <f>SANTANDER!L156</f>
        <v>0</v>
      </c>
      <c r="F155" s="35">
        <f>SANTANDER!K156</f>
        <v>0</v>
      </c>
      <c r="G155" s="36">
        <f t="shared" si="11"/>
        <v>1862.2413793103449</v>
      </c>
      <c r="H155" s="37">
        <f t="shared" si="12"/>
        <v>297.95862068965516</v>
      </c>
      <c r="I155" s="36">
        <f>SANTANDER!D156</f>
        <v>2160.1999999999998</v>
      </c>
      <c r="J155" s="37">
        <f t="shared" si="13"/>
        <v>0</v>
      </c>
      <c r="K155" s="37">
        <f t="shared" si="14"/>
        <v>0</v>
      </c>
      <c r="L155" s="37">
        <f>SANTANDER!C156</f>
        <v>0</v>
      </c>
      <c r="M155" s="126">
        <f>SANTANDER!E156</f>
        <v>248959.52</v>
      </c>
      <c r="N155" s="36"/>
      <c r="O155" s="38"/>
    </row>
    <row r="156" spans="1:15" hidden="1" x14ac:dyDescent="0.2">
      <c r="A156" s="32">
        <f>SANTANDER!A157</f>
        <v>44484.564583333333</v>
      </c>
      <c r="B156" s="33"/>
      <c r="C156" s="34" t="str">
        <f>SANTANDER!B157</f>
        <v>CGO PAG NOM AP</v>
      </c>
      <c r="D156" s="35"/>
      <c r="E156" s="35">
        <f>SANTANDER!L157</f>
        <v>0</v>
      </c>
      <c r="F156" s="35">
        <f>SANTANDER!K157</f>
        <v>0</v>
      </c>
      <c r="G156" s="36">
        <f t="shared" si="11"/>
        <v>0</v>
      </c>
      <c r="H156" s="37">
        <f t="shared" si="12"/>
        <v>0</v>
      </c>
      <c r="I156" s="36">
        <f>SANTANDER!D157</f>
        <v>0</v>
      </c>
      <c r="J156" s="37">
        <f t="shared" si="13"/>
        <v>-2471.3793103448279</v>
      </c>
      <c r="K156" s="37">
        <f t="shared" si="14"/>
        <v>-395.42068965517245</v>
      </c>
      <c r="L156" s="37">
        <f>SANTANDER!C157</f>
        <v>-2866.8</v>
      </c>
      <c r="M156" s="126">
        <f>SANTANDER!E157</f>
        <v>246092.72</v>
      </c>
      <c r="N156" s="36"/>
      <c r="O156" s="38"/>
    </row>
    <row r="157" spans="1:15" hidden="1" x14ac:dyDescent="0.2">
      <c r="A157" s="32">
        <f>SANTANDER!A158</f>
        <v>44484.566192129627</v>
      </c>
      <c r="B157" s="33"/>
      <c r="C157" s="34" t="str">
        <f>SANTANDER!B158</f>
        <v>TRASPASO</v>
      </c>
      <c r="D157" s="35"/>
      <c r="E157" s="35">
        <f>SANTANDER!L158</f>
        <v>0</v>
      </c>
      <c r="F157" s="35">
        <f>SANTANDER!K158</f>
        <v>0</v>
      </c>
      <c r="G157" s="36">
        <f t="shared" si="11"/>
        <v>0</v>
      </c>
      <c r="H157" s="37">
        <f t="shared" si="12"/>
        <v>0</v>
      </c>
      <c r="I157" s="36">
        <f>SANTANDER!D158</f>
        <v>0</v>
      </c>
      <c r="J157" s="37">
        <f t="shared" si="13"/>
        <v>-34482.758620689659</v>
      </c>
      <c r="K157" s="37">
        <f t="shared" si="14"/>
        <v>-5517.241379310346</v>
      </c>
      <c r="L157" s="37">
        <f>SANTANDER!C158</f>
        <v>-40000</v>
      </c>
      <c r="M157" s="126">
        <f>SANTANDER!E158</f>
        <v>206092.72</v>
      </c>
      <c r="N157" s="36"/>
      <c r="O157" s="38"/>
    </row>
    <row r="158" spans="1:15" hidden="1" x14ac:dyDescent="0.2">
      <c r="A158" s="32">
        <f>SANTANDER!A159</f>
        <v>44487.510416666664</v>
      </c>
      <c r="B158" s="33"/>
      <c r="C158" s="34" t="str">
        <f>SANTANDER!B159</f>
        <v>CGO TRANS ELEC</v>
      </c>
      <c r="D158" s="35"/>
      <c r="E158" s="35">
        <f>SANTANDER!L159</f>
        <v>0</v>
      </c>
      <c r="F158" s="35">
        <f>SANTANDER!K159</f>
        <v>0</v>
      </c>
      <c r="G158" s="36">
        <f t="shared" si="11"/>
        <v>0</v>
      </c>
      <c r="H158" s="37">
        <f t="shared" si="12"/>
        <v>0</v>
      </c>
      <c r="I158" s="36">
        <f>SANTANDER!D159</f>
        <v>0</v>
      </c>
      <c r="J158" s="37">
        <f t="shared" si="13"/>
        <v>-6034.4827586206902</v>
      </c>
      <c r="K158" s="37">
        <f t="shared" si="14"/>
        <v>-965.51724137931046</v>
      </c>
      <c r="L158" s="37">
        <f>SANTANDER!C159</f>
        <v>-7000</v>
      </c>
      <c r="M158" s="126">
        <f>SANTANDER!E159</f>
        <v>196932.52</v>
      </c>
      <c r="N158" s="36"/>
      <c r="O158" s="38"/>
    </row>
    <row r="159" spans="1:15" hidden="1" x14ac:dyDescent="0.2">
      <c r="A159" s="32">
        <f>SANTANDER!A160</f>
        <v>44487.511597222219</v>
      </c>
      <c r="B159" s="33"/>
      <c r="C159" s="34" t="str">
        <f>SANTANDER!B160</f>
        <v>TRASPASO</v>
      </c>
      <c r="D159" s="35"/>
      <c r="E159" s="35">
        <f>SANTANDER!L160</f>
        <v>0</v>
      </c>
      <c r="F159" s="35">
        <f>SANTANDER!K160</f>
        <v>0</v>
      </c>
      <c r="G159" s="36">
        <f t="shared" si="11"/>
        <v>0</v>
      </c>
      <c r="H159" s="37">
        <f t="shared" si="12"/>
        <v>0</v>
      </c>
      <c r="I159" s="36">
        <f>SANTANDER!D160</f>
        <v>0</v>
      </c>
      <c r="J159" s="37">
        <f t="shared" si="13"/>
        <v>-34482.758620689659</v>
      </c>
      <c r="K159" s="37">
        <f t="shared" si="14"/>
        <v>-5517.241379310346</v>
      </c>
      <c r="L159" s="37">
        <f>SANTANDER!C160</f>
        <v>-40000</v>
      </c>
      <c r="M159" s="126">
        <f>SANTANDER!E160</f>
        <v>156932.51999999999</v>
      </c>
      <c r="N159" s="36"/>
      <c r="O159" s="38"/>
    </row>
    <row r="160" spans="1:15" hidden="1" x14ac:dyDescent="0.2">
      <c r="A160" s="32">
        <f>SANTANDER!A161</f>
        <v>44488.488506944443</v>
      </c>
      <c r="B160" s="33"/>
      <c r="C160" s="34" t="str">
        <f>SANTANDER!B161</f>
        <v>TRASPASO</v>
      </c>
      <c r="D160" s="35"/>
      <c r="E160" s="35">
        <f>SANTANDER!L161</f>
        <v>0</v>
      </c>
      <c r="F160" s="35">
        <f>SANTANDER!K161</f>
        <v>0</v>
      </c>
      <c r="G160" s="36">
        <f t="shared" si="11"/>
        <v>0</v>
      </c>
      <c r="H160" s="37">
        <f t="shared" si="12"/>
        <v>0</v>
      </c>
      <c r="I160" s="36">
        <f>SANTANDER!D161</f>
        <v>0</v>
      </c>
      <c r="J160" s="37">
        <f t="shared" si="13"/>
        <v>-51724.137931034486</v>
      </c>
      <c r="K160" s="37">
        <f t="shared" si="14"/>
        <v>-8275.8620689655181</v>
      </c>
      <c r="L160" s="37">
        <f>SANTANDER!C161</f>
        <v>-60000</v>
      </c>
      <c r="M160" s="126">
        <f>SANTANDER!E161</f>
        <v>96932.52</v>
      </c>
      <c r="N160" s="36"/>
      <c r="O160" s="38"/>
    </row>
    <row r="161" spans="1:15" hidden="1" x14ac:dyDescent="0.2">
      <c r="A161" s="32">
        <f>SANTANDER!A162</f>
        <v>44490.493055555555</v>
      </c>
      <c r="B161" s="33"/>
      <c r="C161" s="34" t="str">
        <f>SANTANDER!B162</f>
        <v>INTERNACIONAL DE CONTENEDORES DE VERACRUZ</v>
      </c>
      <c r="D161" s="35"/>
      <c r="E161" s="35" t="str">
        <f>SANTANDER!L162</f>
        <v>INV2764</v>
      </c>
      <c r="F161" s="35">
        <f>SANTANDER!K162</f>
        <v>1385</v>
      </c>
      <c r="G161" s="36">
        <f t="shared" si="11"/>
        <v>268000</v>
      </c>
      <c r="H161" s="37">
        <f t="shared" si="12"/>
        <v>42880</v>
      </c>
      <c r="I161" s="36">
        <f>SANTANDER!D162</f>
        <v>310880</v>
      </c>
      <c r="J161" s="37">
        <f t="shared" si="13"/>
        <v>0</v>
      </c>
      <c r="K161" s="37">
        <f t="shared" si="14"/>
        <v>0</v>
      </c>
      <c r="L161" s="37">
        <f>SANTANDER!C162</f>
        <v>0</v>
      </c>
      <c r="M161" s="126">
        <f>SANTANDER!E162</f>
        <v>407812.52</v>
      </c>
      <c r="N161" s="36"/>
      <c r="O161" s="38"/>
    </row>
    <row r="162" spans="1:15" hidden="1" x14ac:dyDescent="0.2">
      <c r="A162" s="32">
        <f>SANTANDER!A163</f>
        <v>44490.508333333331</v>
      </c>
      <c r="B162" s="33"/>
      <c r="C162" s="34" t="str">
        <f>SANTANDER!B163</f>
        <v>COMERCIALIZADORA DE POLLOS YESAKI</v>
      </c>
      <c r="D162" s="35"/>
      <c r="E162" s="35" t="str">
        <f>SANTANDER!L163</f>
        <v>INV2632, INV2689</v>
      </c>
      <c r="F162" s="35">
        <f>SANTANDER!K163</f>
        <v>1386</v>
      </c>
      <c r="G162" s="36">
        <f t="shared" si="11"/>
        <v>13200</v>
      </c>
      <c r="H162" s="37">
        <f t="shared" si="12"/>
        <v>2112</v>
      </c>
      <c r="I162" s="36">
        <f>SANTANDER!D163</f>
        <v>15312</v>
      </c>
      <c r="J162" s="37">
        <f t="shared" si="13"/>
        <v>0</v>
      </c>
      <c r="K162" s="37">
        <f t="shared" si="14"/>
        <v>0</v>
      </c>
      <c r="L162" s="37">
        <f>SANTANDER!C163</f>
        <v>0</v>
      </c>
      <c r="M162" s="126">
        <f>SANTANDER!E163</f>
        <v>423124.52</v>
      </c>
      <c r="N162" s="36"/>
      <c r="O162" s="38"/>
    </row>
    <row r="163" spans="1:15" hidden="1" x14ac:dyDescent="0.2">
      <c r="A163" s="32">
        <f>SANTANDER!A164</f>
        <v>44494.468414351853</v>
      </c>
      <c r="B163" s="33"/>
      <c r="C163" s="34" t="str">
        <f>SANTANDER!B164</f>
        <v>CATO</v>
      </c>
      <c r="D163" s="35"/>
      <c r="E163" s="35" t="str">
        <f>SANTANDER!L164</f>
        <v>F2650, F2768, F2833</v>
      </c>
      <c r="F163" s="35">
        <f>SANTANDER!K164</f>
        <v>1400</v>
      </c>
      <c r="G163" s="36">
        <f t="shared" ref="G163:G166" si="15">I163/1.16</f>
        <v>22500</v>
      </c>
      <c r="H163" s="37">
        <f t="shared" ref="H163:H166" si="16">G163*0.16</f>
        <v>3600</v>
      </c>
      <c r="I163" s="36">
        <f>SANTANDER!D164</f>
        <v>26100</v>
      </c>
      <c r="J163" s="37">
        <f t="shared" ref="J163:J166" si="17">L163/1.16</f>
        <v>0</v>
      </c>
      <c r="K163" s="37">
        <f t="shared" ref="K163:K166" si="18">J163*0.16</f>
        <v>0</v>
      </c>
      <c r="L163" s="37">
        <f>SANTANDER!C164</f>
        <v>0</v>
      </c>
      <c r="M163" s="126">
        <f>SANTANDER!E164</f>
        <v>449224.52</v>
      </c>
      <c r="N163" s="36"/>
      <c r="O163" s="38"/>
    </row>
    <row r="164" spans="1:15" hidden="1" x14ac:dyDescent="0.2">
      <c r="A164" s="32">
        <f>SANTANDER!A165</f>
        <v>44495.127592592595</v>
      </c>
      <c r="B164" s="33"/>
      <c r="C164" s="34" t="str">
        <f>SANTANDER!B165</f>
        <v>HG TRANSPORTACIONES</v>
      </c>
      <c r="D164" s="35"/>
      <c r="E164" s="35" t="str">
        <f>SANTANDER!L165</f>
        <v>F2383, F2714</v>
      </c>
      <c r="F164" s="35">
        <f>SANTANDER!K165</f>
        <v>1405</v>
      </c>
      <c r="G164" s="36">
        <f t="shared" si="15"/>
        <v>6400</v>
      </c>
      <c r="H164" s="37">
        <f t="shared" si="16"/>
        <v>1024</v>
      </c>
      <c r="I164" s="36">
        <f>SANTANDER!D165</f>
        <v>7424</v>
      </c>
      <c r="J164" s="37">
        <f t="shared" si="17"/>
        <v>0</v>
      </c>
      <c r="K164" s="37">
        <f t="shared" si="18"/>
        <v>0</v>
      </c>
      <c r="L164" s="37">
        <f>SANTANDER!C165</f>
        <v>0</v>
      </c>
      <c r="M164" s="126">
        <f>SANTANDER!E165</f>
        <v>456648.52</v>
      </c>
      <c r="N164" s="36"/>
      <c r="O164" s="38"/>
    </row>
    <row r="165" spans="1:15" hidden="1" x14ac:dyDescent="0.2">
      <c r="A165" s="32">
        <f>SANTANDER!A166</f>
        <v>44495.665555555555</v>
      </c>
      <c r="B165" s="33"/>
      <c r="C165" s="34" t="str">
        <f>SANTANDER!B166</f>
        <v>INFRA</v>
      </c>
      <c r="D165" s="35"/>
      <c r="E165" s="35" t="str">
        <f>SANTANDER!L166</f>
        <v>F2949</v>
      </c>
      <c r="F165" s="35">
        <f>SANTANDER!K166</f>
        <v>0</v>
      </c>
      <c r="G165" s="36">
        <f t="shared" si="15"/>
        <v>650</v>
      </c>
      <c r="H165" s="37">
        <f t="shared" si="16"/>
        <v>104</v>
      </c>
      <c r="I165" s="36">
        <f>SANTANDER!D166</f>
        <v>754</v>
      </c>
      <c r="J165" s="37">
        <f t="shared" si="17"/>
        <v>0</v>
      </c>
      <c r="K165" s="37">
        <f t="shared" si="18"/>
        <v>0</v>
      </c>
      <c r="L165" s="37">
        <f>SANTANDER!C166</f>
        <v>0</v>
      </c>
      <c r="M165" s="126">
        <f>SANTANDER!E166</f>
        <v>457402.52</v>
      </c>
      <c r="N165" s="36"/>
      <c r="O165" s="38"/>
    </row>
    <row r="166" spans="1:15" hidden="1" x14ac:dyDescent="0.2">
      <c r="A166" s="32">
        <f>SANTANDER!A167</f>
        <v>44497.575694444444</v>
      </c>
      <c r="B166" s="33"/>
      <c r="C166" s="34" t="str">
        <f>SANTANDER!B167</f>
        <v>OLEO ALIMENTOS</v>
      </c>
      <c r="D166" s="35"/>
      <c r="E166" s="35" t="str">
        <f>SANTANDER!L167</f>
        <v>F2876</v>
      </c>
      <c r="F166" s="35" t="str">
        <f>SANTANDER!K167</f>
        <v>271021s</v>
      </c>
      <c r="G166" s="36">
        <f t="shared" si="15"/>
        <v>3100</v>
      </c>
      <c r="H166" s="37">
        <f t="shared" si="16"/>
        <v>496</v>
      </c>
      <c r="I166" s="36">
        <f>SANTANDER!D167</f>
        <v>3596</v>
      </c>
      <c r="J166" s="37">
        <f t="shared" si="17"/>
        <v>0</v>
      </c>
      <c r="K166" s="37">
        <f t="shared" si="18"/>
        <v>0</v>
      </c>
      <c r="L166" s="37">
        <f>SANTANDER!C167</f>
        <v>0</v>
      </c>
      <c r="M166" s="126">
        <f>SANTANDER!E167</f>
        <v>257998.52</v>
      </c>
      <c r="N166" s="36"/>
      <c r="O166" s="38"/>
    </row>
    <row r="167" spans="1:15" hidden="1" x14ac:dyDescent="0.2">
      <c r="A167" s="32">
        <f>SANTANDER!A168</f>
        <v>44497.606168981481</v>
      </c>
      <c r="B167" s="33"/>
      <c r="C167" s="34" t="str">
        <f>SANTANDER!B168</f>
        <v>PAGO TRAN SPEI</v>
      </c>
      <c r="D167" s="35"/>
      <c r="E167" s="35">
        <f>SANTANDER!L168</f>
        <v>0</v>
      </c>
      <c r="F167" s="35">
        <f>SANTANDER!K168</f>
        <v>0</v>
      </c>
      <c r="G167" s="36">
        <f t="shared" ref="G167:G195" si="19">I167/1.16</f>
        <v>0</v>
      </c>
      <c r="H167" s="37">
        <f t="shared" ref="H167:H195" si="20">G167*0.16</f>
        <v>0</v>
      </c>
      <c r="I167" s="36">
        <f>SANTANDER!D168</f>
        <v>0</v>
      </c>
      <c r="J167" s="37">
        <f t="shared" ref="J167:J198" si="21">L167/1.16</f>
        <v>-47413.793103448283</v>
      </c>
      <c r="K167" s="37">
        <f t="shared" ref="K167:K198" si="22">J167*0.16</f>
        <v>-7586.2068965517255</v>
      </c>
      <c r="L167" s="37">
        <f>SANTANDER!C168</f>
        <v>-55000</v>
      </c>
      <c r="M167" s="126">
        <f>SANTANDER!E168</f>
        <v>202998.52</v>
      </c>
      <c r="N167" s="36"/>
      <c r="O167" s="38"/>
    </row>
    <row r="168" spans="1:15" hidden="1" x14ac:dyDescent="0.2">
      <c r="A168" s="32">
        <f>SANTANDER!A169</f>
        <v>44497.767511574071</v>
      </c>
      <c r="B168" s="33"/>
      <c r="C168" s="34" t="str">
        <f>SANTANDER!B169</f>
        <v>SANDRA CAROLINA MARTINEZ</v>
      </c>
      <c r="D168" s="35"/>
      <c r="E168" s="35" t="str">
        <f>SANTANDER!L169</f>
        <v>F2579</v>
      </c>
      <c r="F168" s="35">
        <f>SANTANDER!K169</f>
        <v>1411</v>
      </c>
      <c r="G168" s="36">
        <f t="shared" si="19"/>
        <v>14700.000000000002</v>
      </c>
      <c r="H168" s="37">
        <f t="shared" si="20"/>
        <v>2352.0000000000005</v>
      </c>
      <c r="I168" s="36">
        <f>SANTANDER!D169</f>
        <v>17052</v>
      </c>
      <c r="J168" s="37">
        <f t="shared" si="21"/>
        <v>0</v>
      </c>
      <c r="K168" s="37">
        <f t="shared" si="22"/>
        <v>0</v>
      </c>
      <c r="L168" s="37">
        <f>SANTANDER!C169</f>
        <v>0</v>
      </c>
      <c r="M168" s="126">
        <f>SANTANDER!E169</f>
        <v>220050.52</v>
      </c>
      <c r="N168" s="36"/>
      <c r="O168" s="38"/>
    </row>
    <row r="169" spans="1:15" hidden="1" x14ac:dyDescent="0.2">
      <c r="A169" s="32">
        <f>SANTANDER!A170</f>
        <v>44498.387499999997</v>
      </c>
      <c r="B169" s="33"/>
      <c r="C169" s="34" t="str">
        <f>SANTANDER!B170</f>
        <v>CGO PAG NOM AP</v>
      </c>
      <c r="D169" s="35"/>
      <c r="E169" s="35">
        <f>SANTANDER!L170</f>
        <v>0</v>
      </c>
      <c r="F169" s="35">
        <f>SANTANDER!K170</f>
        <v>0</v>
      </c>
      <c r="G169" s="36">
        <f t="shared" si="19"/>
        <v>0</v>
      </c>
      <c r="H169" s="37">
        <f t="shared" si="20"/>
        <v>0</v>
      </c>
      <c r="I169" s="36">
        <f>SANTANDER!D170</f>
        <v>0</v>
      </c>
      <c r="J169" s="37">
        <f t="shared" si="21"/>
        <v>-15235.689655172417</v>
      </c>
      <c r="K169" s="37">
        <f t="shared" si="22"/>
        <v>-2437.7103448275866</v>
      </c>
      <c r="L169" s="37">
        <f>SANTANDER!C170</f>
        <v>-17673.400000000001</v>
      </c>
      <c r="M169" s="126">
        <f>SANTANDER!E170</f>
        <v>202377.12</v>
      </c>
      <c r="N169" s="36"/>
      <c r="O169" s="38"/>
    </row>
    <row r="170" spans="1:15" hidden="1" x14ac:dyDescent="0.2">
      <c r="A170" s="32">
        <f>SANTANDER!A171</f>
        <v>44498.400000000001</v>
      </c>
      <c r="B170" s="33"/>
      <c r="C170" s="34" t="str">
        <f>SANTANDER!B171</f>
        <v>CGO PAG NOM AP</v>
      </c>
      <c r="D170" s="35"/>
      <c r="E170" s="35">
        <f>SANTANDER!L171</f>
        <v>0</v>
      </c>
      <c r="F170" s="35">
        <f>SANTANDER!K171</f>
        <v>0</v>
      </c>
      <c r="G170" s="36">
        <f t="shared" si="19"/>
        <v>0</v>
      </c>
      <c r="H170" s="37">
        <f t="shared" si="20"/>
        <v>0</v>
      </c>
      <c r="I170" s="36">
        <f>SANTANDER!D171</f>
        <v>0</v>
      </c>
      <c r="J170" s="37">
        <f t="shared" si="21"/>
        <v>-22943.96551724138</v>
      </c>
      <c r="K170" s="37">
        <f t="shared" si="22"/>
        <v>-3671.0344827586209</v>
      </c>
      <c r="L170" s="37">
        <f>SANTANDER!C171</f>
        <v>-26615</v>
      </c>
      <c r="M170" s="126">
        <f>SANTANDER!E171</f>
        <v>175762.12</v>
      </c>
      <c r="N170" s="36"/>
      <c r="O170" s="38"/>
    </row>
    <row r="171" spans="1:15" hidden="1" x14ac:dyDescent="0.2">
      <c r="A171" s="32">
        <f>SANTANDER!A172</f>
        <v>44498.406944444447</v>
      </c>
      <c r="B171" s="33"/>
      <c r="C171" s="34" t="str">
        <f>SANTANDER!B172</f>
        <v>CGO PAG NOM AP</v>
      </c>
      <c r="D171" s="35"/>
      <c r="E171" s="35">
        <f>SANTANDER!L172</f>
        <v>0</v>
      </c>
      <c r="F171" s="35">
        <f>SANTANDER!K172</f>
        <v>0</v>
      </c>
      <c r="G171" s="36">
        <f t="shared" si="19"/>
        <v>0</v>
      </c>
      <c r="H171" s="37">
        <f t="shared" si="20"/>
        <v>0</v>
      </c>
      <c r="I171" s="36">
        <f>SANTANDER!D172</f>
        <v>0</v>
      </c>
      <c r="J171" s="37">
        <f t="shared" si="21"/>
        <v>-1724.1379310344828</v>
      </c>
      <c r="K171" s="37">
        <f t="shared" si="22"/>
        <v>-275.86206896551727</v>
      </c>
      <c r="L171" s="37">
        <f>SANTANDER!C172</f>
        <v>-2000</v>
      </c>
      <c r="M171" s="126">
        <f>SANTANDER!E172</f>
        <v>173762.12</v>
      </c>
      <c r="N171" s="36"/>
      <c r="O171" s="38"/>
    </row>
    <row r="172" spans="1:15" hidden="1" x14ac:dyDescent="0.2">
      <c r="A172" s="32">
        <f>SANTANDER!A173</f>
        <v>44498.420138888891</v>
      </c>
      <c r="B172" s="33"/>
      <c r="C172" s="34" t="str">
        <f>SANTANDER!B173</f>
        <v>CGO PAG NOM AP</v>
      </c>
      <c r="D172" s="35"/>
      <c r="E172" s="35">
        <f>SANTANDER!L173</f>
        <v>0</v>
      </c>
      <c r="F172" s="35">
        <f>SANTANDER!K173</f>
        <v>0</v>
      </c>
      <c r="G172" s="36">
        <f t="shared" si="19"/>
        <v>0</v>
      </c>
      <c r="H172" s="37">
        <f t="shared" si="20"/>
        <v>0</v>
      </c>
      <c r="I172" s="36">
        <f>SANTANDER!D173</f>
        <v>0</v>
      </c>
      <c r="J172" s="37">
        <f t="shared" si="21"/>
        <v>-23647.758620689659</v>
      </c>
      <c r="K172" s="37">
        <f t="shared" si="22"/>
        <v>-3783.6413793103457</v>
      </c>
      <c r="L172" s="37">
        <f>SANTANDER!C173</f>
        <v>-27431.4</v>
      </c>
      <c r="M172" s="126">
        <f>SANTANDER!E173</f>
        <v>146330.72</v>
      </c>
      <c r="N172" s="36"/>
      <c r="O172" s="38"/>
    </row>
    <row r="173" spans="1:15" hidden="1" x14ac:dyDescent="0.2">
      <c r="A173" s="32">
        <f>SANTANDER!A174</f>
        <v>44498.427974537037</v>
      </c>
      <c r="B173" s="33"/>
      <c r="C173" s="34" t="str">
        <f>SANTANDER!B174</f>
        <v>PAGO TRAN SPEI</v>
      </c>
      <c r="D173" s="35"/>
      <c r="E173" s="35">
        <f>SANTANDER!L174</f>
        <v>0</v>
      </c>
      <c r="F173" s="35">
        <f>SANTANDER!K174</f>
        <v>0</v>
      </c>
      <c r="G173" s="36">
        <f t="shared" si="19"/>
        <v>0</v>
      </c>
      <c r="H173" s="37">
        <f t="shared" si="20"/>
        <v>0</v>
      </c>
      <c r="I173" s="36">
        <f>SANTANDER!D174</f>
        <v>0</v>
      </c>
      <c r="J173" s="37">
        <f t="shared" si="21"/>
        <v>-43103.448275862072</v>
      </c>
      <c r="K173" s="37">
        <f t="shared" si="22"/>
        <v>-6896.5517241379321</v>
      </c>
      <c r="L173" s="37">
        <f>SANTANDER!C174</f>
        <v>-50000</v>
      </c>
      <c r="M173" s="126">
        <f>SANTANDER!E174</f>
        <v>96330.72</v>
      </c>
      <c r="N173" s="36"/>
      <c r="O173" s="38"/>
    </row>
    <row r="174" spans="1:15" hidden="1" x14ac:dyDescent="0.2">
      <c r="A174" s="32">
        <f>SANTANDER!A175</f>
        <v>44498.490972222222</v>
      </c>
      <c r="B174" s="33"/>
      <c r="C174" s="34" t="str">
        <f>SANTANDER!B175</f>
        <v>CGO TRANS ELEC</v>
      </c>
      <c r="D174" s="35"/>
      <c r="E174" s="35">
        <f>SANTANDER!L175</f>
        <v>0</v>
      </c>
      <c r="F174" s="35">
        <f>SANTANDER!K175</f>
        <v>0</v>
      </c>
      <c r="G174" s="36">
        <f t="shared" si="19"/>
        <v>0</v>
      </c>
      <c r="H174" s="37">
        <f t="shared" si="20"/>
        <v>0</v>
      </c>
      <c r="I174" s="36">
        <f>SANTANDER!D175</f>
        <v>0</v>
      </c>
      <c r="J174" s="37">
        <f t="shared" si="21"/>
        <v>-2887.9310344827586</v>
      </c>
      <c r="K174" s="37">
        <f t="shared" si="22"/>
        <v>-462.06896551724139</v>
      </c>
      <c r="L174" s="37">
        <f>SANTANDER!C175</f>
        <v>-3350</v>
      </c>
      <c r="M174" s="126">
        <f>SANTANDER!E175</f>
        <v>92980.72</v>
      </c>
      <c r="N174" s="36"/>
      <c r="O174" s="38"/>
    </row>
    <row r="175" spans="1:15" hidden="1" x14ac:dyDescent="0.2">
      <c r="A175" s="32">
        <f>SANTANDER!A176</f>
        <v>44498.490972222222</v>
      </c>
      <c r="B175" s="33"/>
      <c r="C175" s="34" t="str">
        <f>SANTANDER!B176</f>
        <v>CGO TRANS ELEC</v>
      </c>
      <c r="D175" s="35"/>
      <c r="E175" s="35">
        <f>SANTANDER!L176</f>
        <v>0</v>
      </c>
      <c r="F175" s="35">
        <f>SANTANDER!K176</f>
        <v>0</v>
      </c>
      <c r="G175" s="36">
        <f t="shared" si="19"/>
        <v>0</v>
      </c>
      <c r="H175" s="37">
        <f t="shared" si="20"/>
        <v>0</v>
      </c>
      <c r="I175" s="36">
        <f>SANTANDER!D176</f>
        <v>0</v>
      </c>
      <c r="J175" s="37">
        <f t="shared" si="21"/>
        <v>-4772.4137931034484</v>
      </c>
      <c r="K175" s="37">
        <f t="shared" si="22"/>
        <v>-763.58620689655174</v>
      </c>
      <c r="L175" s="37">
        <f>SANTANDER!C176</f>
        <v>-5536</v>
      </c>
      <c r="M175" s="126">
        <f>SANTANDER!E176</f>
        <v>87444.72</v>
      </c>
      <c r="N175" s="36"/>
      <c r="O175" s="38"/>
    </row>
    <row r="176" spans="1:15" hidden="1" x14ac:dyDescent="0.2">
      <c r="A176" s="32">
        <f>SANTANDER!A177</f>
        <v>44498.493171296293</v>
      </c>
      <c r="B176" s="33"/>
      <c r="C176" s="34" t="str">
        <f>SANTANDER!B177</f>
        <v>PAGO TRAN SPEI</v>
      </c>
      <c r="D176" s="35"/>
      <c r="E176" s="35">
        <f>SANTANDER!L177</f>
        <v>0</v>
      </c>
      <c r="F176" s="35">
        <f>SANTANDER!K177</f>
        <v>0</v>
      </c>
      <c r="G176" s="36">
        <f t="shared" si="19"/>
        <v>0</v>
      </c>
      <c r="H176" s="37">
        <f t="shared" si="20"/>
        <v>0</v>
      </c>
      <c r="I176" s="36">
        <f>SANTANDER!D177</f>
        <v>0</v>
      </c>
      <c r="J176" s="37">
        <f t="shared" si="21"/>
        <v>-2069.8275862068967</v>
      </c>
      <c r="K176" s="37">
        <f t="shared" si="22"/>
        <v>-331.17241379310349</v>
      </c>
      <c r="L176" s="37">
        <f>SANTANDER!C177</f>
        <v>-2401</v>
      </c>
      <c r="M176" s="126">
        <f>SANTANDER!E177</f>
        <v>85043.72</v>
      </c>
      <c r="N176" s="36"/>
      <c r="O176" s="38"/>
    </row>
    <row r="177" spans="1:15" hidden="1" x14ac:dyDescent="0.2">
      <c r="A177" s="32">
        <f>SANTANDER!A178</f>
        <v>44498.493171296293</v>
      </c>
      <c r="B177" s="33"/>
      <c r="C177" s="34" t="str">
        <f>SANTANDER!B178</f>
        <v>PAGO TRAN SPEI</v>
      </c>
      <c r="D177" s="35"/>
      <c r="E177" s="35">
        <f>SANTANDER!L178</f>
        <v>0</v>
      </c>
      <c r="F177" s="35">
        <f>SANTANDER!K178</f>
        <v>0</v>
      </c>
      <c r="G177" s="36">
        <f t="shared" si="19"/>
        <v>0</v>
      </c>
      <c r="H177" s="37">
        <f t="shared" si="20"/>
        <v>0</v>
      </c>
      <c r="I177" s="36">
        <f>SANTANDER!D178</f>
        <v>0</v>
      </c>
      <c r="J177" s="37">
        <f t="shared" si="21"/>
        <v>-1975.8620689655174</v>
      </c>
      <c r="K177" s="37">
        <f t="shared" si="22"/>
        <v>-316.13793103448279</v>
      </c>
      <c r="L177" s="37">
        <f>SANTANDER!C178</f>
        <v>-2292</v>
      </c>
      <c r="M177" s="126">
        <f>SANTANDER!E178</f>
        <v>82751.72</v>
      </c>
      <c r="N177" s="36"/>
      <c r="O177" s="38"/>
    </row>
    <row r="178" spans="1:15" hidden="1" x14ac:dyDescent="0.2">
      <c r="A178" s="32">
        <f>SANTANDER!A179</f>
        <v>44498.493171296293</v>
      </c>
      <c r="B178" s="33"/>
      <c r="C178" s="34" t="str">
        <f>SANTANDER!B179</f>
        <v>PAGO TRAN SPEI</v>
      </c>
      <c r="D178" s="35"/>
      <c r="E178" s="35">
        <f>SANTANDER!L179</f>
        <v>0</v>
      </c>
      <c r="F178" s="35">
        <f>SANTANDER!K179</f>
        <v>0</v>
      </c>
      <c r="G178" s="36">
        <f t="shared" si="19"/>
        <v>0</v>
      </c>
      <c r="H178" s="37">
        <f t="shared" si="20"/>
        <v>0</v>
      </c>
      <c r="I178" s="36">
        <f>SANTANDER!D179</f>
        <v>0</v>
      </c>
      <c r="J178" s="37">
        <f t="shared" si="21"/>
        <v>-1859.1379310344828</v>
      </c>
      <c r="K178" s="37">
        <f t="shared" si="22"/>
        <v>-297.46206896551723</v>
      </c>
      <c r="L178" s="37">
        <f>SANTANDER!C179</f>
        <v>-2156.6</v>
      </c>
      <c r="M178" s="126">
        <f>SANTANDER!E179</f>
        <v>80595.12</v>
      </c>
      <c r="N178" s="36"/>
      <c r="O178" s="38"/>
    </row>
    <row r="179" spans="1:15" hidden="1" x14ac:dyDescent="0.2">
      <c r="A179" s="32">
        <f>SANTANDER!A180</f>
        <v>44498.649178240739</v>
      </c>
      <c r="B179" s="33"/>
      <c r="C179" s="34" t="str">
        <f>SANTANDER!B180</f>
        <v>PAGO TRAN SPEI</v>
      </c>
      <c r="D179" s="35"/>
      <c r="E179" s="35">
        <f>SANTANDER!L180</f>
        <v>0</v>
      </c>
      <c r="F179" s="35">
        <f>SANTANDER!K180</f>
        <v>0</v>
      </c>
      <c r="G179" s="36">
        <f t="shared" si="19"/>
        <v>0</v>
      </c>
      <c r="H179" s="37">
        <f t="shared" si="20"/>
        <v>0</v>
      </c>
      <c r="I179" s="36">
        <f>SANTANDER!D180</f>
        <v>0</v>
      </c>
      <c r="J179" s="37">
        <f t="shared" si="21"/>
        <v>-64655.172413793109</v>
      </c>
      <c r="K179" s="37">
        <f t="shared" si="22"/>
        <v>-10344.827586206897</v>
      </c>
      <c r="L179" s="37">
        <f>SANTANDER!C180</f>
        <v>-75000</v>
      </c>
      <c r="M179" s="126">
        <f>SANTANDER!E180</f>
        <v>5595.12</v>
      </c>
      <c r="N179" s="36"/>
      <c r="O179" s="38"/>
    </row>
    <row r="180" spans="1:15" hidden="1" x14ac:dyDescent="0.2">
      <c r="A180" s="32">
        <f>SANTANDER!A181</f>
        <v>44498.663194444445</v>
      </c>
      <c r="B180" s="33"/>
      <c r="C180" s="34" t="str">
        <f>SANTANDER!B181</f>
        <v>COM OP AD PAQ</v>
      </c>
      <c r="D180" s="35"/>
      <c r="E180" s="35">
        <f>SANTANDER!L181</f>
        <v>0</v>
      </c>
      <c r="F180" s="35">
        <f>SANTANDER!K181</f>
        <v>0</v>
      </c>
      <c r="G180" s="36">
        <f t="shared" si="19"/>
        <v>0</v>
      </c>
      <c r="H180" s="37">
        <f t="shared" si="20"/>
        <v>0</v>
      </c>
      <c r="I180" s="36">
        <f>SANTANDER!D181</f>
        <v>0</v>
      </c>
      <c r="J180" s="37">
        <f t="shared" si="21"/>
        <v>-10.344827586206897</v>
      </c>
      <c r="K180" s="37">
        <f t="shared" si="22"/>
        <v>-1.6551724137931034</v>
      </c>
      <c r="L180" s="37">
        <f>SANTANDER!C181</f>
        <v>-12</v>
      </c>
      <c r="M180" s="126">
        <f>SANTANDER!E181</f>
        <v>5583.12</v>
      </c>
      <c r="N180" s="36"/>
      <c r="O180" s="38"/>
    </row>
    <row r="181" spans="1:15" hidden="1" x14ac:dyDescent="0.2">
      <c r="A181" s="32">
        <f>SANTANDER!A182</f>
        <v>44498.663194444445</v>
      </c>
      <c r="B181" s="33"/>
      <c r="C181" s="34" t="str">
        <f>SANTANDER!B182</f>
        <v>IVA COMISION</v>
      </c>
      <c r="D181" s="35"/>
      <c r="E181" s="35">
        <f>SANTANDER!L182</f>
        <v>0</v>
      </c>
      <c r="F181" s="35">
        <f>SANTANDER!K182</f>
        <v>0</v>
      </c>
      <c r="G181" s="36">
        <f t="shared" si="19"/>
        <v>0</v>
      </c>
      <c r="H181" s="37">
        <f t="shared" si="20"/>
        <v>0</v>
      </c>
      <c r="I181" s="36">
        <f>SANTANDER!D182</f>
        <v>0</v>
      </c>
      <c r="J181" s="37">
        <f t="shared" si="21"/>
        <v>-1.6551724137931034</v>
      </c>
      <c r="K181" s="37">
        <f t="shared" si="22"/>
        <v>-0.26482758620689656</v>
      </c>
      <c r="L181" s="37">
        <f>SANTANDER!C182</f>
        <v>-1.92</v>
      </c>
      <c r="M181" s="126">
        <f>SANTANDER!E182</f>
        <v>5581.2</v>
      </c>
      <c r="N181" s="36"/>
      <c r="O181" s="38"/>
    </row>
    <row r="182" spans="1:15" hidden="1" x14ac:dyDescent="0.2">
      <c r="A182" s="32">
        <f>SANTANDER!A183</f>
        <v>44501.140277777777</v>
      </c>
      <c r="B182" s="33"/>
      <c r="C182" s="34" t="str">
        <f>SANTANDER!B183</f>
        <v>COM MEM E-PYM</v>
      </c>
      <c r="D182" s="35"/>
      <c r="E182" s="35">
        <f>SANTANDER!L183</f>
        <v>0</v>
      </c>
      <c r="F182" s="35">
        <f>SANTANDER!K183</f>
        <v>0</v>
      </c>
      <c r="G182" s="36">
        <f t="shared" si="19"/>
        <v>0</v>
      </c>
      <c r="H182" s="37">
        <f t="shared" si="20"/>
        <v>0</v>
      </c>
      <c r="I182" s="36">
        <f>SANTANDER!D183</f>
        <v>0</v>
      </c>
      <c r="J182" s="37">
        <f t="shared" si="21"/>
        <v>-171.55172413793105</v>
      </c>
      <c r="K182" s="37">
        <f t="shared" si="22"/>
        <v>-27.448275862068968</v>
      </c>
      <c r="L182" s="37">
        <f>SANTANDER!C183</f>
        <v>-199</v>
      </c>
      <c r="M182" s="126">
        <f>SANTANDER!E183</f>
        <v>5382.2</v>
      </c>
      <c r="N182" s="36"/>
      <c r="O182" s="38"/>
    </row>
    <row r="183" spans="1:15" hidden="1" x14ac:dyDescent="0.2">
      <c r="A183" s="32">
        <f>SANTANDER!A184</f>
        <v>44501.140277777777</v>
      </c>
      <c r="B183" s="33"/>
      <c r="C183" s="34" t="str">
        <f>SANTANDER!B184</f>
        <v>IVA COMISION</v>
      </c>
      <c r="D183" s="35"/>
      <c r="E183" s="35">
        <f>SANTANDER!L184</f>
        <v>0</v>
      </c>
      <c r="F183" s="35">
        <f>SANTANDER!K184</f>
        <v>0</v>
      </c>
      <c r="G183" s="36">
        <f t="shared" si="19"/>
        <v>0</v>
      </c>
      <c r="H183" s="37">
        <f t="shared" si="20"/>
        <v>0</v>
      </c>
      <c r="I183" s="36">
        <f>SANTANDER!D184</f>
        <v>0</v>
      </c>
      <c r="J183" s="37">
        <f t="shared" si="21"/>
        <v>-27.448275862068968</v>
      </c>
      <c r="K183" s="37">
        <f t="shared" si="22"/>
        <v>-4.3917241379310346</v>
      </c>
      <c r="L183" s="37">
        <f>SANTANDER!C184</f>
        <v>-31.84</v>
      </c>
      <c r="M183" s="126">
        <f>SANTANDER!E184</f>
        <v>5350.36</v>
      </c>
      <c r="N183" s="36"/>
      <c r="O183" s="38"/>
    </row>
    <row r="184" spans="1:15" hidden="1" x14ac:dyDescent="0.2">
      <c r="A184" s="32">
        <f>SANTANDER!A185</f>
        <v>44503.541666666664</v>
      </c>
      <c r="B184" s="33"/>
      <c r="C184" s="34" t="str">
        <f>SANTANDER!B185</f>
        <v>DEP EN EFECTIV</v>
      </c>
      <c r="D184" s="35"/>
      <c r="E184" s="35" t="str">
        <f>SANTANDER!L185</f>
        <v>F2947</v>
      </c>
      <c r="F184" s="35">
        <f>SANTANDER!K185</f>
        <v>0</v>
      </c>
      <c r="G184" s="36">
        <f t="shared" si="19"/>
        <v>4800</v>
      </c>
      <c r="H184" s="37">
        <f t="shared" si="20"/>
        <v>768</v>
      </c>
      <c r="I184" s="36">
        <f>SANTANDER!D185</f>
        <v>5568</v>
      </c>
      <c r="J184" s="37">
        <f t="shared" si="21"/>
        <v>0</v>
      </c>
      <c r="K184" s="37">
        <f t="shared" si="22"/>
        <v>0</v>
      </c>
      <c r="L184" s="37">
        <f>SANTANDER!C185</f>
        <v>0</v>
      </c>
      <c r="M184" s="126">
        <f>SANTANDER!E185</f>
        <v>10918.36</v>
      </c>
      <c r="N184" s="36"/>
      <c r="O184" s="38"/>
    </row>
    <row r="185" spans="1:15" hidden="1" x14ac:dyDescent="0.2">
      <c r="A185" s="32">
        <f>SANTANDER!A186</f>
        <v>44503.542361111111</v>
      </c>
      <c r="B185" s="33"/>
      <c r="C185" s="34" t="str">
        <f>SANTANDER!B186</f>
        <v>DEP EN EFECTIV</v>
      </c>
      <c r="D185" s="35"/>
      <c r="E185" s="35" t="str">
        <f>SANTANDER!L186</f>
        <v>F2936</v>
      </c>
      <c r="F185" s="35">
        <f>SANTANDER!K186</f>
        <v>0</v>
      </c>
      <c r="G185" s="36">
        <f t="shared" si="19"/>
        <v>4500</v>
      </c>
      <c r="H185" s="37">
        <f t="shared" si="20"/>
        <v>720</v>
      </c>
      <c r="I185" s="36">
        <f>SANTANDER!D186</f>
        <v>5220</v>
      </c>
      <c r="J185" s="37">
        <f t="shared" si="21"/>
        <v>0</v>
      </c>
      <c r="K185" s="37">
        <f t="shared" si="22"/>
        <v>0</v>
      </c>
      <c r="L185" s="37">
        <f>SANTANDER!C186</f>
        <v>0</v>
      </c>
      <c r="M185" s="126">
        <f>SANTANDER!E186</f>
        <v>16138.36</v>
      </c>
      <c r="N185" s="36"/>
      <c r="O185" s="38"/>
    </row>
    <row r="186" spans="1:15" hidden="1" x14ac:dyDescent="0.2">
      <c r="A186" s="32">
        <f>SANTANDER!A187</f>
        <v>44505.667361111111</v>
      </c>
      <c r="B186" s="33"/>
      <c r="C186" s="34" t="str">
        <f>SANTANDER!B187</f>
        <v>CGO PAG NOM AP</v>
      </c>
      <c r="D186" s="35"/>
      <c r="E186" s="35">
        <f>SANTANDER!L187</f>
        <v>0</v>
      </c>
      <c r="F186" s="35">
        <f>SANTANDER!K187</f>
        <v>0</v>
      </c>
      <c r="G186" s="36">
        <f t="shared" si="19"/>
        <v>0</v>
      </c>
      <c r="H186" s="37">
        <f t="shared" si="20"/>
        <v>0</v>
      </c>
      <c r="I186" s="36">
        <f>SANTANDER!D187</f>
        <v>0</v>
      </c>
      <c r="J186" s="37">
        <f t="shared" si="21"/>
        <v>-2586.2068965517242</v>
      </c>
      <c r="K186" s="37">
        <f t="shared" si="22"/>
        <v>-413.79310344827587</v>
      </c>
      <c r="L186" s="37">
        <f>SANTANDER!C187</f>
        <v>-3000</v>
      </c>
      <c r="M186" s="126">
        <f>SANTANDER!E187</f>
        <v>13138.36</v>
      </c>
      <c r="N186" s="36"/>
      <c r="O186" s="38"/>
    </row>
    <row r="187" spans="1:15" hidden="1" x14ac:dyDescent="0.2">
      <c r="A187" s="32">
        <f>SANTANDER!A188</f>
        <v>44508.676388888889</v>
      </c>
      <c r="B187" s="33"/>
      <c r="C187" s="34" t="str">
        <f>SANTANDER!B188</f>
        <v>CGO PAG NOM AP</v>
      </c>
      <c r="D187" s="35"/>
      <c r="E187" s="35">
        <f>SANTANDER!L188</f>
        <v>0</v>
      </c>
      <c r="F187" s="35">
        <f>SANTANDER!K188</f>
        <v>0</v>
      </c>
      <c r="G187" s="36">
        <f t="shared" si="19"/>
        <v>0</v>
      </c>
      <c r="H187" s="37">
        <f t="shared" si="20"/>
        <v>0</v>
      </c>
      <c r="I187" s="36">
        <f>SANTANDER!D188</f>
        <v>0</v>
      </c>
      <c r="J187" s="37">
        <f t="shared" si="21"/>
        <v>-862.06896551724139</v>
      </c>
      <c r="K187" s="37">
        <f t="shared" si="22"/>
        <v>-137.93103448275863</v>
      </c>
      <c r="L187" s="37">
        <f>SANTANDER!C188</f>
        <v>-1000</v>
      </c>
      <c r="M187" s="126">
        <f>SANTANDER!E188</f>
        <v>12138.36</v>
      </c>
      <c r="N187" s="36"/>
      <c r="O187" s="38"/>
    </row>
    <row r="188" spans="1:15" hidden="1" x14ac:dyDescent="0.2">
      <c r="A188" s="32">
        <f>SANTANDER!A189</f>
        <v>44511.457766203705</v>
      </c>
      <c r="B188" s="33"/>
      <c r="C188" s="34" t="str">
        <f>SANTANDER!B189</f>
        <v>AB TRANSF SPEI</v>
      </c>
      <c r="D188" s="35"/>
      <c r="E188" s="35">
        <f>SANTANDER!L189</f>
        <v>0</v>
      </c>
      <c r="F188" s="35">
        <f>SANTANDER!K189</f>
        <v>0</v>
      </c>
      <c r="G188" s="36">
        <f t="shared" si="19"/>
        <v>60344.827586206899</v>
      </c>
      <c r="H188" s="37">
        <f t="shared" si="20"/>
        <v>9655.1724137931033</v>
      </c>
      <c r="I188" s="36">
        <f>SANTANDER!D189</f>
        <v>70000</v>
      </c>
      <c r="J188" s="37">
        <f t="shared" si="21"/>
        <v>0</v>
      </c>
      <c r="K188" s="37">
        <f t="shared" si="22"/>
        <v>0</v>
      </c>
      <c r="L188" s="37">
        <f>SANTANDER!C189</f>
        <v>0</v>
      </c>
      <c r="M188" s="126">
        <f>SANTANDER!E189</f>
        <v>82138.36</v>
      </c>
      <c r="N188" s="36"/>
      <c r="O188" s="38"/>
    </row>
    <row r="189" spans="1:15" hidden="1" x14ac:dyDescent="0.2">
      <c r="A189" s="32">
        <f>SANTANDER!A190</f>
        <v>44512.455555555556</v>
      </c>
      <c r="B189" s="33"/>
      <c r="C189" s="34" t="str">
        <f>SANTANDER!B190</f>
        <v>CGO PAG NOM AP</v>
      </c>
      <c r="D189" s="35"/>
      <c r="E189" s="35">
        <f>SANTANDER!L190</f>
        <v>0</v>
      </c>
      <c r="F189" s="35">
        <f>SANTANDER!K190</f>
        <v>0</v>
      </c>
      <c r="G189" s="36">
        <f t="shared" si="19"/>
        <v>0</v>
      </c>
      <c r="H189" s="37">
        <f t="shared" si="20"/>
        <v>0</v>
      </c>
      <c r="I189" s="36">
        <f>SANTANDER!D190</f>
        <v>0</v>
      </c>
      <c r="J189" s="37">
        <f t="shared" si="21"/>
        <v>-15595.172413793105</v>
      </c>
      <c r="K189" s="37">
        <f t="shared" si="22"/>
        <v>-2495.2275862068968</v>
      </c>
      <c r="L189" s="37">
        <f>SANTANDER!C190</f>
        <v>-18090.400000000001</v>
      </c>
      <c r="M189" s="126">
        <f>SANTANDER!E190</f>
        <v>64047.96</v>
      </c>
      <c r="N189" s="36"/>
      <c r="O189" s="38"/>
    </row>
    <row r="190" spans="1:15" hidden="1" x14ac:dyDescent="0.2">
      <c r="A190" s="32">
        <f>SANTANDER!A191</f>
        <v>44512.459722222222</v>
      </c>
      <c r="B190" s="33"/>
      <c r="C190" s="34" t="str">
        <f>SANTANDER!B191</f>
        <v>CGO PAG NOM AP</v>
      </c>
      <c r="D190" s="35"/>
      <c r="E190" s="35">
        <f>SANTANDER!L191</f>
        <v>0</v>
      </c>
      <c r="F190" s="35">
        <f>SANTANDER!K191</f>
        <v>0</v>
      </c>
      <c r="G190" s="36">
        <f t="shared" si="19"/>
        <v>0</v>
      </c>
      <c r="H190" s="37">
        <f t="shared" si="20"/>
        <v>0</v>
      </c>
      <c r="I190" s="36">
        <f>SANTANDER!D191</f>
        <v>0</v>
      </c>
      <c r="J190" s="37">
        <f t="shared" si="21"/>
        <v>-23195.517241379312</v>
      </c>
      <c r="K190" s="37">
        <f t="shared" si="22"/>
        <v>-3711.2827586206899</v>
      </c>
      <c r="L190" s="37">
        <f>SANTANDER!C191</f>
        <v>-26906.799999999999</v>
      </c>
      <c r="M190" s="126">
        <f>SANTANDER!E191</f>
        <v>37141.160000000003</v>
      </c>
      <c r="N190" s="36"/>
      <c r="O190" s="38"/>
    </row>
    <row r="191" spans="1:15" hidden="1" x14ac:dyDescent="0.2">
      <c r="A191" s="32">
        <f>SANTANDER!A192</f>
        <v>44512.53125</v>
      </c>
      <c r="B191" s="33"/>
      <c r="C191" s="34" t="str">
        <f>SANTANDER!B192</f>
        <v>CGO TRANS ELEC</v>
      </c>
      <c r="D191" s="35"/>
      <c r="E191" s="35">
        <f>SANTANDER!L192</f>
        <v>0</v>
      </c>
      <c r="F191" s="35">
        <f>SANTANDER!K192</f>
        <v>0</v>
      </c>
      <c r="G191" s="36">
        <f t="shared" si="19"/>
        <v>0</v>
      </c>
      <c r="H191" s="37">
        <f t="shared" si="20"/>
        <v>0</v>
      </c>
      <c r="I191" s="36">
        <f>SANTANDER!D192</f>
        <v>0</v>
      </c>
      <c r="J191" s="37">
        <f t="shared" si="21"/>
        <v>-2887.9310344827586</v>
      </c>
      <c r="K191" s="37">
        <f t="shared" si="22"/>
        <v>-462.06896551724139</v>
      </c>
      <c r="L191" s="37">
        <f>SANTANDER!C192</f>
        <v>-3350</v>
      </c>
      <c r="M191" s="126">
        <f>SANTANDER!E192</f>
        <v>33791.160000000003</v>
      </c>
      <c r="N191" s="36"/>
      <c r="O191" s="38"/>
    </row>
    <row r="192" spans="1:15" hidden="1" x14ac:dyDescent="0.2">
      <c r="A192" s="32">
        <f>SANTANDER!A193</f>
        <v>44512.542361111111</v>
      </c>
      <c r="B192" s="33"/>
      <c r="C192" s="34" t="str">
        <f>SANTANDER!B193</f>
        <v>CGO PAG NOM AP</v>
      </c>
      <c r="D192" s="35"/>
      <c r="E192" s="35">
        <f>SANTANDER!L193</f>
        <v>0</v>
      </c>
      <c r="F192" s="35">
        <f>SANTANDER!K193</f>
        <v>0</v>
      </c>
      <c r="G192" s="36">
        <f t="shared" si="19"/>
        <v>0</v>
      </c>
      <c r="H192" s="37">
        <f t="shared" si="20"/>
        <v>0</v>
      </c>
      <c r="I192" s="36">
        <f>SANTANDER!D193</f>
        <v>0</v>
      </c>
      <c r="J192" s="37">
        <f t="shared" si="21"/>
        <v>-22548.5</v>
      </c>
      <c r="K192" s="37">
        <f t="shared" si="22"/>
        <v>-3607.76</v>
      </c>
      <c r="L192" s="37">
        <f>SANTANDER!C193</f>
        <v>-26156.26</v>
      </c>
      <c r="M192" s="126">
        <f>SANTANDER!E193</f>
        <v>7634.9</v>
      </c>
      <c r="N192" s="36"/>
      <c r="O192" s="38"/>
    </row>
    <row r="193" spans="1:15" hidden="1" x14ac:dyDescent="0.2">
      <c r="A193" s="32">
        <f>SANTANDER!A194</f>
        <v>44512.960416666669</v>
      </c>
      <c r="B193" s="33"/>
      <c r="C193" s="34" t="str">
        <f>SANTANDER!B194</f>
        <v>CONSUMO LOC AJ</v>
      </c>
      <c r="D193" s="35"/>
      <c r="E193" s="35">
        <f>SANTANDER!L194</f>
        <v>0</v>
      </c>
      <c r="F193" s="35">
        <f>SANTANDER!K194</f>
        <v>0</v>
      </c>
      <c r="G193" s="36">
        <f t="shared" si="19"/>
        <v>0</v>
      </c>
      <c r="H193" s="37">
        <f t="shared" si="20"/>
        <v>0</v>
      </c>
      <c r="I193" s="36">
        <f>SANTANDER!D194</f>
        <v>0</v>
      </c>
      <c r="J193" s="37">
        <f t="shared" si="21"/>
        <v>3422.4137931034484</v>
      </c>
      <c r="K193" s="37">
        <f t="shared" si="22"/>
        <v>547.58620689655174</v>
      </c>
      <c r="L193" s="37">
        <f>SANTANDER!C194</f>
        <v>3970</v>
      </c>
      <c r="M193" s="126">
        <f>SANTANDER!E194</f>
        <v>3664.8999999999996</v>
      </c>
      <c r="N193" s="36"/>
      <c r="O193" s="38"/>
    </row>
    <row r="194" spans="1:15" hidden="1" x14ac:dyDescent="0.2">
      <c r="A194" s="32">
        <f>SANTANDER!A195</f>
        <v>44516.847222222219</v>
      </c>
      <c r="B194" s="33"/>
      <c r="C194" s="34" t="str">
        <f>SANTANDER!B195</f>
        <v>PAG DOM COMEPA</v>
      </c>
      <c r="D194" s="35"/>
      <c r="E194" s="35">
        <f>SANTANDER!L195</f>
        <v>0</v>
      </c>
      <c r="F194" s="35">
        <f>SANTANDER!K195</f>
        <v>0</v>
      </c>
      <c r="G194" s="36">
        <f t="shared" si="19"/>
        <v>0</v>
      </c>
      <c r="H194" s="37">
        <f t="shared" si="20"/>
        <v>0</v>
      </c>
      <c r="I194" s="36">
        <f>SANTANDER!D195</f>
        <v>0</v>
      </c>
      <c r="J194" s="37">
        <f t="shared" si="21"/>
        <v>860.00000000000011</v>
      </c>
      <c r="K194" s="37">
        <f t="shared" si="22"/>
        <v>137.60000000000002</v>
      </c>
      <c r="L194" s="37">
        <f>SANTANDER!C195</f>
        <v>997.6</v>
      </c>
      <c r="M194" s="126">
        <f>SANTANDER!E195</f>
        <v>2667.2999999999997</v>
      </c>
      <c r="N194" s="36"/>
      <c r="O194" s="38"/>
    </row>
    <row r="195" spans="1:15" hidden="1" x14ac:dyDescent="0.2">
      <c r="A195" s="32">
        <f>SANTANDER!A196</f>
        <v>44525</v>
      </c>
      <c r="B195" s="33"/>
      <c r="C195" s="34" t="str">
        <f>SANTANDER!B196</f>
        <v>DEPOSITO SALVO BUEN COBRO</v>
      </c>
      <c r="D195" s="35"/>
      <c r="E195" s="35">
        <f>SANTANDER!L196</f>
        <v>0</v>
      </c>
      <c r="F195" s="35">
        <f>SANTANDER!K196</f>
        <v>0</v>
      </c>
      <c r="G195" s="36">
        <f t="shared" si="19"/>
        <v>268000</v>
      </c>
      <c r="H195" s="37">
        <f t="shared" si="20"/>
        <v>42880</v>
      </c>
      <c r="I195" s="36">
        <f>SANTANDER!D196</f>
        <v>310880</v>
      </c>
      <c r="J195" s="37">
        <f t="shared" si="21"/>
        <v>0</v>
      </c>
      <c r="K195" s="37">
        <f t="shared" si="22"/>
        <v>0</v>
      </c>
      <c r="L195" s="37">
        <f>SANTANDER!C196</f>
        <v>0</v>
      </c>
      <c r="M195" s="126">
        <f>SANTANDER!E196</f>
        <v>313547.3</v>
      </c>
      <c r="N195" s="36"/>
      <c r="O195" s="38"/>
    </row>
    <row r="196" spans="1:15" hidden="1" x14ac:dyDescent="0.2">
      <c r="A196" s="32">
        <f>SANTANDER!A197</f>
        <v>44526.527083333334</v>
      </c>
      <c r="B196" s="33"/>
      <c r="C196" s="34" t="str">
        <f>SANTANDER!B197</f>
        <v>CGO PAG NOM AP</v>
      </c>
      <c r="D196" s="35"/>
      <c r="E196" s="35">
        <f>SANTANDER!L197</f>
        <v>0</v>
      </c>
      <c r="F196" s="35">
        <f>SANTANDER!K197</f>
        <v>0</v>
      </c>
      <c r="G196" s="36">
        <f t="shared" ref="G196:G210" si="23">I196/1.16</f>
        <v>0</v>
      </c>
      <c r="H196" s="37">
        <f t="shared" ref="H196:H210" si="24">G196*0.16</f>
        <v>0</v>
      </c>
      <c r="I196" s="36">
        <f>SANTANDER!D197</f>
        <v>0</v>
      </c>
      <c r="J196" s="37">
        <f t="shared" si="21"/>
        <v>3879.3103448275865</v>
      </c>
      <c r="K196" s="37">
        <f t="shared" si="22"/>
        <v>620.68965517241384</v>
      </c>
      <c r="L196" s="37">
        <f>SANTANDER!C197</f>
        <v>4500</v>
      </c>
      <c r="M196" s="126">
        <f>SANTANDER!E197</f>
        <v>309047.3</v>
      </c>
      <c r="N196" s="36"/>
      <c r="O196" s="38"/>
    </row>
    <row r="197" spans="1:15" hidden="1" x14ac:dyDescent="0.2">
      <c r="A197" s="32">
        <f>SANTANDER!A198</f>
        <v>44526.521527777775</v>
      </c>
      <c r="B197" s="33"/>
      <c r="C197" s="34" t="str">
        <f>SANTANDER!B198</f>
        <v>CGO PAG NOM AP</v>
      </c>
      <c r="D197" s="35"/>
      <c r="E197" s="35">
        <f>SANTANDER!L198</f>
        <v>0</v>
      </c>
      <c r="F197" s="35">
        <f>SANTANDER!K198</f>
        <v>0</v>
      </c>
      <c r="G197" s="36">
        <f t="shared" si="23"/>
        <v>0</v>
      </c>
      <c r="H197" s="37">
        <f t="shared" si="24"/>
        <v>0</v>
      </c>
      <c r="I197" s="36">
        <f>SANTANDER!D198</f>
        <v>0</v>
      </c>
      <c r="J197" s="37">
        <f t="shared" si="21"/>
        <v>23062.491379310348</v>
      </c>
      <c r="K197" s="37">
        <f t="shared" si="22"/>
        <v>3689.9986206896556</v>
      </c>
      <c r="L197" s="37">
        <f>SANTANDER!C198</f>
        <v>26752.49</v>
      </c>
      <c r="M197" s="126">
        <f>SANTANDER!E198</f>
        <v>282294.81</v>
      </c>
      <c r="N197" s="36"/>
      <c r="O197" s="38"/>
    </row>
    <row r="198" spans="1:15" x14ac:dyDescent="0.2">
      <c r="A198" s="32">
        <f>SANTANDER!A199</f>
        <v>44529</v>
      </c>
      <c r="B198" s="33"/>
      <c r="C198" s="34" t="str">
        <f>SANTANDER!B199</f>
        <v>CARGO TRANSFERENCIA ENLACE LIQUIDACION DE FACTURA</v>
      </c>
      <c r="D198" s="35"/>
      <c r="E198" s="35">
        <f>SANTANDER!L199</f>
        <v>0</v>
      </c>
      <c r="F198" s="35">
        <f>SANTANDER!K199</f>
        <v>0</v>
      </c>
      <c r="G198" s="36">
        <f t="shared" si="23"/>
        <v>0</v>
      </c>
      <c r="H198" s="37">
        <f t="shared" si="24"/>
        <v>0</v>
      </c>
      <c r="I198" s="36">
        <f>SANTANDER!D199</f>
        <v>0</v>
      </c>
      <c r="J198" s="37">
        <f t="shared" si="21"/>
        <v>56896.551724137935</v>
      </c>
      <c r="K198" s="37">
        <f t="shared" si="22"/>
        <v>9103.4482758620707</v>
      </c>
      <c r="L198" s="37">
        <f>SANTANDER!C199</f>
        <v>66000</v>
      </c>
      <c r="M198" s="126">
        <f>SANTANDER!E199</f>
        <v>216294.81</v>
      </c>
      <c r="N198" s="36"/>
      <c r="O198" s="38"/>
    </row>
    <row r="199" spans="1:15" x14ac:dyDescent="0.2">
      <c r="A199" s="32">
        <v>44530</v>
      </c>
      <c r="B199" s="33"/>
      <c r="C199" s="34" t="s">
        <v>1435</v>
      </c>
      <c r="D199" s="35"/>
      <c r="E199" s="35">
        <v>0</v>
      </c>
      <c r="F199" s="35">
        <v>0</v>
      </c>
      <c r="G199" s="36">
        <f t="shared" si="23"/>
        <v>0</v>
      </c>
      <c r="H199" s="37">
        <f t="shared" si="24"/>
        <v>0</v>
      </c>
      <c r="I199" s="36">
        <f>SANTANDER!D200</f>
        <v>0</v>
      </c>
      <c r="J199" s="37">
        <f t="shared" ref="J199" si="25">L199/1.16</f>
        <v>14743.275862068967</v>
      </c>
      <c r="K199" s="37">
        <f t="shared" ref="K199" si="26">J199*0.16</f>
        <v>2358.9241379310347</v>
      </c>
      <c r="L199" s="37">
        <v>17102.2</v>
      </c>
      <c r="M199" s="126">
        <f>SANTANDER!E200</f>
        <v>199192.61</v>
      </c>
      <c r="N199" s="36"/>
      <c r="O199" s="38"/>
    </row>
    <row r="200" spans="1:15" x14ac:dyDescent="0.2">
      <c r="A200" s="32">
        <v>44530</v>
      </c>
      <c r="B200" s="33"/>
      <c r="C200" s="34" t="s">
        <v>1435</v>
      </c>
      <c r="D200" s="35"/>
      <c r="E200" s="35">
        <v>0</v>
      </c>
      <c r="F200" s="35">
        <v>0</v>
      </c>
      <c r="G200" s="36">
        <f t="shared" si="23"/>
        <v>0</v>
      </c>
      <c r="H200" s="37">
        <f t="shared" si="24"/>
        <v>0</v>
      </c>
      <c r="I200" s="36">
        <f>SANTANDER!D201</f>
        <v>0</v>
      </c>
      <c r="J200" s="37">
        <f t="shared" ref="J200:J208" si="27">L200/1.16</f>
        <v>23195.000000000004</v>
      </c>
      <c r="K200" s="37">
        <f t="shared" ref="K200:K208" si="28">J200*0.16</f>
        <v>3711.2000000000007</v>
      </c>
      <c r="L200" s="37">
        <v>26906.2</v>
      </c>
      <c r="M200" s="126">
        <f>SANTANDER!E201</f>
        <v>172286.40999999997</v>
      </c>
      <c r="N200" s="36"/>
      <c r="O200" s="38"/>
    </row>
    <row r="201" spans="1:15" x14ac:dyDescent="0.2">
      <c r="A201" s="32">
        <v>44530</v>
      </c>
      <c r="B201" s="33"/>
      <c r="C201" s="34" t="s">
        <v>1436</v>
      </c>
      <c r="D201" s="35"/>
      <c r="E201" s="35">
        <v>0</v>
      </c>
      <c r="F201" s="35">
        <v>0</v>
      </c>
      <c r="G201" s="36">
        <f t="shared" si="23"/>
        <v>0</v>
      </c>
      <c r="H201" s="37">
        <f t="shared" si="24"/>
        <v>0</v>
      </c>
      <c r="I201" s="36">
        <f>SANTANDER!D202</f>
        <v>0</v>
      </c>
      <c r="J201" s="37">
        <f t="shared" si="27"/>
        <v>2887.9310344827586</v>
      </c>
      <c r="K201" s="37">
        <f t="shared" si="28"/>
        <v>462.06896551724139</v>
      </c>
      <c r="L201" s="37">
        <v>3350</v>
      </c>
      <c r="M201" s="126">
        <f>SANTANDER!E202</f>
        <v>168936.40999999997</v>
      </c>
      <c r="N201" s="36"/>
      <c r="O201" s="38"/>
    </row>
    <row r="202" spans="1:15" x14ac:dyDescent="0.2">
      <c r="A202" s="32">
        <v>44530</v>
      </c>
      <c r="B202" s="33"/>
      <c r="C202" s="34" t="s">
        <v>73</v>
      </c>
      <c r="D202" s="35"/>
      <c r="E202" s="35">
        <v>0</v>
      </c>
      <c r="F202" s="35">
        <v>0</v>
      </c>
      <c r="G202" s="36">
        <f t="shared" si="23"/>
        <v>0</v>
      </c>
      <c r="H202" s="37">
        <f t="shared" si="24"/>
        <v>0</v>
      </c>
      <c r="I202" s="36">
        <f>SANTANDER!D203</f>
        <v>0</v>
      </c>
      <c r="J202" s="37">
        <f t="shared" si="27"/>
        <v>1979.137931034483</v>
      </c>
      <c r="K202" s="37">
        <f t="shared" si="28"/>
        <v>316.66206896551728</v>
      </c>
      <c r="L202" s="37">
        <v>2295.8000000000002</v>
      </c>
      <c r="M202" s="126">
        <f>SANTANDER!E203</f>
        <v>166640.60999999999</v>
      </c>
      <c r="N202" s="36"/>
      <c r="O202" s="38"/>
    </row>
    <row r="203" spans="1:15" x14ac:dyDescent="0.2">
      <c r="A203" s="32">
        <v>44530</v>
      </c>
      <c r="B203" s="33"/>
      <c r="C203" s="34" t="s">
        <v>73</v>
      </c>
      <c r="D203" s="35"/>
      <c r="E203" s="35">
        <v>0</v>
      </c>
      <c r="F203" s="35">
        <v>0</v>
      </c>
      <c r="G203" s="36">
        <f t="shared" si="23"/>
        <v>0</v>
      </c>
      <c r="H203" s="37">
        <f t="shared" si="24"/>
        <v>0</v>
      </c>
      <c r="I203" s="36">
        <f>SANTANDER!D204</f>
        <v>0</v>
      </c>
      <c r="J203" s="37">
        <f t="shared" si="27"/>
        <v>1862.2413793103449</v>
      </c>
      <c r="K203" s="37">
        <f t="shared" si="28"/>
        <v>297.95862068965516</v>
      </c>
      <c r="L203" s="37">
        <v>2160.1999999999998</v>
      </c>
      <c r="M203" s="126">
        <f>SANTANDER!E204</f>
        <v>164480.40999999997</v>
      </c>
      <c r="N203" s="36"/>
      <c r="O203" s="38"/>
    </row>
    <row r="204" spans="1:15" x14ac:dyDescent="0.2">
      <c r="A204" s="32">
        <v>44530</v>
      </c>
      <c r="B204" s="33"/>
      <c r="C204" s="34" t="s">
        <v>73</v>
      </c>
      <c r="D204" s="35"/>
      <c r="E204" s="35">
        <v>0</v>
      </c>
      <c r="F204" s="35">
        <v>0</v>
      </c>
      <c r="G204" s="36">
        <f t="shared" si="23"/>
        <v>0</v>
      </c>
      <c r="H204" s="37">
        <f t="shared" si="24"/>
        <v>0</v>
      </c>
      <c r="I204" s="36">
        <f>SANTANDER!D205</f>
        <v>0</v>
      </c>
      <c r="J204" s="37">
        <f t="shared" si="27"/>
        <v>4310.3448275862074</v>
      </c>
      <c r="K204" s="37">
        <f t="shared" si="28"/>
        <v>689.65517241379325</v>
      </c>
      <c r="L204" s="37">
        <v>5000</v>
      </c>
      <c r="M204" s="126">
        <f>SANTANDER!E205</f>
        <v>159480.40999999997</v>
      </c>
      <c r="N204" s="36"/>
      <c r="O204" s="38"/>
    </row>
    <row r="205" spans="1:15" x14ac:dyDescent="0.2">
      <c r="A205" s="32">
        <v>44530</v>
      </c>
      <c r="B205" s="33"/>
      <c r="C205" s="34" t="s">
        <v>1438</v>
      </c>
      <c r="D205" s="35"/>
      <c r="E205" s="35">
        <v>0</v>
      </c>
      <c r="F205" s="35">
        <v>0</v>
      </c>
      <c r="G205" s="36">
        <f t="shared" si="23"/>
        <v>0</v>
      </c>
      <c r="H205" s="37">
        <f t="shared" si="24"/>
        <v>0</v>
      </c>
      <c r="I205" s="36">
        <f>SANTANDER!D206</f>
        <v>0</v>
      </c>
      <c r="J205" s="37">
        <f t="shared" si="27"/>
        <v>129310.34482758622</v>
      </c>
      <c r="K205" s="37">
        <f t="shared" si="28"/>
        <v>20689.655172413793</v>
      </c>
      <c r="L205" s="37">
        <v>150000</v>
      </c>
      <c r="M205" s="126">
        <f>SANTANDER!E206</f>
        <v>9480.4099999999744</v>
      </c>
      <c r="N205" s="36"/>
      <c r="O205" s="38"/>
    </row>
    <row r="206" spans="1:15" x14ac:dyDescent="0.2">
      <c r="A206" s="32">
        <v>44530</v>
      </c>
      <c r="B206" s="33"/>
      <c r="C206" s="34" t="s">
        <v>1436</v>
      </c>
      <c r="D206" s="35"/>
      <c r="E206" s="35">
        <v>0</v>
      </c>
      <c r="F206" s="35">
        <v>0</v>
      </c>
      <c r="G206" s="36">
        <f t="shared" si="23"/>
        <v>0</v>
      </c>
      <c r="H206" s="37">
        <f t="shared" si="24"/>
        <v>0</v>
      </c>
      <c r="I206" s="36">
        <f>SANTANDER!D207</f>
        <v>0</v>
      </c>
      <c r="J206" s="37">
        <f t="shared" si="27"/>
        <v>228.44827586206898</v>
      </c>
      <c r="K206" s="37">
        <f t="shared" si="28"/>
        <v>36.551724137931039</v>
      </c>
      <c r="L206" s="37">
        <v>265</v>
      </c>
      <c r="M206" s="126">
        <f>SANTANDER!E207</f>
        <v>9215.4099999999744</v>
      </c>
      <c r="N206" s="36"/>
      <c r="O206" s="38"/>
    </row>
    <row r="207" spans="1:15" x14ac:dyDescent="0.2">
      <c r="A207" s="32">
        <v>44530</v>
      </c>
      <c r="B207" s="33"/>
      <c r="C207" s="34" t="s">
        <v>1436</v>
      </c>
      <c r="D207" s="35"/>
      <c r="E207" s="35">
        <v>0</v>
      </c>
      <c r="F207" s="35">
        <v>0</v>
      </c>
      <c r="G207" s="36">
        <f t="shared" si="23"/>
        <v>0</v>
      </c>
      <c r="H207" s="37">
        <f t="shared" si="24"/>
        <v>0</v>
      </c>
      <c r="I207" s="36">
        <f>SANTANDER!D208</f>
        <v>0</v>
      </c>
      <c r="J207" s="37">
        <f t="shared" si="27"/>
        <v>215.51724137931035</v>
      </c>
      <c r="K207" s="37">
        <f t="shared" si="28"/>
        <v>34.482758620689658</v>
      </c>
      <c r="L207" s="37">
        <v>250</v>
      </c>
      <c r="M207" s="126">
        <f>SANTANDER!E208</f>
        <v>8965.4099999999744</v>
      </c>
      <c r="N207" s="36"/>
      <c r="O207" s="38"/>
    </row>
    <row r="208" spans="1:15" x14ac:dyDescent="0.2">
      <c r="A208" s="32">
        <v>44530</v>
      </c>
      <c r="B208" s="33"/>
      <c r="C208" s="34" t="s">
        <v>421</v>
      </c>
      <c r="D208" s="35"/>
      <c r="E208" s="35">
        <v>0</v>
      </c>
      <c r="F208" s="35">
        <v>0</v>
      </c>
      <c r="G208" s="36">
        <f t="shared" si="23"/>
        <v>0</v>
      </c>
      <c r="H208" s="37">
        <f t="shared" si="24"/>
        <v>0</v>
      </c>
      <c r="I208" s="36">
        <f>SANTANDER!D209</f>
        <v>0</v>
      </c>
      <c r="J208" s="37">
        <f t="shared" si="27"/>
        <v>171.55172413793105</v>
      </c>
      <c r="K208" s="37">
        <f t="shared" si="28"/>
        <v>27.448275862068968</v>
      </c>
      <c r="L208" s="37">
        <v>199</v>
      </c>
      <c r="M208" s="126">
        <f>SANTANDER!E209</f>
        <v>8766.41</v>
      </c>
      <c r="N208" s="36"/>
      <c r="O208" s="38"/>
    </row>
    <row r="209" spans="1:15" x14ac:dyDescent="0.2">
      <c r="A209" s="32">
        <v>44530</v>
      </c>
      <c r="B209" s="33"/>
      <c r="C209" s="34" t="s">
        <v>422</v>
      </c>
      <c r="D209" s="35"/>
      <c r="E209" s="35">
        <v>0</v>
      </c>
      <c r="F209" s="35">
        <v>0</v>
      </c>
      <c r="G209" s="36">
        <f t="shared" si="23"/>
        <v>0</v>
      </c>
      <c r="H209" s="37">
        <f t="shared" si="24"/>
        <v>0</v>
      </c>
      <c r="I209" s="36">
        <f>SANTANDER!D210</f>
        <v>0</v>
      </c>
      <c r="J209" s="37">
        <f t="shared" ref="J209:J210" si="29">L209/1.16</f>
        <v>27.448275862068968</v>
      </c>
      <c r="K209" s="37">
        <f t="shared" ref="K209:K210" si="30">J209*0.16</f>
        <v>4.3917241379310346</v>
      </c>
      <c r="L209" s="37">
        <v>31.84</v>
      </c>
      <c r="M209" s="126">
        <f>SANTANDER!E210</f>
        <v>8734.57</v>
      </c>
      <c r="N209" s="36"/>
      <c r="O209" s="38"/>
    </row>
    <row r="210" spans="1:15" x14ac:dyDescent="0.2">
      <c r="A210" s="32">
        <v>44530</v>
      </c>
      <c r="B210" s="33"/>
      <c r="C210" s="34" t="s">
        <v>13</v>
      </c>
      <c r="D210" s="35"/>
      <c r="E210" s="35">
        <v>0</v>
      </c>
      <c r="F210" s="35">
        <v>0</v>
      </c>
      <c r="G210" s="36">
        <f t="shared" si="23"/>
        <v>40012.5</v>
      </c>
      <c r="H210" s="37">
        <f t="shared" si="24"/>
        <v>6402</v>
      </c>
      <c r="I210" s="36">
        <f>SANTANDER!D211</f>
        <v>46414.5</v>
      </c>
      <c r="J210" s="37">
        <f t="shared" si="29"/>
        <v>0</v>
      </c>
      <c r="K210" s="37">
        <f t="shared" si="30"/>
        <v>0</v>
      </c>
      <c r="L210" s="37">
        <v>0</v>
      </c>
      <c r="M210" s="126">
        <f>SANTANDER!E211</f>
        <v>55149.07</v>
      </c>
      <c r="N210" s="36"/>
      <c r="O210" s="38"/>
    </row>
    <row r="211" spans="1:15" x14ac:dyDescent="0.2">
      <c r="A211" s="32">
        <f>SANTANDER!A212</f>
        <v>44536.633460648147</v>
      </c>
      <c r="B211" s="33"/>
      <c r="C211" s="34" t="str">
        <f>SANTANDER!B212</f>
        <v>PAGO TRAN SPEI</v>
      </c>
      <c r="D211" s="35"/>
      <c r="E211" s="35">
        <f>SANTANDER!L212</f>
        <v>0</v>
      </c>
      <c r="F211" s="35">
        <f>SANTANDER!K212</f>
        <v>0</v>
      </c>
      <c r="G211" s="36">
        <f t="shared" ref="G211:G259" si="31">I211/1.16</f>
        <v>0</v>
      </c>
      <c r="H211" s="37">
        <f t="shared" ref="H211:H259" si="32">G211*0.16</f>
        <v>0</v>
      </c>
      <c r="I211" s="36">
        <f>SANTANDER!D212</f>
        <v>0</v>
      </c>
      <c r="J211" s="37">
        <f t="shared" ref="J211:J260" si="33">L211/1.16</f>
        <v>21551.724137931036</v>
      </c>
      <c r="K211" s="37">
        <f t="shared" ref="K211:K259" si="34">J211*0.16</f>
        <v>3448.275862068966</v>
      </c>
      <c r="L211" s="37">
        <f>SANTANDER!C212</f>
        <v>25000</v>
      </c>
      <c r="M211" s="126">
        <f>SANTANDER!E212</f>
        <v>30149.07</v>
      </c>
      <c r="N211" s="36"/>
      <c r="O211" s="38"/>
    </row>
    <row r="212" spans="1:15" x14ac:dyDescent="0.2">
      <c r="A212" s="32">
        <f>SANTANDER!A213</f>
        <v>44537.94122685185</v>
      </c>
      <c r="B212" s="33"/>
      <c r="C212" s="34" t="str">
        <f>SANTANDER!B213</f>
        <v>PAGO TRAN SPEI</v>
      </c>
      <c r="D212" s="35"/>
      <c r="E212" s="35">
        <f>SANTANDER!L213</f>
        <v>0</v>
      </c>
      <c r="F212" s="35">
        <f>SANTANDER!K213</f>
        <v>0</v>
      </c>
      <c r="G212" s="36">
        <f t="shared" si="31"/>
        <v>0</v>
      </c>
      <c r="H212" s="37">
        <f t="shared" si="32"/>
        <v>0</v>
      </c>
      <c r="I212" s="36">
        <f>SANTANDER!D213</f>
        <v>0</v>
      </c>
      <c r="J212" s="37">
        <f t="shared" si="33"/>
        <v>6896.5517241379312</v>
      </c>
      <c r="K212" s="37">
        <f t="shared" si="34"/>
        <v>1103.4482758620691</v>
      </c>
      <c r="L212" s="37">
        <f>SANTANDER!C213</f>
        <v>8000</v>
      </c>
      <c r="M212" s="126">
        <f>SANTANDER!E213</f>
        <v>22149.07</v>
      </c>
      <c r="N212" s="36"/>
      <c r="O212" s="38"/>
    </row>
    <row r="213" spans="1:15" x14ac:dyDescent="0.2">
      <c r="A213" s="32">
        <f>SANTANDER!A214</f>
        <v>44538.51666666667</v>
      </c>
      <c r="B213" s="33"/>
      <c r="C213" s="34" t="str">
        <f>SANTANDER!B214</f>
        <v>CGO PAG NOM AP</v>
      </c>
      <c r="D213" s="35"/>
      <c r="E213" s="35">
        <f>SANTANDER!L214</f>
        <v>0</v>
      </c>
      <c r="F213" s="35">
        <f>SANTANDER!K214</f>
        <v>0</v>
      </c>
      <c r="G213" s="36">
        <f t="shared" si="31"/>
        <v>0</v>
      </c>
      <c r="H213" s="37">
        <f t="shared" si="32"/>
        <v>0</v>
      </c>
      <c r="I213" s="36">
        <f>SANTANDER!D214</f>
        <v>0</v>
      </c>
      <c r="J213" s="37">
        <f t="shared" si="33"/>
        <v>11688.275862068966</v>
      </c>
      <c r="K213" s="37">
        <f t="shared" si="34"/>
        <v>1870.1241379310345</v>
      </c>
      <c r="L213" s="37">
        <f>SANTANDER!C214</f>
        <v>13558.4</v>
      </c>
      <c r="M213" s="126">
        <f>SANTANDER!E214</f>
        <v>8590.67</v>
      </c>
      <c r="N213" s="36"/>
      <c r="O213" s="38"/>
    </row>
    <row r="214" spans="1:15" x14ac:dyDescent="0.2">
      <c r="A214" s="32">
        <f>SANTANDER!A215</f>
        <v>44538.661111111112</v>
      </c>
      <c r="B214" s="33"/>
      <c r="C214" s="34" t="str">
        <f>SANTANDER!B215</f>
        <v>CGO PAG NOM AP</v>
      </c>
      <c r="D214" s="35"/>
      <c r="E214" s="35">
        <f>SANTANDER!L215</f>
        <v>0</v>
      </c>
      <c r="F214" s="35">
        <f>SANTANDER!K215</f>
        <v>0</v>
      </c>
      <c r="G214" s="36">
        <f t="shared" si="31"/>
        <v>0</v>
      </c>
      <c r="H214" s="37">
        <f t="shared" si="32"/>
        <v>0</v>
      </c>
      <c r="I214" s="36">
        <f>SANTANDER!D215</f>
        <v>0</v>
      </c>
      <c r="J214" s="37">
        <f t="shared" si="33"/>
        <v>698.27586206896558</v>
      </c>
      <c r="K214" s="37">
        <f t="shared" si="34"/>
        <v>111.72413793103449</v>
      </c>
      <c r="L214" s="37">
        <f>SANTANDER!C215</f>
        <v>810</v>
      </c>
      <c r="M214" s="126">
        <f>SANTANDER!E215</f>
        <v>7780.67</v>
      </c>
      <c r="N214" s="36"/>
      <c r="O214" s="38"/>
    </row>
    <row r="215" spans="1:15" x14ac:dyDescent="0.2">
      <c r="A215" s="32">
        <f>SANTANDER!A216</f>
        <v>44539.468333333331</v>
      </c>
      <c r="B215" s="33"/>
      <c r="C215" s="34" t="str">
        <f>SANTANDER!B216</f>
        <v>AB TRANSF SPEI</v>
      </c>
      <c r="D215" s="35"/>
      <c r="E215" s="35">
        <f>SANTANDER!L216</f>
        <v>3139</v>
      </c>
      <c r="F215" s="35" t="str">
        <f>SANTANDER!K216</f>
        <v>PUE</v>
      </c>
      <c r="G215" s="36">
        <f t="shared" si="31"/>
        <v>3500.0000000000005</v>
      </c>
      <c r="H215" s="37">
        <f t="shared" si="32"/>
        <v>560.00000000000011</v>
      </c>
      <c r="I215" s="36">
        <f>SANTANDER!D216</f>
        <v>4060</v>
      </c>
      <c r="J215" s="37">
        <f t="shared" si="33"/>
        <v>0</v>
      </c>
      <c r="K215" s="37">
        <f t="shared" si="34"/>
        <v>0</v>
      </c>
      <c r="L215" s="37">
        <f>SANTANDER!C216</f>
        <v>0</v>
      </c>
      <c r="M215" s="126">
        <f>SANTANDER!E216</f>
        <v>11840.67</v>
      </c>
      <c r="N215" s="36"/>
      <c r="O215" s="38"/>
    </row>
    <row r="216" spans="1:15" x14ac:dyDescent="0.2">
      <c r="A216" s="32">
        <f>SANTANDER!A217</f>
        <v>44539.536805555559</v>
      </c>
      <c r="B216" s="33"/>
      <c r="C216" s="34" t="str">
        <f>SANTANDER!B217</f>
        <v>DEP S B COBRO</v>
      </c>
      <c r="D216" s="35"/>
      <c r="E216" s="35" t="s">
        <v>1459</v>
      </c>
      <c r="F216" s="35">
        <f>SANTANDER!K217</f>
        <v>0</v>
      </c>
      <c r="G216" s="36">
        <f t="shared" si="31"/>
        <v>40012.5</v>
      </c>
      <c r="H216" s="37">
        <f t="shared" si="32"/>
        <v>6402</v>
      </c>
      <c r="I216" s="36">
        <f>SANTANDER!D217</f>
        <v>46414.5</v>
      </c>
      <c r="J216" s="37">
        <f t="shared" si="33"/>
        <v>0</v>
      </c>
      <c r="K216" s="37">
        <f t="shared" si="34"/>
        <v>0</v>
      </c>
      <c r="L216" s="37">
        <f>SANTANDER!C217</f>
        <v>0</v>
      </c>
      <c r="M216" s="126">
        <f>SANTANDER!E217</f>
        <v>58255.17</v>
      </c>
      <c r="N216" s="36"/>
      <c r="O216" s="38"/>
    </row>
    <row r="217" spans="1:15" x14ac:dyDescent="0.2">
      <c r="A217" s="32">
        <f>SANTANDER!A218</f>
        <v>44539.557638888888</v>
      </c>
      <c r="B217" s="33"/>
      <c r="C217" s="34" t="str">
        <f>SANTANDER!B218</f>
        <v>CGO PAG NOM AP</v>
      </c>
      <c r="D217" s="35"/>
      <c r="E217" s="35">
        <f>SANTANDER!L218</f>
        <v>0</v>
      </c>
      <c r="F217" s="35">
        <f>SANTANDER!K218</f>
        <v>0</v>
      </c>
      <c r="G217" s="36">
        <f t="shared" si="31"/>
        <v>0</v>
      </c>
      <c r="H217" s="37">
        <f t="shared" si="32"/>
        <v>0</v>
      </c>
      <c r="I217" s="36">
        <f>SANTANDER!D218</f>
        <v>0</v>
      </c>
      <c r="J217" s="37">
        <f t="shared" si="33"/>
        <v>280.16379310344831</v>
      </c>
      <c r="K217" s="37">
        <f t="shared" si="34"/>
        <v>44.826206896551732</v>
      </c>
      <c r="L217" s="37">
        <f>SANTANDER!C218</f>
        <v>324.99</v>
      </c>
      <c r="M217" s="126">
        <f>SANTANDER!E218</f>
        <v>57930.18</v>
      </c>
      <c r="N217" s="36"/>
      <c r="O217" s="38"/>
    </row>
    <row r="218" spans="1:15" x14ac:dyDescent="0.2">
      <c r="A218" s="32">
        <f>SANTANDER!A219</f>
        <v>44540.521527777775</v>
      </c>
      <c r="B218" s="33"/>
      <c r="C218" s="34" t="str">
        <f>SANTANDER!B219</f>
        <v>DEP EN EFECTIV</v>
      </c>
      <c r="D218" s="35"/>
      <c r="E218" s="35">
        <f>SANTANDER!L219</f>
        <v>3129</v>
      </c>
      <c r="F218" s="35" t="str">
        <f>SANTANDER!K219</f>
        <v>PUE</v>
      </c>
      <c r="G218" s="36">
        <f>I218/1.16</f>
        <v>4500</v>
      </c>
      <c r="H218" s="37">
        <f>G218*0.16</f>
        <v>720</v>
      </c>
      <c r="I218" s="36">
        <f>SANTANDER!D219</f>
        <v>5220</v>
      </c>
      <c r="J218" s="37">
        <f t="shared" ref="J218" si="35">L218/1.16</f>
        <v>0</v>
      </c>
      <c r="K218" s="37">
        <f t="shared" ref="K218" si="36">J218*0.16</f>
        <v>0</v>
      </c>
      <c r="L218" s="37">
        <f>SANTANDER!C219</f>
        <v>0</v>
      </c>
      <c r="M218" s="126">
        <f>SANTANDER!E219</f>
        <v>63150.18</v>
      </c>
      <c r="N218" s="36"/>
      <c r="O218" s="38"/>
    </row>
    <row r="219" spans="1:15" x14ac:dyDescent="0.2">
      <c r="A219" s="32">
        <f>SANTANDER!A220</f>
        <v>44540.521527777775</v>
      </c>
      <c r="B219" s="33"/>
      <c r="C219" s="34" t="str">
        <f>SANTANDER!B220</f>
        <v>CGO PAG NOM AP</v>
      </c>
      <c r="D219" s="35"/>
      <c r="E219" s="35">
        <f>SANTANDER!L220</f>
        <v>0</v>
      </c>
      <c r="F219" s="35">
        <f>SANTANDER!K220</f>
        <v>0</v>
      </c>
      <c r="G219" s="36">
        <f>I219/1.16</f>
        <v>0</v>
      </c>
      <c r="H219" s="37">
        <f>G219*0.16</f>
        <v>0</v>
      </c>
      <c r="I219" s="36">
        <f>SANTANDER!D220</f>
        <v>0</v>
      </c>
      <c r="J219" s="37">
        <f>L219/1.16</f>
        <v>1724.1379310344828</v>
      </c>
      <c r="K219" s="37">
        <f>J219*0.16</f>
        <v>275.86206896551727</v>
      </c>
      <c r="L219" s="37">
        <f>SANTANDER!C220</f>
        <v>2000</v>
      </c>
      <c r="M219" s="126">
        <f>SANTANDER!E220</f>
        <v>61150.18</v>
      </c>
      <c r="N219" s="36"/>
      <c r="O219" s="38"/>
    </row>
    <row r="220" spans="1:15" x14ac:dyDescent="0.2">
      <c r="A220" s="32">
        <f>SANTANDER!A221</f>
        <v>44543.841666666667</v>
      </c>
      <c r="B220" s="33"/>
      <c r="C220" s="34" t="str">
        <f>SANTANDER!B221</f>
        <v>PAG DOM COMEPA</v>
      </c>
      <c r="D220" s="35"/>
      <c r="E220" s="35">
        <f>SANTANDER!L221</f>
        <v>0</v>
      </c>
      <c r="F220" s="35">
        <f>SANTANDER!K221</f>
        <v>0</v>
      </c>
      <c r="G220" s="36">
        <f t="shared" si="31"/>
        <v>0</v>
      </c>
      <c r="H220" s="37">
        <f t="shared" si="32"/>
        <v>0</v>
      </c>
      <c r="I220" s="36">
        <f>SANTANDER!D221</f>
        <v>0</v>
      </c>
      <c r="J220" s="37">
        <f t="shared" si="33"/>
        <v>860.00000000000011</v>
      </c>
      <c r="K220" s="37">
        <f t="shared" si="34"/>
        <v>137.60000000000002</v>
      </c>
      <c r="L220" s="37">
        <f>SANTANDER!C221</f>
        <v>997.6</v>
      </c>
      <c r="M220" s="126">
        <f>SANTANDER!E221</f>
        <v>60152.58</v>
      </c>
      <c r="N220" s="36"/>
      <c r="O220" s="38"/>
    </row>
    <row r="221" spans="1:15" x14ac:dyDescent="0.2">
      <c r="A221" s="32">
        <f>SANTANDER!A222</f>
        <v>44544.763078703705</v>
      </c>
      <c r="B221" s="33"/>
      <c r="C221" s="34" t="str">
        <f>SANTANDER!B222</f>
        <v>AB TRANSF SPEI</v>
      </c>
      <c r="D221" s="35"/>
      <c r="E221" s="35">
        <f>SANTANDER!L222</f>
        <v>2968</v>
      </c>
      <c r="F221" s="35">
        <f>SANTANDER!K222</f>
        <v>1532</v>
      </c>
      <c r="G221" s="36">
        <f t="shared" si="31"/>
        <v>15000.000000000002</v>
      </c>
      <c r="H221" s="37">
        <f t="shared" si="32"/>
        <v>2400.0000000000005</v>
      </c>
      <c r="I221" s="36">
        <f>SANTANDER!D222</f>
        <v>17400</v>
      </c>
      <c r="J221" s="37">
        <f t="shared" si="33"/>
        <v>0</v>
      </c>
      <c r="K221" s="37">
        <f t="shared" si="34"/>
        <v>0</v>
      </c>
      <c r="L221" s="37">
        <f>SANTANDER!C222</f>
        <v>0</v>
      </c>
      <c r="M221" s="126">
        <f>SANTANDER!E222</f>
        <v>77552.58</v>
      </c>
      <c r="N221" s="36"/>
      <c r="O221" s="38"/>
    </row>
    <row r="222" spans="1:15" x14ac:dyDescent="0.2">
      <c r="A222" s="32">
        <f>SANTANDER!A223</f>
        <v>44545.507638888892</v>
      </c>
      <c r="B222" s="33"/>
      <c r="C222" s="34" t="str">
        <f>SANTANDER!B223</f>
        <v>PAGO DE NOMINA</v>
      </c>
      <c r="D222" s="35"/>
      <c r="E222" s="35">
        <f>SANTANDER!L223</f>
        <v>0</v>
      </c>
      <c r="F222" s="35">
        <f>SANTANDER!K223</f>
        <v>0</v>
      </c>
      <c r="G222" s="36">
        <f t="shared" si="31"/>
        <v>0</v>
      </c>
      <c r="H222" s="37">
        <f t="shared" si="32"/>
        <v>0</v>
      </c>
      <c r="I222" s="36">
        <f>SANTANDER!D223</f>
        <v>0</v>
      </c>
      <c r="J222" s="37">
        <f t="shared" si="33"/>
        <v>22572.413793103449</v>
      </c>
      <c r="K222" s="37">
        <f t="shared" si="34"/>
        <v>3611.5862068965521</v>
      </c>
      <c r="L222" s="37">
        <f>SANTANDER!C223</f>
        <v>26184</v>
      </c>
      <c r="M222" s="126">
        <f>SANTANDER!E223</f>
        <v>51368.58</v>
      </c>
      <c r="N222" s="36"/>
      <c r="O222" s="38"/>
    </row>
    <row r="223" spans="1:15" x14ac:dyDescent="0.2">
      <c r="A223" s="32">
        <f>SANTANDER!A224</f>
        <v>44545.512499999997</v>
      </c>
      <c r="B223" s="33"/>
      <c r="C223" s="34" t="str">
        <f>SANTANDER!B224</f>
        <v>PAGO DE NOMINA</v>
      </c>
      <c r="D223" s="35"/>
      <c r="E223" s="35">
        <f>SANTANDER!L224</f>
        <v>0</v>
      </c>
      <c r="F223" s="35">
        <f>SANTANDER!K224</f>
        <v>0</v>
      </c>
      <c r="G223" s="36">
        <f t="shared" si="31"/>
        <v>0</v>
      </c>
      <c r="H223" s="37">
        <f t="shared" si="32"/>
        <v>0</v>
      </c>
      <c r="I223" s="36">
        <f>SANTANDER!D224</f>
        <v>0</v>
      </c>
      <c r="J223" s="37">
        <f t="shared" si="33"/>
        <v>22970.517241379312</v>
      </c>
      <c r="K223" s="37">
        <f t="shared" si="34"/>
        <v>3675.2827586206899</v>
      </c>
      <c r="L223" s="37">
        <f>SANTANDER!C224</f>
        <v>26645.8</v>
      </c>
      <c r="M223" s="126">
        <f>SANTANDER!E224</f>
        <v>24722.780000000002</v>
      </c>
      <c r="N223" s="36"/>
      <c r="O223" s="38"/>
    </row>
    <row r="224" spans="1:15" x14ac:dyDescent="0.2">
      <c r="A224" s="32">
        <f>SANTANDER!A225</f>
        <v>44545.522222222222</v>
      </c>
      <c r="B224" s="33"/>
      <c r="C224" s="34" t="str">
        <f>SANTANDER!B225</f>
        <v>PAGO DE NOMINA</v>
      </c>
      <c r="D224" s="35"/>
      <c r="E224" s="35">
        <f>SANTANDER!L225</f>
        <v>0</v>
      </c>
      <c r="F224" s="35">
        <f>SANTANDER!K225</f>
        <v>0</v>
      </c>
      <c r="G224" s="36">
        <f t="shared" si="31"/>
        <v>0</v>
      </c>
      <c r="H224" s="37">
        <f t="shared" si="32"/>
        <v>0</v>
      </c>
      <c r="I224" s="36">
        <f>SANTANDER!D225</f>
        <v>0</v>
      </c>
      <c r="J224" s="37">
        <f t="shared" si="33"/>
        <v>12880.517241379312</v>
      </c>
      <c r="K224" s="37">
        <f t="shared" si="34"/>
        <v>2060.8827586206899</v>
      </c>
      <c r="L224" s="37">
        <f>SANTANDER!C225</f>
        <v>14941.4</v>
      </c>
      <c r="M224" s="126">
        <f>SANTANDER!E225</f>
        <v>9781.3800000000028</v>
      </c>
      <c r="N224" s="36"/>
      <c r="O224" s="38"/>
    </row>
    <row r="225" spans="1:15" x14ac:dyDescent="0.2">
      <c r="A225" s="32">
        <f>SANTANDER!A226</f>
        <v>44545.523611111108</v>
      </c>
      <c r="B225" s="33"/>
      <c r="C225" s="34" t="str">
        <f>SANTANDER!B226</f>
        <v>CGO TRANS ELEC</v>
      </c>
      <c r="D225" s="35"/>
      <c r="E225" s="35">
        <f>SANTANDER!L226</f>
        <v>0</v>
      </c>
      <c r="F225" s="35">
        <f>SANTANDER!K226</f>
        <v>0</v>
      </c>
      <c r="G225" s="36">
        <f t="shared" si="31"/>
        <v>0</v>
      </c>
      <c r="H225" s="37">
        <f t="shared" si="32"/>
        <v>0</v>
      </c>
      <c r="I225" s="36">
        <f>SANTANDER!D226</f>
        <v>0</v>
      </c>
      <c r="J225" s="37">
        <f t="shared" si="33"/>
        <v>2887.9310344827586</v>
      </c>
      <c r="K225" s="37">
        <f t="shared" si="34"/>
        <v>462.06896551724139</v>
      </c>
      <c r="L225" s="37">
        <f>SANTANDER!C226</f>
        <v>3350</v>
      </c>
      <c r="M225" s="126">
        <f>SANTANDER!E226</f>
        <v>6431.3800000000028</v>
      </c>
      <c r="N225" s="36"/>
      <c r="O225" s="38"/>
    </row>
    <row r="226" spans="1:15" x14ac:dyDescent="0.2">
      <c r="A226" s="32">
        <f>SANTANDER!A227</f>
        <v>44545.525949074072</v>
      </c>
      <c r="B226" s="33"/>
      <c r="C226" s="34" t="str">
        <f>SANTANDER!B227</f>
        <v>PAGO TRAN SPEI</v>
      </c>
      <c r="D226" s="35"/>
      <c r="E226" s="35">
        <f>SANTANDER!L227</f>
        <v>0</v>
      </c>
      <c r="F226" s="35">
        <f>SANTANDER!K227</f>
        <v>0</v>
      </c>
      <c r="G226" s="36">
        <f t="shared" si="31"/>
        <v>0</v>
      </c>
      <c r="H226" s="37">
        <f t="shared" si="32"/>
        <v>0</v>
      </c>
      <c r="I226" s="36">
        <f>SANTANDER!D227</f>
        <v>0</v>
      </c>
      <c r="J226" s="37">
        <f t="shared" si="33"/>
        <v>1978.9655172413793</v>
      </c>
      <c r="K226" s="37">
        <f t="shared" si="34"/>
        <v>316.63448275862072</v>
      </c>
      <c r="L226" s="37">
        <f>SANTANDER!C227</f>
        <v>2295.6</v>
      </c>
      <c r="M226" s="126">
        <f>SANTANDER!E227</f>
        <v>4135.7800000000025</v>
      </c>
      <c r="N226" s="36"/>
      <c r="O226" s="38"/>
    </row>
    <row r="227" spans="1:15" x14ac:dyDescent="0.2">
      <c r="A227" s="32">
        <f>SANTANDER!A228</f>
        <v>44545.525949074072</v>
      </c>
      <c r="B227" s="33"/>
      <c r="C227" s="34" t="str">
        <f>SANTANDER!B228</f>
        <v>PAGO TRAN SPEI</v>
      </c>
      <c r="D227" s="35"/>
      <c r="E227" s="35">
        <f>SANTANDER!L228</f>
        <v>0</v>
      </c>
      <c r="F227" s="35">
        <f>SANTANDER!K228</f>
        <v>0</v>
      </c>
      <c r="G227" s="36">
        <f t="shared" si="31"/>
        <v>0</v>
      </c>
      <c r="H227" s="37">
        <f t="shared" si="32"/>
        <v>0</v>
      </c>
      <c r="I227" s="36">
        <f>SANTANDER!D228</f>
        <v>0</v>
      </c>
      <c r="J227" s="37">
        <f t="shared" si="33"/>
        <v>2006.8965517241381</v>
      </c>
      <c r="K227" s="37">
        <f t="shared" si="34"/>
        <v>321.10344827586209</v>
      </c>
      <c r="L227" s="37">
        <f>SANTANDER!C228</f>
        <v>2328</v>
      </c>
      <c r="M227" s="126">
        <f>SANTANDER!E228</f>
        <v>1807.7800000000025</v>
      </c>
      <c r="N227" s="36"/>
      <c r="O227" s="38"/>
    </row>
    <row r="228" spans="1:15" x14ac:dyDescent="0.2">
      <c r="A228" s="32">
        <f>SANTANDER!A229</f>
        <v>44546.597222222219</v>
      </c>
      <c r="B228" s="33"/>
      <c r="C228" s="34" t="str">
        <f>SANTANDER!B229</f>
        <v>DEP S B COBRO</v>
      </c>
      <c r="D228" s="35"/>
      <c r="E228" s="35" t="str">
        <f>SANTANDER!L229</f>
        <v>F3141</v>
      </c>
      <c r="F228" s="35">
        <f>SANTANDER!K229</f>
        <v>1514</v>
      </c>
      <c r="G228" s="36">
        <f t="shared" si="31"/>
        <v>268000</v>
      </c>
      <c r="H228" s="37">
        <f t="shared" si="32"/>
        <v>42880</v>
      </c>
      <c r="I228" s="36">
        <f>SANTANDER!D229</f>
        <v>310880</v>
      </c>
      <c r="J228" s="37">
        <f t="shared" si="33"/>
        <v>0</v>
      </c>
      <c r="K228" s="37">
        <f t="shared" si="34"/>
        <v>0</v>
      </c>
      <c r="L228" s="37">
        <f>SANTANDER!C229</f>
        <v>0</v>
      </c>
      <c r="M228" s="126">
        <f>SANTANDER!E229</f>
        <v>312687.78000000003</v>
      </c>
      <c r="N228" s="36"/>
      <c r="O228" s="38"/>
    </row>
    <row r="229" spans="1:15" x14ac:dyDescent="0.2">
      <c r="A229" s="32">
        <f>SANTANDER!A230</f>
        <v>44546.760069444441</v>
      </c>
      <c r="B229" s="33"/>
      <c r="C229" s="34" t="str">
        <f>SANTANDER!B230</f>
        <v>AB TRANSF SPEI</v>
      </c>
      <c r="D229" s="35"/>
      <c r="E229" s="35" t="str">
        <f>SANTANDER!L230</f>
        <v>NO HAY FACATURA AUN</v>
      </c>
      <c r="F229" s="35">
        <f>SANTANDER!K230</f>
        <v>0</v>
      </c>
      <c r="G229" s="36">
        <f t="shared" si="31"/>
        <v>14000.000000000002</v>
      </c>
      <c r="H229" s="37">
        <f t="shared" si="32"/>
        <v>2240.0000000000005</v>
      </c>
      <c r="I229" s="36">
        <f>SANTANDER!D230</f>
        <v>16240</v>
      </c>
      <c r="J229" s="37">
        <f t="shared" si="33"/>
        <v>0</v>
      </c>
      <c r="K229" s="37">
        <f t="shared" si="34"/>
        <v>0</v>
      </c>
      <c r="L229" s="37">
        <f>SANTANDER!C230</f>
        <v>0</v>
      </c>
      <c r="M229" s="126">
        <f>SANTANDER!E230</f>
        <v>328927.78000000003</v>
      </c>
      <c r="N229" s="36"/>
      <c r="O229" s="38"/>
    </row>
    <row r="230" spans="1:15" x14ac:dyDescent="0.2">
      <c r="A230" s="32">
        <f>SANTANDER!A231</f>
        <v>44547.508113425924</v>
      </c>
      <c r="B230" s="33"/>
      <c r="C230" s="34" t="str">
        <f>SANTANDER!B231</f>
        <v>AB TRANSF SPEI</v>
      </c>
      <c r="D230" s="35"/>
      <c r="E230" s="35" t="s">
        <v>1459</v>
      </c>
      <c r="F230" s="35">
        <f>SANTANDER!K231</f>
        <v>0</v>
      </c>
      <c r="G230" s="36">
        <f t="shared" si="31"/>
        <v>9400</v>
      </c>
      <c r="H230" s="37">
        <f t="shared" si="32"/>
        <v>1504</v>
      </c>
      <c r="I230" s="36">
        <f>SANTANDER!D231</f>
        <v>10904</v>
      </c>
      <c r="J230" s="37">
        <f t="shared" si="33"/>
        <v>0</v>
      </c>
      <c r="K230" s="37">
        <f t="shared" si="34"/>
        <v>0</v>
      </c>
      <c r="L230" s="37">
        <f>SANTANDER!C231</f>
        <v>0</v>
      </c>
      <c r="M230" s="126">
        <f>SANTANDER!E231</f>
        <v>339831.78</v>
      </c>
      <c r="N230" s="36"/>
      <c r="O230" s="38"/>
    </row>
    <row r="231" spans="1:15" x14ac:dyDescent="0.2">
      <c r="A231" s="32">
        <f>SANTANDER!A232</f>
        <v>44547.695833333331</v>
      </c>
      <c r="B231" s="33"/>
      <c r="C231" s="34" t="str">
        <f>SANTANDER!B232</f>
        <v>CGO PAG NOM AP</v>
      </c>
      <c r="D231" s="35"/>
      <c r="E231" s="35">
        <f>SANTANDER!L232</f>
        <v>0</v>
      </c>
      <c r="F231" s="35">
        <f>SANTANDER!K232</f>
        <v>0</v>
      </c>
      <c r="G231" s="36">
        <f t="shared" si="31"/>
        <v>0</v>
      </c>
      <c r="H231" s="37">
        <f t="shared" si="32"/>
        <v>0</v>
      </c>
      <c r="I231" s="36">
        <f>SANTANDER!D232</f>
        <v>0</v>
      </c>
      <c r="J231" s="37">
        <f t="shared" si="33"/>
        <v>22136.232758620688</v>
      </c>
      <c r="K231" s="37">
        <f t="shared" si="34"/>
        <v>3541.7972413793104</v>
      </c>
      <c r="L231" s="37">
        <f>SANTANDER!C232</f>
        <v>25678.03</v>
      </c>
      <c r="M231" s="126">
        <f>SANTANDER!E232</f>
        <v>314153.75</v>
      </c>
      <c r="N231" s="36"/>
      <c r="O231" s="38"/>
    </row>
    <row r="232" spans="1:15" x14ac:dyDescent="0.2">
      <c r="A232" s="32">
        <f>SANTANDER!A233</f>
        <v>44547.698611111111</v>
      </c>
      <c r="B232" s="33"/>
      <c r="C232" s="34" t="str">
        <f>SANTANDER!B233</f>
        <v>CGO PAG NOM AP</v>
      </c>
      <c r="D232" s="35"/>
      <c r="E232" s="35">
        <f>SANTANDER!L233</f>
        <v>0</v>
      </c>
      <c r="F232" s="35">
        <f>SANTANDER!K233</f>
        <v>0</v>
      </c>
      <c r="G232" s="36">
        <f t="shared" si="31"/>
        <v>0</v>
      </c>
      <c r="H232" s="37">
        <f t="shared" si="32"/>
        <v>0</v>
      </c>
      <c r="I232" s="36">
        <f>SANTANDER!D233</f>
        <v>0</v>
      </c>
      <c r="J232" s="37">
        <f t="shared" si="33"/>
        <v>20459.137931034482</v>
      </c>
      <c r="K232" s="37">
        <f t="shared" si="34"/>
        <v>3273.4620689655171</v>
      </c>
      <c r="L232" s="37">
        <f>SANTANDER!C233</f>
        <v>23732.6</v>
      </c>
      <c r="M232" s="126">
        <f>SANTANDER!E233</f>
        <v>290421.15000000002</v>
      </c>
      <c r="N232" s="36"/>
      <c r="O232" s="38"/>
    </row>
    <row r="233" spans="1:15" x14ac:dyDescent="0.2">
      <c r="A233" s="32">
        <f>SANTANDER!A234</f>
        <v>44550.876388888886</v>
      </c>
      <c r="B233" s="33"/>
      <c r="C233" s="34" t="str">
        <f>SANTANDER!B234</f>
        <v>CGO TRANS ELEC</v>
      </c>
      <c r="D233" s="35"/>
      <c r="E233" s="35">
        <f>SANTANDER!L234</f>
        <v>0</v>
      </c>
      <c r="F233" s="35">
        <f>SANTANDER!K234</f>
        <v>0</v>
      </c>
      <c r="G233" s="36">
        <f t="shared" si="31"/>
        <v>0</v>
      </c>
      <c r="H233" s="37">
        <f t="shared" si="32"/>
        <v>0</v>
      </c>
      <c r="I233" s="36">
        <f>SANTANDER!D234</f>
        <v>0</v>
      </c>
      <c r="J233" s="37">
        <f t="shared" si="33"/>
        <v>3750.0000000000005</v>
      </c>
      <c r="K233" s="37">
        <f t="shared" si="34"/>
        <v>600.00000000000011</v>
      </c>
      <c r="L233" s="37">
        <f>SANTANDER!C234</f>
        <v>4350</v>
      </c>
      <c r="M233" s="126">
        <f>SANTANDER!E234</f>
        <v>286071.15000000002</v>
      </c>
      <c r="N233" s="36"/>
      <c r="O233" s="38"/>
    </row>
    <row r="234" spans="1:15" x14ac:dyDescent="0.2">
      <c r="A234" s="32">
        <f>SANTANDER!A235</f>
        <v>44551.472222222219</v>
      </c>
      <c r="B234" s="33"/>
      <c r="C234" s="34" t="str">
        <f>SANTANDER!B235</f>
        <v>CGO IMP FEDTRA</v>
      </c>
      <c r="D234" s="35"/>
      <c r="E234" s="35">
        <f>SANTANDER!L235</f>
        <v>0</v>
      </c>
      <c r="F234" s="35">
        <f>SANTANDER!K235</f>
        <v>0</v>
      </c>
      <c r="G234" s="36">
        <f t="shared" si="31"/>
        <v>0</v>
      </c>
      <c r="H234" s="37">
        <f t="shared" si="32"/>
        <v>0</v>
      </c>
      <c r="I234" s="36">
        <f>SANTANDER!D235</f>
        <v>0</v>
      </c>
      <c r="J234" s="37">
        <f t="shared" si="33"/>
        <v>60700.000000000007</v>
      </c>
      <c r="K234" s="37">
        <f t="shared" si="34"/>
        <v>9712.0000000000018</v>
      </c>
      <c r="L234" s="37">
        <f>SANTANDER!C235</f>
        <v>70412</v>
      </c>
      <c r="M234" s="126">
        <f>SANTANDER!E235</f>
        <v>215659.15000000002</v>
      </c>
      <c r="N234" s="36"/>
      <c r="O234" s="38"/>
    </row>
    <row r="235" spans="1:15" x14ac:dyDescent="0.2">
      <c r="A235" s="32">
        <f>SANTANDER!A236</f>
        <v>44552.723078703704</v>
      </c>
      <c r="B235" s="33"/>
      <c r="C235" s="34" t="str">
        <f>SANTANDER!B236</f>
        <v>PAGO TRAN SPEI</v>
      </c>
      <c r="D235" s="35"/>
      <c r="E235" s="35">
        <f>SANTANDER!L236</f>
        <v>0</v>
      </c>
      <c r="F235" s="35">
        <f>SANTANDER!K236</f>
        <v>0</v>
      </c>
      <c r="G235" s="36">
        <f t="shared" si="31"/>
        <v>0</v>
      </c>
      <c r="H235" s="37">
        <f t="shared" si="32"/>
        <v>0</v>
      </c>
      <c r="I235" s="36">
        <f>SANTANDER!D236</f>
        <v>0</v>
      </c>
      <c r="J235" s="37">
        <f t="shared" si="33"/>
        <v>68965.517241379319</v>
      </c>
      <c r="K235" s="37">
        <f t="shared" si="34"/>
        <v>11034.482758620692</v>
      </c>
      <c r="L235" s="37">
        <f>SANTANDER!C236</f>
        <v>80000</v>
      </c>
      <c r="M235" s="126">
        <f>SANTANDER!E236</f>
        <v>135659.15000000002</v>
      </c>
      <c r="N235" s="36"/>
      <c r="O235" s="38"/>
    </row>
    <row r="236" spans="1:15" x14ac:dyDescent="0.2">
      <c r="A236" s="32">
        <f>SANTANDER!A237</f>
        <v>44553.722083333334</v>
      </c>
      <c r="B236" s="33"/>
      <c r="C236" s="34" t="str">
        <f>SANTANDER!B237</f>
        <v>PAGO TRAN SPEI</v>
      </c>
      <c r="D236" s="35"/>
      <c r="E236" s="35">
        <f>SANTANDER!L237</f>
        <v>0</v>
      </c>
      <c r="F236" s="35">
        <f>SANTANDER!K237</f>
        <v>0</v>
      </c>
      <c r="G236" s="36">
        <f t="shared" si="31"/>
        <v>0</v>
      </c>
      <c r="H236" s="37">
        <f t="shared" si="32"/>
        <v>0</v>
      </c>
      <c r="I236" s="36">
        <f>SANTANDER!D237</f>
        <v>0</v>
      </c>
      <c r="J236" s="37">
        <f t="shared" si="33"/>
        <v>68965.517241379319</v>
      </c>
      <c r="K236" s="37">
        <f t="shared" si="34"/>
        <v>11034.482758620692</v>
      </c>
      <c r="L236" s="37">
        <f>SANTANDER!C237</f>
        <v>80000</v>
      </c>
      <c r="M236" s="126">
        <f>SANTANDER!E237</f>
        <v>55659.150000000023</v>
      </c>
      <c r="N236" s="36"/>
      <c r="O236" s="38"/>
    </row>
    <row r="237" spans="1:15" x14ac:dyDescent="0.2">
      <c r="A237" s="32">
        <f>SANTANDER!A238</f>
        <v>44557.584722222222</v>
      </c>
      <c r="B237" s="33"/>
      <c r="C237" s="34" t="str">
        <f>SANTANDER!B238</f>
        <v>CGO PAG NOM AP</v>
      </c>
      <c r="D237" s="35"/>
      <c r="E237" s="35">
        <f>SANTANDER!L238</f>
        <v>0</v>
      </c>
      <c r="F237" s="35">
        <f>SANTANDER!K238</f>
        <v>0</v>
      </c>
      <c r="G237" s="36">
        <f t="shared" si="31"/>
        <v>0</v>
      </c>
      <c r="H237" s="37">
        <f t="shared" si="32"/>
        <v>0</v>
      </c>
      <c r="I237" s="36">
        <f>SANTANDER!D238</f>
        <v>0</v>
      </c>
      <c r="J237" s="37">
        <f t="shared" si="33"/>
        <v>1293.1034482758621</v>
      </c>
      <c r="K237" s="37">
        <f t="shared" si="34"/>
        <v>206.89655172413794</v>
      </c>
      <c r="L237" s="37">
        <f>SANTANDER!C238</f>
        <v>1500</v>
      </c>
      <c r="M237" s="126">
        <f>SANTANDER!E238</f>
        <v>54159.150000000023</v>
      </c>
      <c r="N237" s="36"/>
      <c r="O237" s="38"/>
    </row>
    <row r="238" spans="1:15" x14ac:dyDescent="0.2">
      <c r="A238" s="32">
        <f>SANTANDER!A239</f>
        <v>44557.370138888888</v>
      </c>
      <c r="B238" s="33"/>
      <c r="C238" s="34" t="str">
        <f>SANTANDER!B239</f>
        <v>CGO PAG NOM AP</v>
      </c>
      <c r="D238" s="35"/>
      <c r="E238" s="35">
        <f>SANTANDER!L239</f>
        <v>0</v>
      </c>
      <c r="F238" s="35">
        <f>SANTANDER!K239</f>
        <v>0</v>
      </c>
      <c r="G238" s="36">
        <f t="shared" si="31"/>
        <v>0</v>
      </c>
      <c r="H238" s="37">
        <f t="shared" si="32"/>
        <v>0</v>
      </c>
      <c r="I238" s="36">
        <f>SANTANDER!D239</f>
        <v>0</v>
      </c>
      <c r="J238" s="37">
        <f t="shared" si="33"/>
        <v>862.06896551724139</v>
      </c>
      <c r="K238" s="37">
        <f t="shared" si="34"/>
        <v>137.93103448275863</v>
      </c>
      <c r="L238" s="37">
        <f>SANTANDER!C239</f>
        <v>1000</v>
      </c>
      <c r="M238" s="126">
        <f>SANTANDER!E239</f>
        <v>53159.150000000023</v>
      </c>
      <c r="N238" s="36"/>
      <c r="O238" s="38"/>
    </row>
    <row r="239" spans="1:15" x14ac:dyDescent="0.2">
      <c r="A239" s="32">
        <f>SANTANDER!A240</f>
        <v>44559.563194444447</v>
      </c>
      <c r="B239" s="33"/>
      <c r="C239" s="34" t="str">
        <f>SANTANDER!B240</f>
        <v xml:space="preserve">CGO PAG NOM AP  </v>
      </c>
      <c r="D239" s="35"/>
      <c r="E239" s="35">
        <f>SANTANDER!L240</f>
        <v>0</v>
      </c>
      <c r="F239" s="35">
        <f>SANTANDER!K240</f>
        <v>0</v>
      </c>
      <c r="G239" s="36">
        <f t="shared" si="31"/>
        <v>0</v>
      </c>
      <c r="H239" s="37">
        <f t="shared" si="32"/>
        <v>0</v>
      </c>
      <c r="I239" s="36">
        <f>SANTANDER!D240</f>
        <v>0</v>
      </c>
      <c r="J239" s="37">
        <f t="shared" si="33"/>
        <v>1724.1379310344828</v>
      </c>
      <c r="K239" s="37">
        <f t="shared" si="34"/>
        <v>275.86206896551727</v>
      </c>
      <c r="L239" s="37">
        <f>SANTANDER!C240</f>
        <v>2000</v>
      </c>
      <c r="M239" s="126">
        <f>SANTANDER!E240</f>
        <v>51159.150000000023</v>
      </c>
      <c r="N239" s="36"/>
      <c r="O239" s="38"/>
    </row>
    <row r="240" spans="1:15" x14ac:dyDescent="0.2">
      <c r="A240" s="32">
        <f>SANTANDER!A241</f>
        <v>44560.398854166669</v>
      </c>
      <c r="B240" s="33"/>
      <c r="C240" s="34" t="str">
        <f>SANTANDER!B241</f>
        <v>PAGO TRAN SPEI</v>
      </c>
      <c r="D240" s="35"/>
      <c r="E240" s="35">
        <f>SANTANDER!L241</f>
        <v>0</v>
      </c>
      <c r="F240" s="35">
        <f>SANTANDER!K241</f>
        <v>0</v>
      </c>
      <c r="G240" s="36">
        <f t="shared" si="31"/>
        <v>0</v>
      </c>
      <c r="H240" s="37">
        <f t="shared" si="32"/>
        <v>0</v>
      </c>
      <c r="I240" s="36">
        <f>SANTANDER!D241</f>
        <v>0</v>
      </c>
      <c r="J240" s="37">
        <f t="shared" si="33"/>
        <v>16379.310344827587</v>
      </c>
      <c r="K240" s="37">
        <f t="shared" si="34"/>
        <v>2620.6896551724139</v>
      </c>
      <c r="L240" s="37">
        <f>SANTANDER!C241</f>
        <v>19000</v>
      </c>
      <c r="M240" s="126">
        <f>SANTANDER!E241</f>
        <v>32159.150000000023</v>
      </c>
      <c r="N240" s="36"/>
      <c r="O240" s="38"/>
    </row>
    <row r="241" spans="1:15" x14ac:dyDescent="0.2">
      <c r="A241" s="32">
        <f>SANTANDER!A242</f>
        <v>44560.557534722226</v>
      </c>
      <c r="B241" s="33"/>
      <c r="C241" s="34" t="str">
        <f>SANTANDER!B242</f>
        <v>AB TRANSF SPEI / DEYANIRA GUILLEN TORRES</v>
      </c>
      <c r="D241" s="35"/>
      <c r="E241" s="35" t="str">
        <f>SANTANDER!L242</f>
        <v>F3260</v>
      </c>
      <c r="F241" s="35" t="str">
        <f>SANTANDER!K242</f>
        <v>PUE</v>
      </c>
      <c r="G241" s="36">
        <f t="shared" si="31"/>
        <v>9400</v>
      </c>
      <c r="H241" s="37">
        <f t="shared" si="32"/>
        <v>1504</v>
      </c>
      <c r="I241" s="36">
        <f>SANTANDER!D242</f>
        <v>10904</v>
      </c>
      <c r="J241" s="37">
        <f t="shared" si="33"/>
        <v>0</v>
      </c>
      <c r="K241" s="37">
        <f t="shared" si="34"/>
        <v>0</v>
      </c>
      <c r="L241" s="37">
        <f>SANTANDER!C242</f>
        <v>0</v>
      </c>
      <c r="M241" s="126">
        <f>SANTANDER!E242</f>
        <v>43063.150000000023</v>
      </c>
      <c r="N241" s="36"/>
      <c r="O241" s="38"/>
    </row>
    <row r="242" spans="1:15" x14ac:dyDescent="0.2">
      <c r="A242" s="32">
        <f>SANTANDER!A243</f>
        <v>44560.607187499998</v>
      </c>
      <c r="B242" s="33"/>
      <c r="C242" s="34" t="str">
        <f>SANTANDER!B243</f>
        <v>AB TRANSF SPEI</v>
      </c>
      <c r="D242" s="35"/>
      <c r="E242" s="35">
        <f>SANTANDER!L243</f>
        <v>0</v>
      </c>
      <c r="F242" s="35">
        <f>SANTANDER!K243</f>
        <v>0</v>
      </c>
      <c r="G242" s="36">
        <f t="shared" si="31"/>
        <v>4310.3448275862074</v>
      </c>
      <c r="H242" s="37">
        <f t="shared" si="32"/>
        <v>689.65517241379325</v>
      </c>
      <c r="I242" s="36">
        <f>SANTANDER!D243</f>
        <v>5000</v>
      </c>
      <c r="J242" s="37">
        <f t="shared" si="33"/>
        <v>0</v>
      </c>
      <c r="K242" s="37">
        <f t="shared" si="34"/>
        <v>0</v>
      </c>
      <c r="L242" s="37">
        <f>SANTANDER!C243</f>
        <v>0</v>
      </c>
      <c r="M242" s="126">
        <f>SANTANDER!E243</f>
        <v>48063.150000000023</v>
      </c>
      <c r="N242" s="36"/>
      <c r="O242" s="38"/>
    </row>
    <row r="243" spans="1:15" x14ac:dyDescent="0.2">
      <c r="A243" s="32">
        <f>SANTANDER!A244</f>
        <v>44560.620138888888</v>
      </c>
      <c r="B243" s="33"/>
      <c r="C243" s="34" t="str">
        <f>SANTANDER!B244</f>
        <v>CGO PAG NOM AP</v>
      </c>
      <c r="D243" s="35"/>
      <c r="E243" s="35">
        <f>SANTANDER!L244</f>
        <v>0</v>
      </c>
      <c r="F243" s="35">
        <f>SANTANDER!K244</f>
        <v>0</v>
      </c>
      <c r="G243" s="36">
        <f t="shared" si="31"/>
        <v>0</v>
      </c>
      <c r="H243" s="37">
        <f t="shared" si="32"/>
        <v>0</v>
      </c>
      <c r="I243" s="36">
        <f>SANTANDER!D244</f>
        <v>0</v>
      </c>
      <c r="J243" s="37">
        <f t="shared" si="33"/>
        <v>10857.068965517243</v>
      </c>
      <c r="K243" s="37">
        <f t="shared" si="34"/>
        <v>1737.1310344827589</v>
      </c>
      <c r="L243" s="37">
        <f>SANTANDER!C244</f>
        <v>12594.2</v>
      </c>
      <c r="M243" s="126">
        <f>SANTANDER!E244</f>
        <v>35468.950000000026</v>
      </c>
      <c r="N243" s="36"/>
      <c r="O243" s="38"/>
    </row>
    <row r="244" spans="1:15" x14ac:dyDescent="0.2">
      <c r="A244" s="32">
        <f>SANTANDER!A245</f>
        <v>44560.64434027778</v>
      </c>
      <c r="B244" s="33"/>
      <c r="C244" s="34" t="str">
        <f>SANTANDER!B245</f>
        <v>AB TRANSF SPEI</v>
      </c>
      <c r="D244" s="35"/>
      <c r="E244" s="35">
        <f>SANTANDER!L245</f>
        <v>0</v>
      </c>
      <c r="F244" s="35">
        <f>SANTANDER!K245</f>
        <v>0</v>
      </c>
      <c r="G244" s="36">
        <f t="shared" si="31"/>
        <v>53448.275862068971</v>
      </c>
      <c r="H244" s="37">
        <f t="shared" si="32"/>
        <v>8551.7241379310362</v>
      </c>
      <c r="I244" s="36">
        <f>SANTANDER!D245</f>
        <v>62000</v>
      </c>
      <c r="J244" s="37">
        <f t="shared" si="33"/>
        <v>0</v>
      </c>
      <c r="K244" s="37">
        <f t="shared" si="34"/>
        <v>0</v>
      </c>
      <c r="L244" s="37">
        <f>SANTANDER!C245</f>
        <v>0</v>
      </c>
      <c r="M244" s="126">
        <f>SANTANDER!E245</f>
        <v>97468.950000000026</v>
      </c>
      <c r="N244" s="36"/>
      <c r="O244" s="38"/>
    </row>
    <row r="245" spans="1:15" x14ac:dyDescent="0.2">
      <c r="A245" s="32">
        <f>SANTANDER!A246</f>
        <v>44560.698611111111</v>
      </c>
      <c r="B245" s="33"/>
      <c r="C245" s="34" t="str">
        <f>SANTANDER!B246</f>
        <v>CGO PAG NOM AP</v>
      </c>
      <c r="D245" s="35"/>
      <c r="E245" s="35">
        <f>SANTANDER!L246</f>
        <v>0</v>
      </c>
      <c r="F245" s="35">
        <f>SANTANDER!K246</f>
        <v>0</v>
      </c>
      <c r="G245" s="36">
        <f t="shared" si="31"/>
        <v>0</v>
      </c>
      <c r="H245" s="37">
        <f t="shared" si="32"/>
        <v>0</v>
      </c>
      <c r="I245" s="36">
        <f>SANTANDER!D246</f>
        <v>0</v>
      </c>
      <c r="J245" s="37">
        <f t="shared" si="33"/>
        <v>22944.137931034486</v>
      </c>
      <c r="K245" s="37">
        <f t="shared" si="34"/>
        <v>3671.0620689655179</v>
      </c>
      <c r="L245" s="37">
        <f>SANTANDER!C246</f>
        <v>26615.200000000001</v>
      </c>
      <c r="M245" s="126">
        <f>SANTANDER!E246</f>
        <v>70853.750000000029</v>
      </c>
      <c r="N245" s="36"/>
      <c r="O245" s="38"/>
    </row>
    <row r="246" spans="1:15" x14ac:dyDescent="0.2">
      <c r="A246" s="32">
        <f>SANTANDER!A247</f>
        <v>44560.700694444444</v>
      </c>
      <c r="B246" s="33"/>
      <c r="C246" s="34" t="str">
        <f>SANTANDER!B247</f>
        <v>CGO TRANS ELEC</v>
      </c>
      <c r="D246" s="35"/>
      <c r="E246" s="35">
        <f>SANTANDER!L247</f>
        <v>0</v>
      </c>
      <c r="F246" s="35">
        <f>SANTANDER!K247</f>
        <v>0</v>
      </c>
      <c r="G246" s="36">
        <f t="shared" si="31"/>
        <v>0</v>
      </c>
      <c r="H246" s="37">
        <f t="shared" si="32"/>
        <v>0</v>
      </c>
      <c r="I246" s="36">
        <f>SANTANDER!D247</f>
        <v>0</v>
      </c>
      <c r="J246" s="37">
        <f t="shared" si="33"/>
        <v>2887.9310344827586</v>
      </c>
      <c r="K246" s="37">
        <f t="shared" si="34"/>
        <v>462.06896551724139</v>
      </c>
      <c r="L246" s="37">
        <f>SANTANDER!C247</f>
        <v>3350</v>
      </c>
      <c r="M246" s="126">
        <f>SANTANDER!E247</f>
        <v>67503.750000000029</v>
      </c>
      <c r="N246" s="36"/>
      <c r="O246" s="38"/>
    </row>
    <row r="247" spans="1:15" x14ac:dyDescent="0.2">
      <c r="A247" s="32">
        <f>SANTANDER!A248</f>
        <v>44560.702604166669</v>
      </c>
      <c r="B247" s="33"/>
      <c r="C247" s="34" t="str">
        <f>SANTANDER!B248</f>
        <v>PAGO TRAN SPEI</v>
      </c>
      <c r="D247" s="35"/>
      <c r="E247" s="35">
        <f>SANTANDER!L248</f>
        <v>0</v>
      </c>
      <c r="F247" s="35">
        <f>SANTANDER!K248</f>
        <v>0</v>
      </c>
      <c r="G247" s="36">
        <f t="shared" si="31"/>
        <v>0</v>
      </c>
      <c r="H247" s="37">
        <f t="shared" si="32"/>
        <v>0</v>
      </c>
      <c r="I247" s="36">
        <f>SANTANDER!D248</f>
        <v>0</v>
      </c>
      <c r="J247" s="37">
        <f t="shared" si="33"/>
        <v>1975.8620689655174</v>
      </c>
      <c r="K247" s="37">
        <f t="shared" si="34"/>
        <v>316.13793103448279</v>
      </c>
      <c r="L247" s="37">
        <f>SANTANDER!C248</f>
        <v>2292</v>
      </c>
      <c r="M247" s="126">
        <f>SANTANDER!E248</f>
        <v>65211.750000000029</v>
      </c>
      <c r="N247" s="36"/>
      <c r="O247" s="38"/>
    </row>
    <row r="248" spans="1:15" x14ac:dyDescent="0.2">
      <c r="A248" s="32">
        <f>SANTANDER!A249</f>
        <v>44560.702604166669</v>
      </c>
      <c r="B248" s="33"/>
      <c r="C248" s="34" t="str">
        <f>SANTANDER!B249</f>
        <v>PAGO TRAN SPEI</v>
      </c>
      <c r="D248" s="35"/>
      <c r="E248" s="35">
        <f>SANTANDER!L249</f>
        <v>0</v>
      </c>
      <c r="F248" s="35">
        <f>SANTANDER!K249</f>
        <v>0</v>
      </c>
      <c r="G248" s="36">
        <f t="shared" si="31"/>
        <v>0</v>
      </c>
      <c r="H248" s="37">
        <f t="shared" si="32"/>
        <v>0</v>
      </c>
      <c r="I248" s="36">
        <f>SANTANDER!D249</f>
        <v>0</v>
      </c>
      <c r="J248" s="37">
        <f t="shared" si="33"/>
        <v>1859.1379310344828</v>
      </c>
      <c r="K248" s="37">
        <f t="shared" si="34"/>
        <v>297.46206896551723</v>
      </c>
      <c r="L248" s="37">
        <f>SANTANDER!C249</f>
        <v>2156.6</v>
      </c>
      <c r="M248" s="126">
        <f>SANTANDER!E249</f>
        <v>63055.150000000031</v>
      </c>
      <c r="N248" s="36"/>
      <c r="O248" s="38"/>
    </row>
    <row r="249" spans="1:15" x14ac:dyDescent="0.2">
      <c r="A249" s="32">
        <f>SANTANDER!A250</f>
        <v>44561.418749999997</v>
      </c>
      <c r="B249" s="33"/>
      <c r="C249" s="34" t="str">
        <f>SANTANDER!B250</f>
        <v>CGO PAG NOM AP</v>
      </c>
      <c r="D249" s="35"/>
      <c r="E249" s="35">
        <f>SANTANDER!L250</f>
        <v>0</v>
      </c>
      <c r="F249" s="35">
        <f>SANTANDER!K250</f>
        <v>0</v>
      </c>
      <c r="G249" s="36">
        <f t="shared" si="31"/>
        <v>0</v>
      </c>
      <c r="H249" s="37">
        <f t="shared" si="32"/>
        <v>0</v>
      </c>
      <c r="I249" s="36">
        <f>SANTANDER!D250</f>
        <v>0</v>
      </c>
      <c r="J249" s="37">
        <f t="shared" si="33"/>
        <v>22072.775862068964</v>
      </c>
      <c r="K249" s="37">
        <f t="shared" si="34"/>
        <v>3531.6441379310345</v>
      </c>
      <c r="L249" s="37">
        <f>SANTANDER!C250</f>
        <v>25604.42</v>
      </c>
      <c r="M249" s="126">
        <f>SANTANDER!E250</f>
        <v>37450.730000000032</v>
      </c>
      <c r="N249" s="36"/>
      <c r="O249" s="38"/>
    </row>
    <row r="250" spans="1:15" x14ac:dyDescent="0.2">
      <c r="A250" s="32">
        <f>SANTANDER!A251</f>
        <v>44561.663888888892</v>
      </c>
      <c r="B250" s="33"/>
      <c r="C250" s="34" t="str">
        <f>SANTANDER!B251</f>
        <v>COM OP AD PAQ</v>
      </c>
      <c r="D250" s="35"/>
      <c r="E250" s="35">
        <f>SANTANDER!L251</f>
        <v>0</v>
      </c>
      <c r="F250" s="35">
        <f>SANTANDER!K251</f>
        <v>0</v>
      </c>
      <c r="G250" s="36">
        <f t="shared" si="31"/>
        <v>0</v>
      </c>
      <c r="H250" s="37">
        <f t="shared" si="32"/>
        <v>0</v>
      </c>
      <c r="I250" s="36">
        <f>SANTANDER!D251</f>
        <v>0</v>
      </c>
      <c r="J250" s="37">
        <f t="shared" si="33"/>
        <v>85.344827586206904</v>
      </c>
      <c r="K250" s="37">
        <f t="shared" si="34"/>
        <v>13.655172413793105</v>
      </c>
      <c r="L250" s="37">
        <f>SANTANDER!C251</f>
        <v>99</v>
      </c>
      <c r="M250" s="126">
        <f>SANTANDER!E251</f>
        <v>37351.730000000032</v>
      </c>
      <c r="N250" s="36"/>
      <c r="O250" s="38"/>
    </row>
    <row r="251" spans="1:15" x14ac:dyDescent="0.2">
      <c r="A251" s="32">
        <f>SANTANDER!A252</f>
        <v>44561.663888888892</v>
      </c>
      <c r="B251" s="33"/>
      <c r="C251" s="34" t="str">
        <f>SANTANDER!B252</f>
        <v>IVA COMISION</v>
      </c>
      <c r="D251" s="35"/>
      <c r="E251" s="35">
        <f>SANTANDER!L252</f>
        <v>0</v>
      </c>
      <c r="F251" s="35">
        <f>SANTANDER!K252</f>
        <v>0</v>
      </c>
      <c r="G251" s="36">
        <f t="shared" si="31"/>
        <v>0</v>
      </c>
      <c r="H251" s="37">
        <f t="shared" si="32"/>
        <v>0</v>
      </c>
      <c r="I251" s="36">
        <f>SANTANDER!D252</f>
        <v>0</v>
      </c>
      <c r="J251" s="37">
        <f t="shared" si="33"/>
        <v>13.655172413793105</v>
      </c>
      <c r="K251" s="37">
        <f t="shared" si="34"/>
        <v>2.1848275862068967</v>
      </c>
      <c r="L251" s="37">
        <f>SANTANDER!C252</f>
        <v>15.84</v>
      </c>
      <c r="M251" s="126">
        <f>SANTANDER!E252</f>
        <v>37335.890000000036</v>
      </c>
      <c r="N251" s="36"/>
      <c r="O251" s="38"/>
    </row>
    <row r="252" spans="1:15" x14ac:dyDescent="0.2">
      <c r="A252" s="32">
        <f>SANTANDER!A253</f>
        <v>44561.107638888891</v>
      </c>
      <c r="B252" s="33"/>
      <c r="C252" s="34" t="str">
        <f>SANTANDER!B253</f>
        <v>COM MEM E-PYM</v>
      </c>
      <c r="D252" s="35"/>
      <c r="E252" s="35">
        <f>SANTANDER!L253</f>
        <v>0</v>
      </c>
      <c r="F252" s="35">
        <f>SANTANDER!K253</f>
        <v>0</v>
      </c>
      <c r="G252" s="36">
        <f t="shared" si="31"/>
        <v>0</v>
      </c>
      <c r="H252" s="37">
        <f t="shared" si="32"/>
        <v>0</v>
      </c>
      <c r="I252" s="36">
        <f>SANTANDER!D253</f>
        <v>0</v>
      </c>
      <c r="J252" s="37">
        <f t="shared" si="33"/>
        <v>171.55172413793105</v>
      </c>
      <c r="K252" s="37">
        <f t="shared" si="34"/>
        <v>27.448275862068968</v>
      </c>
      <c r="L252" s="37">
        <f>SANTANDER!C253</f>
        <v>199</v>
      </c>
      <c r="M252" s="126">
        <f>SANTANDER!E253</f>
        <v>37136.890000000036</v>
      </c>
      <c r="N252" s="36"/>
      <c r="O252" s="38"/>
    </row>
    <row r="253" spans="1:15" x14ac:dyDescent="0.2">
      <c r="A253" s="32">
        <f>SANTANDER!A254</f>
        <v>44561.107638888891</v>
      </c>
      <c r="B253" s="33"/>
      <c r="C253" s="34" t="str">
        <f>SANTANDER!B254</f>
        <v>IVA COMISION</v>
      </c>
      <c r="D253" s="35"/>
      <c r="E253" s="35">
        <f>SANTANDER!L254</f>
        <v>0</v>
      </c>
      <c r="F253" s="35">
        <f>SANTANDER!K254</f>
        <v>0</v>
      </c>
      <c r="G253" s="36">
        <f t="shared" si="31"/>
        <v>0</v>
      </c>
      <c r="H253" s="37">
        <f t="shared" si="32"/>
        <v>0</v>
      </c>
      <c r="I253" s="36">
        <f>SANTANDER!D254</f>
        <v>0</v>
      </c>
      <c r="J253" s="37">
        <f t="shared" si="33"/>
        <v>27.448275862068968</v>
      </c>
      <c r="K253" s="37">
        <f t="shared" si="34"/>
        <v>4.3917241379310346</v>
      </c>
      <c r="L253" s="37">
        <f>SANTANDER!C254</f>
        <v>31.84</v>
      </c>
      <c r="M253" s="126">
        <f>SANTANDER!E254</f>
        <v>37105.050000000039</v>
      </c>
      <c r="N253" s="36"/>
      <c r="O253" s="38"/>
    </row>
    <row r="254" spans="1:15" x14ac:dyDescent="0.2">
      <c r="A254" s="32">
        <f>SANTANDER!A255</f>
        <v>0</v>
      </c>
      <c r="B254" s="33"/>
      <c r="C254" s="34">
        <f>SANTANDER!B255</f>
        <v>0</v>
      </c>
      <c r="D254" s="35"/>
      <c r="E254" s="35">
        <f>SANTANDER!L255</f>
        <v>0</v>
      </c>
      <c r="F254" s="35">
        <f>SANTANDER!K255</f>
        <v>0</v>
      </c>
      <c r="G254" s="36">
        <f t="shared" si="31"/>
        <v>0</v>
      </c>
      <c r="H254" s="37">
        <f t="shared" si="32"/>
        <v>0</v>
      </c>
      <c r="I254" s="36">
        <f>SANTANDER!D255</f>
        <v>0</v>
      </c>
      <c r="J254" s="37">
        <f t="shared" si="33"/>
        <v>0</v>
      </c>
      <c r="K254" s="37">
        <f t="shared" si="34"/>
        <v>0</v>
      </c>
      <c r="L254" s="37">
        <f>SANTANDER!C255</f>
        <v>0</v>
      </c>
      <c r="M254" s="126">
        <f>SANTANDER!E255</f>
        <v>0</v>
      </c>
      <c r="N254" s="36"/>
      <c r="O254" s="38"/>
    </row>
    <row r="255" spans="1:15" x14ac:dyDescent="0.2">
      <c r="A255" s="32">
        <f>SANTANDER!A256</f>
        <v>0</v>
      </c>
      <c r="B255" s="33"/>
      <c r="C255" s="34">
        <f>SANTANDER!B256</f>
        <v>0</v>
      </c>
      <c r="D255" s="35"/>
      <c r="E255" s="35">
        <f>SANTANDER!L256</f>
        <v>0</v>
      </c>
      <c r="F255" s="35">
        <f>SANTANDER!K256</f>
        <v>0</v>
      </c>
      <c r="G255" s="36">
        <f t="shared" si="31"/>
        <v>0</v>
      </c>
      <c r="H255" s="37">
        <f t="shared" si="32"/>
        <v>0</v>
      </c>
      <c r="I255" s="36">
        <f>SANTANDER!D256</f>
        <v>0</v>
      </c>
      <c r="J255" s="37">
        <f t="shared" si="33"/>
        <v>0</v>
      </c>
      <c r="K255" s="37">
        <f t="shared" si="34"/>
        <v>0</v>
      </c>
      <c r="L255" s="37">
        <f>SANTANDER!C256</f>
        <v>0</v>
      </c>
      <c r="M255" s="126">
        <f>SANTANDER!E256</f>
        <v>0</v>
      </c>
      <c r="N255" s="36"/>
      <c r="O255" s="38"/>
    </row>
    <row r="256" spans="1:15" x14ac:dyDescent="0.2">
      <c r="A256" s="32">
        <f>SANTANDER!A257</f>
        <v>0</v>
      </c>
      <c r="B256" s="33"/>
      <c r="C256" s="34">
        <f>SANTANDER!B257</f>
        <v>0</v>
      </c>
      <c r="D256" s="35"/>
      <c r="E256" s="35">
        <f>SANTANDER!L257</f>
        <v>0</v>
      </c>
      <c r="F256" s="35">
        <f>SANTANDER!K257</f>
        <v>0</v>
      </c>
      <c r="G256" s="36">
        <f t="shared" si="31"/>
        <v>0</v>
      </c>
      <c r="H256" s="37">
        <f t="shared" si="32"/>
        <v>0</v>
      </c>
      <c r="I256" s="36">
        <f>SANTANDER!D257</f>
        <v>0</v>
      </c>
      <c r="J256" s="37">
        <f t="shared" si="33"/>
        <v>0</v>
      </c>
      <c r="K256" s="37">
        <f t="shared" si="34"/>
        <v>0</v>
      </c>
      <c r="L256" s="37">
        <f>SANTANDER!C257</f>
        <v>0</v>
      </c>
      <c r="M256" s="126">
        <f>SANTANDER!E257</f>
        <v>0</v>
      </c>
      <c r="N256" s="36"/>
      <c r="O256" s="38"/>
    </row>
    <row r="257" spans="1:15" x14ac:dyDescent="0.2">
      <c r="A257" s="32">
        <f>SANTANDER!A258</f>
        <v>0</v>
      </c>
      <c r="B257" s="33"/>
      <c r="C257" s="34">
        <f>SANTANDER!B258</f>
        <v>0</v>
      </c>
      <c r="D257" s="35"/>
      <c r="E257" s="35">
        <f>SANTANDER!L258</f>
        <v>0</v>
      </c>
      <c r="F257" s="35">
        <f>SANTANDER!K258</f>
        <v>0</v>
      </c>
      <c r="G257" s="36">
        <f t="shared" si="31"/>
        <v>0</v>
      </c>
      <c r="H257" s="37">
        <f t="shared" si="32"/>
        <v>0</v>
      </c>
      <c r="I257" s="36">
        <f>SANTANDER!D258</f>
        <v>0</v>
      </c>
      <c r="J257" s="37">
        <f t="shared" si="33"/>
        <v>0</v>
      </c>
      <c r="K257" s="37">
        <f t="shared" si="34"/>
        <v>0</v>
      </c>
      <c r="L257" s="37">
        <f>SANTANDER!C258</f>
        <v>0</v>
      </c>
      <c r="M257" s="126">
        <f>SANTANDER!E258</f>
        <v>0</v>
      </c>
      <c r="N257" s="36"/>
      <c r="O257" s="38"/>
    </row>
    <row r="258" spans="1:15" x14ac:dyDescent="0.2">
      <c r="A258" s="32">
        <f>SANTANDER!A259</f>
        <v>0</v>
      </c>
      <c r="B258" s="33"/>
      <c r="C258" s="34">
        <f>SANTANDER!B259</f>
        <v>0</v>
      </c>
      <c r="D258" s="35"/>
      <c r="E258" s="35">
        <f>SANTANDER!L259</f>
        <v>0</v>
      </c>
      <c r="F258" s="35">
        <f>SANTANDER!K259</f>
        <v>0</v>
      </c>
      <c r="G258" s="36">
        <f t="shared" si="31"/>
        <v>0</v>
      </c>
      <c r="H258" s="37">
        <f t="shared" si="32"/>
        <v>0</v>
      </c>
      <c r="I258" s="36">
        <f>SANTANDER!D259</f>
        <v>0</v>
      </c>
      <c r="J258" s="37">
        <f t="shared" si="33"/>
        <v>0</v>
      </c>
      <c r="K258" s="37">
        <f t="shared" si="34"/>
        <v>0</v>
      </c>
      <c r="L258" s="37">
        <f>SANTANDER!C259</f>
        <v>0</v>
      </c>
      <c r="M258" s="126">
        <f>SANTANDER!E259</f>
        <v>0</v>
      </c>
      <c r="N258" s="36"/>
      <c r="O258" s="38"/>
    </row>
    <row r="259" spans="1:15" x14ac:dyDescent="0.2">
      <c r="A259" s="32">
        <f>SANTANDER!A260</f>
        <v>0</v>
      </c>
      <c r="B259" s="33"/>
      <c r="C259" s="34">
        <f>SANTANDER!B260</f>
        <v>0</v>
      </c>
      <c r="D259" s="35"/>
      <c r="E259" s="35">
        <f>SANTANDER!L260</f>
        <v>0</v>
      </c>
      <c r="F259" s="35">
        <f>SANTANDER!K260</f>
        <v>0</v>
      </c>
      <c r="G259" s="36">
        <f t="shared" si="31"/>
        <v>0</v>
      </c>
      <c r="H259" s="37">
        <f t="shared" si="32"/>
        <v>0</v>
      </c>
      <c r="I259" s="36">
        <f>SANTANDER!D260</f>
        <v>0</v>
      </c>
      <c r="J259" s="37">
        <f t="shared" si="33"/>
        <v>0</v>
      </c>
      <c r="K259" s="37">
        <f t="shared" si="34"/>
        <v>0</v>
      </c>
      <c r="L259" s="37">
        <f>SANTANDER!C260</f>
        <v>0</v>
      </c>
      <c r="M259" s="126">
        <f>SANTANDER!E260</f>
        <v>0</v>
      </c>
      <c r="N259" s="36"/>
      <c r="O259" s="38"/>
    </row>
    <row r="260" spans="1:15" x14ac:dyDescent="0.2">
      <c r="A260" s="32">
        <f>SANTANDER!A261</f>
        <v>0</v>
      </c>
      <c r="B260" s="33"/>
      <c r="C260" s="34">
        <f>SANTANDER!B261</f>
        <v>0</v>
      </c>
      <c r="D260" s="35"/>
      <c r="E260" s="35">
        <f>SANTANDER!L261</f>
        <v>0</v>
      </c>
      <c r="F260" s="35">
        <f>SANTANDER!K261</f>
        <v>0</v>
      </c>
      <c r="G260" s="36">
        <f t="shared" ref="G260:G315" si="37">I260/1.16</f>
        <v>0</v>
      </c>
      <c r="H260" s="37">
        <f t="shared" ref="H260:H315" si="38">G260*0.16</f>
        <v>0</v>
      </c>
      <c r="I260" s="36">
        <f>SANTANDER!D261</f>
        <v>0</v>
      </c>
      <c r="J260" s="37">
        <f t="shared" si="33"/>
        <v>0</v>
      </c>
      <c r="K260" s="37">
        <f t="shared" ref="K260:K315" si="39">J260*0.16</f>
        <v>0</v>
      </c>
      <c r="L260" s="37">
        <f>SANTANDER!C261</f>
        <v>0</v>
      </c>
      <c r="M260" s="126">
        <f>SANTANDER!E261</f>
        <v>0</v>
      </c>
      <c r="N260" s="36"/>
      <c r="O260" s="38"/>
    </row>
    <row r="261" spans="1:15" x14ac:dyDescent="0.2">
      <c r="A261" s="32">
        <f>SANTANDER!A262</f>
        <v>0</v>
      </c>
      <c r="B261" s="33"/>
      <c r="C261" s="34">
        <f>SANTANDER!B262</f>
        <v>0</v>
      </c>
      <c r="D261" s="35"/>
      <c r="E261" s="35">
        <f>SANTANDER!L262</f>
        <v>0</v>
      </c>
      <c r="F261" s="35">
        <f>SANTANDER!K262</f>
        <v>0</v>
      </c>
      <c r="G261" s="36">
        <f t="shared" si="37"/>
        <v>0</v>
      </c>
      <c r="H261" s="37">
        <f t="shared" si="38"/>
        <v>0</v>
      </c>
      <c r="I261" s="36">
        <f>SANTANDER!D262</f>
        <v>0</v>
      </c>
      <c r="J261" s="37">
        <f t="shared" ref="J261:J315" si="40">L261/1.16</f>
        <v>0</v>
      </c>
      <c r="K261" s="37">
        <f t="shared" si="39"/>
        <v>0</v>
      </c>
      <c r="L261" s="37">
        <f>SANTANDER!C262</f>
        <v>0</v>
      </c>
      <c r="M261" s="126">
        <f>SANTANDER!E262</f>
        <v>0</v>
      </c>
      <c r="N261" s="36"/>
      <c r="O261" s="38"/>
    </row>
    <row r="262" spans="1:15" x14ac:dyDescent="0.2">
      <c r="A262" s="32">
        <f>SANTANDER!A263</f>
        <v>0</v>
      </c>
      <c r="B262" s="33"/>
      <c r="C262" s="34">
        <f>SANTANDER!B263</f>
        <v>0</v>
      </c>
      <c r="D262" s="35"/>
      <c r="E262" s="35">
        <f>SANTANDER!L263</f>
        <v>0</v>
      </c>
      <c r="F262" s="35">
        <f>SANTANDER!K263</f>
        <v>0</v>
      </c>
      <c r="G262" s="36">
        <f t="shared" si="37"/>
        <v>0</v>
      </c>
      <c r="H262" s="37">
        <f t="shared" si="38"/>
        <v>0</v>
      </c>
      <c r="I262" s="36">
        <f>SANTANDER!D263</f>
        <v>0</v>
      </c>
      <c r="J262" s="37">
        <f t="shared" si="40"/>
        <v>0</v>
      </c>
      <c r="K262" s="37">
        <f t="shared" si="39"/>
        <v>0</v>
      </c>
      <c r="L262" s="37">
        <f>SANTANDER!C263</f>
        <v>0</v>
      </c>
      <c r="M262" s="126">
        <f>SANTANDER!E263</f>
        <v>0</v>
      </c>
      <c r="N262" s="36"/>
      <c r="O262" s="38"/>
    </row>
    <row r="263" spans="1:15" x14ac:dyDescent="0.2">
      <c r="A263" s="32">
        <f>SANTANDER!A264</f>
        <v>0</v>
      </c>
      <c r="B263" s="33"/>
      <c r="C263" s="34">
        <f>SANTANDER!B264</f>
        <v>0</v>
      </c>
      <c r="D263" s="35"/>
      <c r="E263" s="35">
        <f>SANTANDER!L264</f>
        <v>0</v>
      </c>
      <c r="F263" s="35">
        <f>SANTANDER!K264</f>
        <v>0</v>
      </c>
      <c r="G263" s="36">
        <f t="shared" si="37"/>
        <v>0</v>
      </c>
      <c r="H263" s="37">
        <f t="shared" si="38"/>
        <v>0</v>
      </c>
      <c r="I263" s="36">
        <f>SANTANDER!D264</f>
        <v>0</v>
      </c>
      <c r="J263" s="37">
        <f t="shared" si="40"/>
        <v>0</v>
      </c>
      <c r="K263" s="37">
        <f t="shared" si="39"/>
        <v>0</v>
      </c>
      <c r="L263" s="37">
        <f>SANTANDER!C264</f>
        <v>0</v>
      </c>
      <c r="M263" s="126">
        <f>SANTANDER!E264</f>
        <v>0</v>
      </c>
      <c r="N263" s="36"/>
      <c r="O263" s="38"/>
    </row>
    <row r="264" spans="1:15" x14ac:dyDescent="0.2">
      <c r="A264" s="32">
        <f>SANTANDER!A265</f>
        <v>0</v>
      </c>
      <c r="B264" s="33"/>
      <c r="C264" s="34">
        <f>SANTANDER!B265</f>
        <v>0</v>
      </c>
      <c r="D264" s="35"/>
      <c r="E264" s="35">
        <f>SANTANDER!L265</f>
        <v>0</v>
      </c>
      <c r="F264" s="35">
        <f>SANTANDER!K265</f>
        <v>0</v>
      </c>
      <c r="G264" s="36">
        <f t="shared" si="37"/>
        <v>0</v>
      </c>
      <c r="H264" s="37">
        <f t="shared" si="38"/>
        <v>0</v>
      </c>
      <c r="I264" s="36">
        <f>SANTANDER!D265</f>
        <v>0</v>
      </c>
      <c r="J264" s="37">
        <f t="shared" si="40"/>
        <v>0</v>
      </c>
      <c r="K264" s="37">
        <f t="shared" si="39"/>
        <v>0</v>
      </c>
      <c r="L264" s="37">
        <f>SANTANDER!C265</f>
        <v>0</v>
      </c>
      <c r="M264" s="126">
        <f>SANTANDER!E265</f>
        <v>0</v>
      </c>
      <c r="N264" s="36"/>
      <c r="O264" s="38"/>
    </row>
    <row r="265" spans="1:15" x14ac:dyDescent="0.2">
      <c r="A265" s="32">
        <f>SANTANDER!A266</f>
        <v>0</v>
      </c>
      <c r="B265" s="33"/>
      <c r="C265" s="34">
        <f>SANTANDER!B266</f>
        <v>0</v>
      </c>
      <c r="D265" s="35"/>
      <c r="E265" s="35">
        <f>SANTANDER!L266</f>
        <v>0</v>
      </c>
      <c r="F265" s="35">
        <f>SANTANDER!K266</f>
        <v>0</v>
      </c>
      <c r="G265" s="36">
        <f t="shared" si="37"/>
        <v>0</v>
      </c>
      <c r="H265" s="37">
        <f t="shared" si="38"/>
        <v>0</v>
      </c>
      <c r="I265" s="36">
        <f>SANTANDER!D266</f>
        <v>0</v>
      </c>
      <c r="J265" s="37">
        <f t="shared" si="40"/>
        <v>0</v>
      </c>
      <c r="K265" s="37">
        <f t="shared" si="39"/>
        <v>0</v>
      </c>
      <c r="L265" s="37">
        <f>SANTANDER!C266</f>
        <v>0</v>
      </c>
      <c r="M265" s="126">
        <f>SANTANDER!E266</f>
        <v>0</v>
      </c>
      <c r="N265" s="36"/>
      <c r="O265" s="38"/>
    </row>
    <row r="266" spans="1:15" x14ac:dyDescent="0.2">
      <c r="A266" s="32">
        <f>SANTANDER!A267</f>
        <v>0</v>
      </c>
      <c r="B266" s="33"/>
      <c r="C266" s="34">
        <f>SANTANDER!B267</f>
        <v>0</v>
      </c>
      <c r="D266" s="35"/>
      <c r="E266" s="35">
        <f>SANTANDER!L267</f>
        <v>0</v>
      </c>
      <c r="F266" s="35">
        <f>SANTANDER!K267</f>
        <v>0</v>
      </c>
      <c r="G266" s="36">
        <f t="shared" si="37"/>
        <v>0</v>
      </c>
      <c r="H266" s="37">
        <f t="shared" si="38"/>
        <v>0</v>
      </c>
      <c r="I266" s="36">
        <f>SANTANDER!D267</f>
        <v>0</v>
      </c>
      <c r="J266" s="37">
        <f t="shared" si="40"/>
        <v>0</v>
      </c>
      <c r="K266" s="37">
        <f t="shared" si="39"/>
        <v>0</v>
      </c>
      <c r="L266" s="37">
        <f>SANTANDER!C267</f>
        <v>0</v>
      </c>
      <c r="M266" s="126">
        <f>SANTANDER!E267</f>
        <v>0</v>
      </c>
      <c r="N266" s="36"/>
      <c r="O266" s="38"/>
    </row>
    <row r="267" spans="1:15" x14ac:dyDescent="0.2">
      <c r="A267" s="32">
        <f>SANTANDER!A268</f>
        <v>0</v>
      </c>
      <c r="B267" s="33"/>
      <c r="C267" s="34">
        <f>SANTANDER!B268</f>
        <v>0</v>
      </c>
      <c r="D267" s="35"/>
      <c r="E267" s="35">
        <f>SANTANDER!L268</f>
        <v>0</v>
      </c>
      <c r="F267" s="35">
        <f>SANTANDER!K268</f>
        <v>0</v>
      </c>
      <c r="G267" s="36">
        <f t="shared" si="37"/>
        <v>0</v>
      </c>
      <c r="H267" s="37">
        <f t="shared" si="38"/>
        <v>0</v>
      </c>
      <c r="I267" s="36">
        <f>SANTANDER!D268</f>
        <v>0</v>
      </c>
      <c r="J267" s="37">
        <f t="shared" si="40"/>
        <v>0</v>
      </c>
      <c r="K267" s="37">
        <f t="shared" si="39"/>
        <v>0</v>
      </c>
      <c r="L267" s="37">
        <f>SANTANDER!C268</f>
        <v>0</v>
      </c>
      <c r="M267" s="126">
        <f>SANTANDER!E268</f>
        <v>0</v>
      </c>
      <c r="N267" s="36"/>
      <c r="O267" s="38"/>
    </row>
    <row r="268" spans="1:15" x14ac:dyDescent="0.2">
      <c r="A268" s="32">
        <f>SANTANDER!A269</f>
        <v>0</v>
      </c>
      <c r="B268" s="33"/>
      <c r="C268" s="34">
        <f>SANTANDER!B269</f>
        <v>0</v>
      </c>
      <c r="D268" s="35"/>
      <c r="E268" s="35">
        <f>SANTANDER!L269</f>
        <v>0</v>
      </c>
      <c r="F268" s="35">
        <f>SANTANDER!K269</f>
        <v>0</v>
      </c>
      <c r="G268" s="36">
        <f t="shared" si="37"/>
        <v>0</v>
      </c>
      <c r="H268" s="37">
        <f t="shared" si="38"/>
        <v>0</v>
      </c>
      <c r="I268" s="36">
        <f>SANTANDER!D269</f>
        <v>0</v>
      </c>
      <c r="J268" s="37">
        <f t="shared" si="40"/>
        <v>0</v>
      </c>
      <c r="K268" s="37">
        <f t="shared" si="39"/>
        <v>0</v>
      </c>
      <c r="L268" s="37">
        <f>SANTANDER!C269</f>
        <v>0</v>
      </c>
      <c r="M268" s="126">
        <f>SANTANDER!E269</f>
        <v>0</v>
      </c>
      <c r="N268" s="36"/>
      <c r="O268" s="38"/>
    </row>
    <row r="269" spans="1:15" x14ac:dyDescent="0.2">
      <c r="A269" s="32">
        <f>SANTANDER!A270</f>
        <v>0</v>
      </c>
      <c r="B269" s="33"/>
      <c r="C269" s="34">
        <f>SANTANDER!B270</f>
        <v>0</v>
      </c>
      <c r="D269" s="35"/>
      <c r="E269" s="35">
        <f>SANTANDER!L270</f>
        <v>0</v>
      </c>
      <c r="F269" s="35">
        <f>SANTANDER!K270</f>
        <v>0</v>
      </c>
      <c r="G269" s="36">
        <f t="shared" si="37"/>
        <v>0</v>
      </c>
      <c r="H269" s="37">
        <f t="shared" si="38"/>
        <v>0</v>
      </c>
      <c r="I269" s="36">
        <f>SANTANDER!D270</f>
        <v>0</v>
      </c>
      <c r="J269" s="37">
        <f t="shared" si="40"/>
        <v>0</v>
      </c>
      <c r="K269" s="37">
        <f t="shared" si="39"/>
        <v>0</v>
      </c>
      <c r="L269" s="37">
        <f>SANTANDER!C270</f>
        <v>0</v>
      </c>
      <c r="M269" s="126">
        <f>SANTANDER!E270</f>
        <v>0</v>
      </c>
      <c r="N269" s="36"/>
      <c r="O269" s="38"/>
    </row>
    <row r="270" spans="1:15" x14ac:dyDescent="0.2">
      <c r="A270" s="32">
        <f>SANTANDER!A271</f>
        <v>0</v>
      </c>
      <c r="B270" s="33"/>
      <c r="C270" s="34">
        <f>SANTANDER!B271</f>
        <v>0</v>
      </c>
      <c r="D270" s="35"/>
      <c r="E270" s="35">
        <f>SANTANDER!L271</f>
        <v>0</v>
      </c>
      <c r="F270" s="35">
        <f>SANTANDER!K271</f>
        <v>0</v>
      </c>
      <c r="G270" s="36">
        <f t="shared" si="37"/>
        <v>0</v>
      </c>
      <c r="H270" s="37">
        <f t="shared" si="38"/>
        <v>0</v>
      </c>
      <c r="I270" s="36">
        <f>SANTANDER!D271</f>
        <v>0</v>
      </c>
      <c r="J270" s="37">
        <f t="shared" si="40"/>
        <v>0</v>
      </c>
      <c r="K270" s="37">
        <f t="shared" si="39"/>
        <v>0</v>
      </c>
      <c r="L270" s="37">
        <f>SANTANDER!C271</f>
        <v>0</v>
      </c>
      <c r="M270" s="126">
        <f>SANTANDER!E271</f>
        <v>0</v>
      </c>
      <c r="N270" s="36"/>
      <c r="O270" s="38"/>
    </row>
    <row r="271" spans="1:15" x14ac:dyDescent="0.2">
      <c r="A271" s="32">
        <f>SANTANDER!A272</f>
        <v>0</v>
      </c>
      <c r="B271" s="33"/>
      <c r="C271" s="34">
        <f>SANTANDER!B272</f>
        <v>0</v>
      </c>
      <c r="D271" s="35"/>
      <c r="E271" s="35">
        <f>SANTANDER!L272</f>
        <v>0</v>
      </c>
      <c r="F271" s="35">
        <f>SANTANDER!K272</f>
        <v>0</v>
      </c>
      <c r="G271" s="36">
        <f t="shared" si="37"/>
        <v>0</v>
      </c>
      <c r="H271" s="37">
        <f t="shared" si="38"/>
        <v>0</v>
      </c>
      <c r="I271" s="36">
        <f>SANTANDER!D272</f>
        <v>0</v>
      </c>
      <c r="J271" s="37">
        <f t="shared" si="40"/>
        <v>0</v>
      </c>
      <c r="K271" s="37">
        <f t="shared" si="39"/>
        <v>0</v>
      </c>
      <c r="L271" s="37">
        <f>SANTANDER!C272</f>
        <v>0</v>
      </c>
      <c r="M271" s="126">
        <f>SANTANDER!E272</f>
        <v>0</v>
      </c>
      <c r="N271" s="36"/>
      <c r="O271" s="38"/>
    </row>
    <row r="272" spans="1:15" x14ac:dyDescent="0.2">
      <c r="A272" s="32">
        <f>SANTANDER!A273</f>
        <v>0</v>
      </c>
      <c r="B272" s="33"/>
      <c r="C272" s="34">
        <f>SANTANDER!B273</f>
        <v>0</v>
      </c>
      <c r="D272" s="35"/>
      <c r="E272" s="35">
        <f>SANTANDER!L273</f>
        <v>0</v>
      </c>
      <c r="F272" s="35">
        <f>SANTANDER!K273</f>
        <v>0</v>
      </c>
      <c r="G272" s="36">
        <f t="shared" si="37"/>
        <v>0</v>
      </c>
      <c r="H272" s="37">
        <f t="shared" si="38"/>
        <v>0</v>
      </c>
      <c r="I272" s="36">
        <f>SANTANDER!D273</f>
        <v>0</v>
      </c>
      <c r="J272" s="37">
        <f t="shared" si="40"/>
        <v>0</v>
      </c>
      <c r="K272" s="37">
        <f t="shared" si="39"/>
        <v>0</v>
      </c>
      <c r="L272" s="37">
        <f>SANTANDER!C273</f>
        <v>0</v>
      </c>
      <c r="M272" s="126">
        <f>SANTANDER!E273</f>
        <v>0</v>
      </c>
      <c r="N272" s="36"/>
      <c r="O272" s="38"/>
    </row>
    <row r="273" spans="1:15" x14ac:dyDescent="0.2">
      <c r="A273" s="32">
        <f>SANTANDER!A274</f>
        <v>0</v>
      </c>
      <c r="B273" s="33"/>
      <c r="C273" s="34">
        <f>SANTANDER!B274</f>
        <v>0</v>
      </c>
      <c r="D273" s="35"/>
      <c r="E273" s="35">
        <f>SANTANDER!L274</f>
        <v>0</v>
      </c>
      <c r="F273" s="35">
        <f>SANTANDER!K274</f>
        <v>0</v>
      </c>
      <c r="G273" s="36">
        <f t="shared" si="37"/>
        <v>0</v>
      </c>
      <c r="H273" s="37">
        <f t="shared" si="38"/>
        <v>0</v>
      </c>
      <c r="I273" s="36">
        <f>SANTANDER!D274</f>
        <v>0</v>
      </c>
      <c r="J273" s="37">
        <f t="shared" si="40"/>
        <v>0</v>
      </c>
      <c r="K273" s="37">
        <f t="shared" si="39"/>
        <v>0</v>
      </c>
      <c r="L273" s="37">
        <f>SANTANDER!C274</f>
        <v>0</v>
      </c>
      <c r="M273" s="126">
        <f>SANTANDER!E274</f>
        <v>0</v>
      </c>
      <c r="N273" s="36"/>
      <c r="O273" s="38"/>
    </row>
    <row r="274" spans="1:15" x14ac:dyDescent="0.2">
      <c r="A274" s="32">
        <f>SANTANDER!A275</f>
        <v>0</v>
      </c>
      <c r="B274" s="33"/>
      <c r="C274" s="34">
        <f>SANTANDER!B275</f>
        <v>0</v>
      </c>
      <c r="D274" s="35"/>
      <c r="E274" s="35">
        <f>SANTANDER!L275</f>
        <v>0</v>
      </c>
      <c r="F274" s="35">
        <f>SANTANDER!K275</f>
        <v>0</v>
      </c>
      <c r="G274" s="36">
        <f t="shared" si="37"/>
        <v>0</v>
      </c>
      <c r="H274" s="37">
        <f t="shared" si="38"/>
        <v>0</v>
      </c>
      <c r="I274" s="36">
        <f>SANTANDER!D275</f>
        <v>0</v>
      </c>
      <c r="J274" s="37">
        <f t="shared" si="40"/>
        <v>0</v>
      </c>
      <c r="K274" s="37">
        <f t="shared" si="39"/>
        <v>0</v>
      </c>
      <c r="L274" s="37">
        <f>SANTANDER!C275</f>
        <v>0</v>
      </c>
      <c r="M274" s="126">
        <f>SANTANDER!E275</f>
        <v>0</v>
      </c>
      <c r="N274" s="36"/>
      <c r="O274" s="38"/>
    </row>
    <row r="275" spans="1:15" x14ac:dyDescent="0.2">
      <c r="A275" s="32">
        <f>SANTANDER!A276</f>
        <v>0</v>
      </c>
      <c r="B275" s="33"/>
      <c r="C275" s="34">
        <f>SANTANDER!B276</f>
        <v>0</v>
      </c>
      <c r="D275" s="35"/>
      <c r="E275" s="35">
        <f>SANTANDER!L276</f>
        <v>0</v>
      </c>
      <c r="F275" s="35">
        <f>SANTANDER!K276</f>
        <v>0</v>
      </c>
      <c r="G275" s="36">
        <f t="shared" si="37"/>
        <v>0</v>
      </c>
      <c r="H275" s="37">
        <f t="shared" si="38"/>
        <v>0</v>
      </c>
      <c r="I275" s="36">
        <f>SANTANDER!D276</f>
        <v>0</v>
      </c>
      <c r="J275" s="37">
        <f t="shared" si="40"/>
        <v>0</v>
      </c>
      <c r="K275" s="37">
        <f t="shared" si="39"/>
        <v>0</v>
      </c>
      <c r="L275" s="37">
        <f>SANTANDER!C276</f>
        <v>0</v>
      </c>
      <c r="M275" s="126">
        <f>SANTANDER!E276</f>
        <v>0</v>
      </c>
      <c r="N275" s="36"/>
      <c r="O275" s="38"/>
    </row>
    <row r="276" spans="1:15" x14ac:dyDescent="0.2">
      <c r="A276" s="32">
        <f>SANTANDER!A277</f>
        <v>0</v>
      </c>
      <c r="B276" s="33"/>
      <c r="C276" s="34">
        <f>SANTANDER!B277</f>
        <v>0</v>
      </c>
      <c r="D276" s="35"/>
      <c r="E276" s="35">
        <f>SANTANDER!L277</f>
        <v>0</v>
      </c>
      <c r="F276" s="35">
        <f>SANTANDER!K277</f>
        <v>0</v>
      </c>
      <c r="G276" s="36">
        <f t="shared" si="37"/>
        <v>0</v>
      </c>
      <c r="H276" s="37">
        <f t="shared" si="38"/>
        <v>0</v>
      </c>
      <c r="I276" s="36">
        <f>SANTANDER!D277</f>
        <v>0</v>
      </c>
      <c r="J276" s="37">
        <f t="shared" si="40"/>
        <v>0</v>
      </c>
      <c r="K276" s="37">
        <f t="shared" si="39"/>
        <v>0</v>
      </c>
      <c r="L276" s="37">
        <f>SANTANDER!C277</f>
        <v>0</v>
      </c>
      <c r="M276" s="126">
        <f>SANTANDER!E277</f>
        <v>0</v>
      </c>
      <c r="N276" s="36"/>
      <c r="O276" s="38"/>
    </row>
    <row r="277" spans="1:15" x14ac:dyDescent="0.2">
      <c r="A277" s="32">
        <f>SANTANDER!A278</f>
        <v>0</v>
      </c>
      <c r="B277" s="33"/>
      <c r="C277" s="34">
        <f>SANTANDER!B278</f>
        <v>0</v>
      </c>
      <c r="D277" s="35"/>
      <c r="E277" s="35">
        <f>SANTANDER!L278</f>
        <v>0</v>
      </c>
      <c r="F277" s="35">
        <f>SANTANDER!K278</f>
        <v>0</v>
      </c>
      <c r="G277" s="36">
        <f t="shared" si="37"/>
        <v>0</v>
      </c>
      <c r="H277" s="37">
        <f t="shared" si="38"/>
        <v>0</v>
      </c>
      <c r="I277" s="36">
        <f>SANTANDER!D278</f>
        <v>0</v>
      </c>
      <c r="J277" s="37">
        <f t="shared" si="40"/>
        <v>0</v>
      </c>
      <c r="K277" s="37">
        <f t="shared" si="39"/>
        <v>0</v>
      </c>
      <c r="L277" s="37">
        <f>SANTANDER!C278</f>
        <v>0</v>
      </c>
      <c r="M277" s="126">
        <f>SANTANDER!E278</f>
        <v>0</v>
      </c>
      <c r="N277" s="36"/>
      <c r="O277" s="38"/>
    </row>
    <row r="278" spans="1:15" x14ac:dyDescent="0.2">
      <c r="A278" s="32">
        <f>SANTANDER!A279</f>
        <v>0</v>
      </c>
      <c r="B278" s="33"/>
      <c r="C278" s="34">
        <f>SANTANDER!B279</f>
        <v>0</v>
      </c>
      <c r="D278" s="35"/>
      <c r="E278" s="35">
        <f>SANTANDER!L279</f>
        <v>0</v>
      </c>
      <c r="F278" s="35">
        <f>SANTANDER!K279</f>
        <v>0</v>
      </c>
      <c r="G278" s="36">
        <f t="shared" si="37"/>
        <v>0</v>
      </c>
      <c r="H278" s="37">
        <f t="shared" si="38"/>
        <v>0</v>
      </c>
      <c r="I278" s="36">
        <f>SANTANDER!D279</f>
        <v>0</v>
      </c>
      <c r="J278" s="37">
        <f t="shared" si="40"/>
        <v>0</v>
      </c>
      <c r="K278" s="37">
        <f t="shared" si="39"/>
        <v>0</v>
      </c>
      <c r="L278" s="37">
        <f>SANTANDER!C279</f>
        <v>0</v>
      </c>
      <c r="M278" s="126">
        <f>SANTANDER!E279</f>
        <v>0</v>
      </c>
      <c r="N278" s="36"/>
      <c r="O278" s="38"/>
    </row>
    <row r="279" spans="1:15" x14ac:dyDescent="0.2">
      <c r="A279" s="32">
        <f>SANTANDER!A280</f>
        <v>0</v>
      </c>
      <c r="B279" s="33"/>
      <c r="C279" s="34">
        <f>SANTANDER!B280</f>
        <v>0</v>
      </c>
      <c r="D279" s="35"/>
      <c r="E279" s="35">
        <f>SANTANDER!L280</f>
        <v>0</v>
      </c>
      <c r="F279" s="35">
        <f>SANTANDER!K280</f>
        <v>0</v>
      </c>
      <c r="G279" s="36">
        <f t="shared" si="37"/>
        <v>0</v>
      </c>
      <c r="H279" s="37">
        <f t="shared" si="38"/>
        <v>0</v>
      </c>
      <c r="I279" s="36">
        <f>SANTANDER!D280</f>
        <v>0</v>
      </c>
      <c r="J279" s="37">
        <f t="shared" si="40"/>
        <v>0</v>
      </c>
      <c r="K279" s="37">
        <f t="shared" si="39"/>
        <v>0</v>
      </c>
      <c r="L279" s="37">
        <f>SANTANDER!C280</f>
        <v>0</v>
      </c>
      <c r="M279" s="126">
        <f>SANTANDER!E280</f>
        <v>0</v>
      </c>
      <c r="N279" s="36"/>
      <c r="O279" s="38"/>
    </row>
    <row r="280" spans="1:15" x14ac:dyDescent="0.2">
      <c r="A280" s="32">
        <f>SANTANDER!A281</f>
        <v>0</v>
      </c>
      <c r="B280" s="33"/>
      <c r="C280" s="34">
        <f>SANTANDER!B281</f>
        <v>0</v>
      </c>
      <c r="D280" s="35"/>
      <c r="E280" s="35">
        <f>SANTANDER!L281</f>
        <v>0</v>
      </c>
      <c r="F280" s="35">
        <f>SANTANDER!K281</f>
        <v>0</v>
      </c>
      <c r="G280" s="36">
        <f t="shared" si="37"/>
        <v>0</v>
      </c>
      <c r="H280" s="37">
        <f t="shared" si="38"/>
        <v>0</v>
      </c>
      <c r="I280" s="36">
        <f>SANTANDER!D281</f>
        <v>0</v>
      </c>
      <c r="J280" s="37">
        <f t="shared" si="40"/>
        <v>0</v>
      </c>
      <c r="K280" s="37">
        <f t="shared" si="39"/>
        <v>0</v>
      </c>
      <c r="L280" s="37">
        <f>SANTANDER!C281</f>
        <v>0</v>
      </c>
      <c r="M280" s="126">
        <f>SANTANDER!E281</f>
        <v>0</v>
      </c>
      <c r="N280" s="36"/>
      <c r="O280" s="38"/>
    </row>
    <row r="281" spans="1:15" x14ac:dyDescent="0.2">
      <c r="A281" s="32">
        <f>SANTANDER!A282</f>
        <v>0</v>
      </c>
      <c r="B281" s="33"/>
      <c r="C281" s="34">
        <f>SANTANDER!B282</f>
        <v>0</v>
      </c>
      <c r="D281" s="35"/>
      <c r="E281" s="35">
        <f>SANTANDER!L282</f>
        <v>0</v>
      </c>
      <c r="F281" s="35">
        <f>SANTANDER!K282</f>
        <v>0</v>
      </c>
      <c r="G281" s="36">
        <f t="shared" si="37"/>
        <v>0</v>
      </c>
      <c r="H281" s="37">
        <f t="shared" si="38"/>
        <v>0</v>
      </c>
      <c r="I281" s="36">
        <f>SANTANDER!D282</f>
        <v>0</v>
      </c>
      <c r="J281" s="37">
        <f t="shared" si="40"/>
        <v>0</v>
      </c>
      <c r="K281" s="37">
        <f t="shared" si="39"/>
        <v>0</v>
      </c>
      <c r="L281" s="37">
        <f>SANTANDER!C282</f>
        <v>0</v>
      </c>
      <c r="M281" s="126">
        <f>SANTANDER!E282</f>
        <v>0</v>
      </c>
      <c r="N281" s="36"/>
      <c r="O281" s="38"/>
    </row>
    <row r="282" spans="1:15" x14ac:dyDescent="0.2">
      <c r="A282" s="32">
        <f>SANTANDER!A283</f>
        <v>0</v>
      </c>
      <c r="B282" s="33"/>
      <c r="C282" s="34">
        <f>SANTANDER!B283</f>
        <v>0</v>
      </c>
      <c r="D282" s="35"/>
      <c r="E282" s="35">
        <f>SANTANDER!L283</f>
        <v>0</v>
      </c>
      <c r="F282" s="35">
        <f>SANTANDER!K283</f>
        <v>0</v>
      </c>
      <c r="G282" s="36">
        <f t="shared" si="37"/>
        <v>0</v>
      </c>
      <c r="H282" s="37">
        <f t="shared" si="38"/>
        <v>0</v>
      </c>
      <c r="I282" s="36">
        <f>SANTANDER!D283</f>
        <v>0</v>
      </c>
      <c r="J282" s="37">
        <f t="shared" si="40"/>
        <v>0</v>
      </c>
      <c r="K282" s="37">
        <f t="shared" si="39"/>
        <v>0</v>
      </c>
      <c r="L282" s="37">
        <f>SANTANDER!C283</f>
        <v>0</v>
      </c>
      <c r="M282" s="126">
        <f>SANTANDER!E283</f>
        <v>0</v>
      </c>
      <c r="N282" s="36"/>
      <c r="O282" s="38"/>
    </row>
    <row r="283" spans="1:15" x14ac:dyDescent="0.2">
      <c r="A283" s="32">
        <f>SANTANDER!A284</f>
        <v>0</v>
      </c>
      <c r="B283" s="33"/>
      <c r="C283" s="34">
        <f>SANTANDER!B284</f>
        <v>0</v>
      </c>
      <c r="D283" s="35"/>
      <c r="E283" s="35">
        <f>SANTANDER!L284</f>
        <v>0</v>
      </c>
      <c r="F283" s="35">
        <f>SANTANDER!K284</f>
        <v>0</v>
      </c>
      <c r="G283" s="36">
        <f t="shared" si="37"/>
        <v>0</v>
      </c>
      <c r="H283" s="37">
        <f t="shared" si="38"/>
        <v>0</v>
      </c>
      <c r="I283" s="36">
        <f>SANTANDER!D284</f>
        <v>0</v>
      </c>
      <c r="J283" s="37">
        <f t="shared" si="40"/>
        <v>0</v>
      </c>
      <c r="K283" s="37">
        <f t="shared" si="39"/>
        <v>0</v>
      </c>
      <c r="L283" s="37">
        <f>SANTANDER!C284</f>
        <v>0</v>
      </c>
      <c r="M283" s="126">
        <f>SANTANDER!E284</f>
        <v>0</v>
      </c>
      <c r="N283" s="36"/>
      <c r="O283" s="38"/>
    </row>
    <row r="284" spans="1:15" x14ac:dyDescent="0.2">
      <c r="A284" s="32">
        <f>SANTANDER!A285</f>
        <v>0</v>
      </c>
      <c r="B284" s="33"/>
      <c r="C284" s="34">
        <f>SANTANDER!B285</f>
        <v>0</v>
      </c>
      <c r="D284" s="35"/>
      <c r="E284" s="35">
        <f>SANTANDER!L285</f>
        <v>0</v>
      </c>
      <c r="F284" s="35">
        <f>SANTANDER!K285</f>
        <v>0</v>
      </c>
      <c r="G284" s="36">
        <f t="shared" si="37"/>
        <v>0</v>
      </c>
      <c r="H284" s="37">
        <f t="shared" si="38"/>
        <v>0</v>
      </c>
      <c r="I284" s="36">
        <f>SANTANDER!D285</f>
        <v>0</v>
      </c>
      <c r="J284" s="37">
        <f t="shared" si="40"/>
        <v>0</v>
      </c>
      <c r="K284" s="37">
        <f t="shared" si="39"/>
        <v>0</v>
      </c>
      <c r="L284" s="37">
        <f>SANTANDER!C285</f>
        <v>0</v>
      </c>
      <c r="M284" s="126">
        <f>SANTANDER!E285</f>
        <v>0</v>
      </c>
      <c r="N284" s="36"/>
      <c r="O284" s="38"/>
    </row>
    <row r="285" spans="1:15" x14ac:dyDescent="0.2">
      <c r="A285" s="32">
        <f>SANTANDER!A286</f>
        <v>0</v>
      </c>
      <c r="B285" s="33"/>
      <c r="C285" s="34">
        <f>SANTANDER!B286</f>
        <v>0</v>
      </c>
      <c r="D285" s="35"/>
      <c r="E285" s="35">
        <f>SANTANDER!L286</f>
        <v>0</v>
      </c>
      <c r="F285" s="35">
        <f>SANTANDER!K286</f>
        <v>0</v>
      </c>
      <c r="G285" s="36">
        <f t="shared" si="37"/>
        <v>0</v>
      </c>
      <c r="H285" s="37">
        <f t="shared" si="38"/>
        <v>0</v>
      </c>
      <c r="I285" s="36">
        <f>SANTANDER!D286</f>
        <v>0</v>
      </c>
      <c r="J285" s="37">
        <f t="shared" si="40"/>
        <v>0</v>
      </c>
      <c r="K285" s="37">
        <f t="shared" si="39"/>
        <v>0</v>
      </c>
      <c r="L285" s="37">
        <f>SANTANDER!C286</f>
        <v>0</v>
      </c>
      <c r="M285" s="126">
        <f>SANTANDER!E286</f>
        <v>0</v>
      </c>
      <c r="N285" s="36"/>
      <c r="O285" s="38"/>
    </row>
    <row r="286" spans="1:15" x14ac:dyDescent="0.2">
      <c r="A286" s="32">
        <f>SANTANDER!A287</f>
        <v>0</v>
      </c>
      <c r="B286" s="33"/>
      <c r="C286" s="34">
        <f>SANTANDER!B287</f>
        <v>0</v>
      </c>
      <c r="D286" s="35"/>
      <c r="E286" s="35">
        <f>SANTANDER!L287</f>
        <v>0</v>
      </c>
      <c r="F286" s="35">
        <f>SANTANDER!K287</f>
        <v>0</v>
      </c>
      <c r="G286" s="36">
        <f t="shared" si="37"/>
        <v>0</v>
      </c>
      <c r="H286" s="37">
        <f t="shared" si="38"/>
        <v>0</v>
      </c>
      <c r="I286" s="36">
        <f>SANTANDER!D287</f>
        <v>0</v>
      </c>
      <c r="J286" s="37">
        <f t="shared" si="40"/>
        <v>0</v>
      </c>
      <c r="K286" s="37">
        <f t="shared" si="39"/>
        <v>0</v>
      </c>
      <c r="L286" s="37">
        <f>SANTANDER!C287</f>
        <v>0</v>
      </c>
      <c r="M286" s="126">
        <f>SANTANDER!E287</f>
        <v>0</v>
      </c>
      <c r="N286" s="36"/>
      <c r="O286" s="38"/>
    </row>
    <row r="287" spans="1:15" x14ac:dyDescent="0.2">
      <c r="A287" s="32">
        <f>SANTANDER!A288</f>
        <v>0</v>
      </c>
      <c r="B287" s="33"/>
      <c r="C287" s="34">
        <f>SANTANDER!B288</f>
        <v>0</v>
      </c>
      <c r="D287" s="35"/>
      <c r="E287" s="35">
        <f>SANTANDER!L288</f>
        <v>0</v>
      </c>
      <c r="F287" s="35">
        <f>SANTANDER!K288</f>
        <v>0</v>
      </c>
      <c r="G287" s="36">
        <f t="shared" si="37"/>
        <v>0</v>
      </c>
      <c r="H287" s="37">
        <f t="shared" si="38"/>
        <v>0</v>
      </c>
      <c r="I287" s="36">
        <f>SANTANDER!D288</f>
        <v>0</v>
      </c>
      <c r="J287" s="37">
        <f t="shared" si="40"/>
        <v>0</v>
      </c>
      <c r="K287" s="37">
        <f t="shared" si="39"/>
        <v>0</v>
      </c>
      <c r="L287" s="37">
        <f>SANTANDER!C288</f>
        <v>0</v>
      </c>
      <c r="M287" s="126">
        <f>SANTANDER!E288</f>
        <v>0</v>
      </c>
      <c r="N287" s="36"/>
      <c r="O287" s="38"/>
    </row>
    <row r="288" spans="1:15" x14ac:dyDescent="0.2">
      <c r="A288" s="32">
        <f>SANTANDER!A289</f>
        <v>0</v>
      </c>
      <c r="B288" s="33"/>
      <c r="C288" s="34">
        <f>SANTANDER!B289</f>
        <v>0</v>
      </c>
      <c r="D288" s="35"/>
      <c r="E288" s="35">
        <f>SANTANDER!L289</f>
        <v>0</v>
      </c>
      <c r="F288" s="35">
        <f>SANTANDER!K289</f>
        <v>0</v>
      </c>
      <c r="G288" s="36">
        <f t="shared" si="37"/>
        <v>0</v>
      </c>
      <c r="H288" s="37">
        <f t="shared" si="38"/>
        <v>0</v>
      </c>
      <c r="I288" s="36">
        <f>SANTANDER!D289</f>
        <v>0</v>
      </c>
      <c r="J288" s="37">
        <f t="shared" si="40"/>
        <v>0</v>
      </c>
      <c r="K288" s="37">
        <f t="shared" si="39"/>
        <v>0</v>
      </c>
      <c r="L288" s="37">
        <f>SANTANDER!C289</f>
        <v>0</v>
      </c>
      <c r="M288" s="126">
        <f>SANTANDER!E289</f>
        <v>0</v>
      </c>
      <c r="N288" s="36"/>
      <c r="O288" s="38"/>
    </row>
    <row r="289" spans="1:15" x14ac:dyDescent="0.2">
      <c r="A289" s="32">
        <f>SANTANDER!A290</f>
        <v>0</v>
      </c>
      <c r="B289" s="33"/>
      <c r="C289" s="34">
        <f>SANTANDER!B290</f>
        <v>0</v>
      </c>
      <c r="D289" s="35"/>
      <c r="E289" s="35">
        <f>SANTANDER!L290</f>
        <v>0</v>
      </c>
      <c r="F289" s="35">
        <f>SANTANDER!K290</f>
        <v>0</v>
      </c>
      <c r="G289" s="36">
        <f t="shared" si="37"/>
        <v>0</v>
      </c>
      <c r="H289" s="37">
        <f t="shared" si="38"/>
        <v>0</v>
      </c>
      <c r="I289" s="36">
        <f>SANTANDER!D290</f>
        <v>0</v>
      </c>
      <c r="J289" s="37">
        <f t="shared" si="40"/>
        <v>0</v>
      </c>
      <c r="K289" s="37">
        <f t="shared" si="39"/>
        <v>0</v>
      </c>
      <c r="L289" s="37">
        <f>SANTANDER!C290</f>
        <v>0</v>
      </c>
      <c r="M289" s="126">
        <f>SANTANDER!E290</f>
        <v>0</v>
      </c>
      <c r="N289" s="36"/>
      <c r="O289" s="38"/>
    </row>
    <row r="290" spans="1:15" x14ac:dyDescent="0.2">
      <c r="A290" s="32">
        <f>SANTANDER!A291</f>
        <v>0</v>
      </c>
      <c r="B290" s="33"/>
      <c r="C290" s="34">
        <f>SANTANDER!B291</f>
        <v>0</v>
      </c>
      <c r="D290" s="35"/>
      <c r="E290" s="35">
        <f>SANTANDER!L291</f>
        <v>0</v>
      </c>
      <c r="F290" s="35">
        <f>SANTANDER!K291</f>
        <v>0</v>
      </c>
      <c r="G290" s="36">
        <f t="shared" si="37"/>
        <v>0</v>
      </c>
      <c r="H290" s="37">
        <f t="shared" si="38"/>
        <v>0</v>
      </c>
      <c r="I290" s="36">
        <f>SANTANDER!D291</f>
        <v>0</v>
      </c>
      <c r="J290" s="37">
        <f t="shared" si="40"/>
        <v>0</v>
      </c>
      <c r="K290" s="37">
        <f t="shared" si="39"/>
        <v>0</v>
      </c>
      <c r="L290" s="37">
        <f>SANTANDER!C291</f>
        <v>0</v>
      </c>
      <c r="M290" s="126">
        <f>SANTANDER!E291</f>
        <v>0</v>
      </c>
      <c r="N290" s="36"/>
      <c r="O290" s="38"/>
    </row>
    <row r="291" spans="1:15" x14ac:dyDescent="0.2">
      <c r="A291" s="32">
        <f>SANTANDER!A292</f>
        <v>0</v>
      </c>
      <c r="B291" s="33"/>
      <c r="C291" s="34">
        <f>SANTANDER!B292</f>
        <v>0</v>
      </c>
      <c r="D291" s="35"/>
      <c r="E291" s="35">
        <f>SANTANDER!L292</f>
        <v>0</v>
      </c>
      <c r="F291" s="35">
        <f>SANTANDER!K292</f>
        <v>0</v>
      </c>
      <c r="G291" s="36">
        <f t="shared" si="37"/>
        <v>0</v>
      </c>
      <c r="H291" s="37">
        <f t="shared" si="38"/>
        <v>0</v>
      </c>
      <c r="I291" s="36">
        <f>SANTANDER!D292</f>
        <v>0</v>
      </c>
      <c r="J291" s="37">
        <f t="shared" si="40"/>
        <v>0</v>
      </c>
      <c r="K291" s="37">
        <f t="shared" si="39"/>
        <v>0</v>
      </c>
      <c r="L291" s="37">
        <f>SANTANDER!C292</f>
        <v>0</v>
      </c>
      <c r="M291" s="126">
        <f>SANTANDER!E292</f>
        <v>0</v>
      </c>
      <c r="N291" s="36"/>
      <c r="O291" s="38"/>
    </row>
    <row r="292" spans="1:15" x14ac:dyDescent="0.2">
      <c r="A292" s="32">
        <f>SANTANDER!A293</f>
        <v>0</v>
      </c>
      <c r="B292" s="33"/>
      <c r="C292" s="34">
        <f>SANTANDER!B293</f>
        <v>0</v>
      </c>
      <c r="D292" s="35"/>
      <c r="E292" s="35">
        <f>SANTANDER!L293</f>
        <v>0</v>
      </c>
      <c r="F292" s="35">
        <f>SANTANDER!K293</f>
        <v>0</v>
      </c>
      <c r="G292" s="36">
        <f t="shared" si="37"/>
        <v>0</v>
      </c>
      <c r="H292" s="37">
        <f t="shared" si="38"/>
        <v>0</v>
      </c>
      <c r="I292" s="36">
        <f>SANTANDER!D293</f>
        <v>0</v>
      </c>
      <c r="J292" s="37">
        <f t="shared" si="40"/>
        <v>0</v>
      </c>
      <c r="K292" s="37">
        <f t="shared" si="39"/>
        <v>0</v>
      </c>
      <c r="L292" s="37">
        <f>SANTANDER!C293</f>
        <v>0</v>
      </c>
      <c r="M292" s="126">
        <f>SANTANDER!E293</f>
        <v>0</v>
      </c>
      <c r="N292" s="36"/>
      <c r="O292" s="38"/>
    </row>
    <row r="293" spans="1:15" x14ac:dyDescent="0.2">
      <c r="A293" s="32">
        <f>SANTANDER!A294</f>
        <v>0</v>
      </c>
      <c r="B293" s="33"/>
      <c r="C293" s="34">
        <f>SANTANDER!B294</f>
        <v>0</v>
      </c>
      <c r="D293" s="35"/>
      <c r="E293" s="35">
        <f>SANTANDER!L294</f>
        <v>0</v>
      </c>
      <c r="F293" s="35">
        <f>SANTANDER!K294</f>
        <v>0</v>
      </c>
      <c r="G293" s="36">
        <f t="shared" si="37"/>
        <v>0</v>
      </c>
      <c r="H293" s="37">
        <f t="shared" si="38"/>
        <v>0</v>
      </c>
      <c r="I293" s="36">
        <f>SANTANDER!D294</f>
        <v>0</v>
      </c>
      <c r="J293" s="37">
        <f t="shared" si="40"/>
        <v>0</v>
      </c>
      <c r="K293" s="37">
        <f t="shared" si="39"/>
        <v>0</v>
      </c>
      <c r="L293" s="37">
        <f>SANTANDER!C294</f>
        <v>0</v>
      </c>
      <c r="M293" s="126">
        <f>SANTANDER!E294</f>
        <v>0</v>
      </c>
      <c r="N293" s="36"/>
      <c r="O293" s="38"/>
    </row>
    <row r="294" spans="1:15" x14ac:dyDescent="0.2">
      <c r="A294" s="32">
        <f>SANTANDER!A295</f>
        <v>0</v>
      </c>
      <c r="B294" s="33"/>
      <c r="C294" s="34">
        <f>SANTANDER!B295</f>
        <v>0</v>
      </c>
      <c r="D294" s="35"/>
      <c r="E294" s="35">
        <f>SANTANDER!L295</f>
        <v>0</v>
      </c>
      <c r="F294" s="35">
        <f>SANTANDER!K295</f>
        <v>0</v>
      </c>
      <c r="G294" s="36">
        <f t="shared" si="37"/>
        <v>0</v>
      </c>
      <c r="H294" s="37">
        <f t="shared" si="38"/>
        <v>0</v>
      </c>
      <c r="I294" s="36">
        <f>SANTANDER!D295</f>
        <v>0</v>
      </c>
      <c r="J294" s="37">
        <f t="shared" si="40"/>
        <v>0</v>
      </c>
      <c r="K294" s="37">
        <f t="shared" si="39"/>
        <v>0</v>
      </c>
      <c r="L294" s="37">
        <f>SANTANDER!C295</f>
        <v>0</v>
      </c>
      <c r="M294" s="126">
        <f>SANTANDER!E295</f>
        <v>0</v>
      </c>
      <c r="N294" s="36"/>
      <c r="O294" s="38"/>
    </row>
    <row r="295" spans="1:15" x14ac:dyDescent="0.2">
      <c r="A295" s="32">
        <f>SANTANDER!A296</f>
        <v>0</v>
      </c>
      <c r="B295" s="33"/>
      <c r="C295" s="34">
        <f>SANTANDER!B296</f>
        <v>0</v>
      </c>
      <c r="D295" s="35"/>
      <c r="E295" s="35">
        <f>SANTANDER!L296</f>
        <v>0</v>
      </c>
      <c r="F295" s="35">
        <f>SANTANDER!K296</f>
        <v>0</v>
      </c>
      <c r="G295" s="36">
        <f t="shared" si="37"/>
        <v>0</v>
      </c>
      <c r="H295" s="37">
        <f t="shared" si="38"/>
        <v>0</v>
      </c>
      <c r="I295" s="36">
        <f>SANTANDER!D296</f>
        <v>0</v>
      </c>
      <c r="J295" s="37">
        <f t="shared" si="40"/>
        <v>0</v>
      </c>
      <c r="K295" s="37">
        <f t="shared" si="39"/>
        <v>0</v>
      </c>
      <c r="L295" s="37">
        <f>SANTANDER!C296</f>
        <v>0</v>
      </c>
      <c r="M295" s="126">
        <f>SANTANDER!E296</f>
        <v>0</v>
      </c>
      <c r="N295" s="36"/>
      <c r="O295" s="38"/>
    </row>
    <row r="296" spans="1:15" x14ac:dyDescent="0.2">
      <c r="A296" s="32">
        <f>SANTANDER!A297</f>
        <v>0</v>
      </c>
      <c r="B296" s="33"/>
      <c r="C296" s="34">
        <f>SANTANDER!B297</f>
        <v>0</v>
      </c>
      <c r="D296" s="35"/>
      <c r="E296" s="35">
        <f>SANTANDER!L297</f>
        <v>0</v>
      </c>
      <c r="F296" s="35">
        <f>SANTANDER!K297</f>
        <v>0</v>
      </c>
      <c r="G296" s="36">
        <f t="shared" si="37"/>
        <v>0</v>
      </c>
      <c r="H296" s="37">
        <f t="shared" si="38"/>
        <v>0</v>
      </c>
      <c r="I296" s="36">
        <f>SANTANDER!D297</f>
        <v>0</v>
      </c>
      <c r="J296" s="37">
        <f t="shared" si="40"/>
        <v>0</v>
      </c>
      <c r="K296" s="37">
        <f t="shared" si="39"/>
        <v>0</v>
      </c>
      <c r="L296" s="37">
        <f>SANTANDER!C297</f>
        <v>0</v>
      </c>
      <c r="M296" s="126">
        <f>SANTANDER!E297</f>
        <v>0</v>
      </c>
      <c r="N296" s="36"/>
      <c r="O296" s="38"/>
    </row>
    <row r="297" spans="1:15" x14ac:dyDescent="0.2">
      <c r="A297" s="32">
        <f>SANTANDER!A298</f>
        <v>0</v>
      </c>
      <c r="B297" s="33"/>
      <c r="C297" s="34">
        <f>SANTANDER!B298</f>
        <v>0</v>
      </c>
      <c r="D297" s="35"/>
      <c r="E297" s="35">
        <f>SANTANDER!L298</f>
        <v>0</v>
      </c>
      <c r="F297" s="35">
        <f>SANTANDER!K298</f>
        <v>0</v>
      </c>
      <c r="G297" s="36">
        <f t="shared" si="37"/>
        <v>0</v>
      </c>
      <c r="H297" s="37">
        <f t="shared" si="38"/>
        <v>0</v>
      </c>
      <c r="I297" s="36">
        <f>SANTANDER!D298</f>
        <v>0</v>
      </c>
      <c r="J297" s="37">
        <f t="shared" si="40"/>
        <v>0</v>
      </c>
      <c r="K297" s="37">
        <f t="shared" si="39"/>
        <v>0</v>
      </c>
      <c r="L297" s="37">
        <f>SANTANDER!C298</f>
        <v>0</v>
      </c>
      <c r="M297" s="126">
        <f>SANTANDER!E298</f>
        <v>0</v>
      </c>
      <c r="N297" s="36"/>
      <c r="O297" s="38"/>
    </row>
    <row r="298" spans="1:15" x14ac:dyDescent="0.2">
      <c r="A298" s="32">
        <f>SANTANDER!A299</f>
        <v>0</v>
      </c>
      <c r="B298" s="33"/>
      <c r="C298" s="34">
        <f>SANTANDER!B299</f>
        <v>0</v>
      </c>
      <c r="D298" s="35"/>
      <c r="E298" s="35">
        <f>SANTANDER!L299</f>
        <v>0</v>
      </c>
      <c r="F298" s="35">
        <f>SANTANDER!K299</f>
        <v>0</v>
      </c>
      <c r="G298" s="36">
        <f t="shared" si="37"/>
        <v>0</v>
      </c>
      <c r="H298" s="37">
        <f t="shared" si="38"/>
        <v>0</v>
      </c>
      <c r="I298" s="36">
        <f>SANTANDER!D299</f>
        <v>0</v>
      </c>
      <c r="J298" s="37">
        <f t="shared" si="40"/>
        <v>0</v>
      </c>
      <c r="K298" s="37">
        <f t="shared" si="39"/>
        <v>0</v>
      </c>
      <c r="L298" s="37">
        <f>SANTANDER!C299</f>
        <v>0</v>
      </c>
      <c r="M298" s="126">
        <f>SANTANDER!E299</f>
        <v>0</v>
      </c>
      <c r="N298" s="36"/>
      <c r="O298" s="38"/>
    </row>
    <row r="299" spans="1:15" x14ac:dyDescent="0.2">
      <c r="A299" s="32">
        <f>SANTANDER!A300</f>
        <v>0</v>
      </c>
      <c r="B299" s="33"/>
      <c r="C299" s="34">
        <f>SANTANDER!B300</f>
        <v>0</v>
      </c>
      <c r="D299" s="35"/>
      <c r="E299" s="35">
        <f>SANTANDER!L300</f>
        <v>0</v>
      </c>
      <c r="F299" s="35">
        <f>SANTANDER!K300</f>
        <v>0</v>
      </c>
      <c r="G299" s="36">
        <f t="shared" si="37"/>
        <v>0</v>
      </c>
      <c r="H299" s="37">
        <f t="shared" si="38"/>
        <v>0</v>
      </c>
      <c r="I299" s="36">
        <f>SANTANDER!D300</f>
        <v>0</v>
      </c>
      <c r="J299" s="37">
        <f t="shared" si="40"/>
        <v>0</v>
      </c>
      <c r="K299" s="37">
        <f t="shared" si="39"/>
        <v>0</v>
      </c>
      <c r="L299" s="37">
        <f>SANTANDER!C300</f>
        <v>0</v>
      </c>
      <c r="M299" s="126">
        <f>SANTANDER!E300</f>
        <v>0</v>
      </c>
      <c r="N299" s="36"/>
      <c r="O299" s="38"/>
    </row>
    <row r="300" spans="1:15" x14ac:dyDescent="0.2">
      <c r="A300" s="32">
        <f>SANTANDER!A301</f>
        <v>0</v>
      </c>
      <c r="B300" s="33"/>
      <c r="C300" s="34">
        <f>SANTANDER!B301</f>
        <v>0</v>
      </c>
      <c r="D300" s="35"/>
      <c r="E300" s="35">
        <f>SANTANDER!L301</f>
        <v>0</v>
      </c>
      <c r="F300" s="35">
        <f>SANTANDER!K301</f>
        <v>0</v>
      </c>
      <c r="G300" s="36">
        <f t="shared" si="37"/>
        <v>0</v>
      </c>
      <c r="H300" s="37">
        <f t="shared" si="38"/>
        <v>0</v>
      </c>
      <c r="I300" s="36">
        <f>SANTANDER!D301</f>
        <v>0</v>
      </c>
      <c r="J300" s="37">
        <f t="shared" si="40"/>
        <v>0</v>
      </c>
      <c r="K300" s="37">
        <f t="shared" si="39"/>
        <v>0</v>
      </c>
      <c r="L300" s="37">
        <f>SANTANDER!C301</f>
        <v>0</v>
      </c>
      <c r="M300" s="126">
        <f>SANTANDER!E301</f>
        <v>0</v>
      </c>
      <c r="N300" s="36"/>
      <c r="O300" s="38"/>
    </row>
    <row r="301" spans="1:15" x14ac:dyDescent="0.2">
      <c r="A301" s="32">
        <f>SANTANDER!A302</f>
        <v>0</v>
      </c>
      <c r="B301" s="33"/>
      <c r="C301" s="34">
        <f>SANTANDER!B302</f>
        <v>0</v>
      </c>
      <c r="D301" s="35"/>
      <c r="E301" s="35">
        <f>SANTANDER!L302</f>
        <v>0</v>
      </c>
      <c r="F301" s="35">
        <f>SANTANDER!K302</f>
        <v>0</v>
      </c>
      <c r="G301" s="36">
        <f t="shared" si="37"/>
        <v>0</v>
      </c>
      <c r="H301" s="37">
        <f t="shared" si="38"/>
        <v>0</v>
      </c>
      <c r="I301" s="36">
        <f>SANTANDER!D302</f>
        <v>0</v>
      </c>
      <c r="J301" s="37">
        <f t="shared" si="40"/>
        <v>0</v>
      </c>
      <c r="K301" s="37">
        <f t="shared" si="39"/>
        <v>0</v>
      </c>
      <c r="L301" s="37">
        <f>SANTANDER!C302</f>
        <v>0</v>
      </c>
      <c r="M301" s="126">
        <f>SANTANDER!E302</f>
        <v>0</v>
      </c>
      <c r="N301" s="36"/>
      <c r="O301" s="38"/>
    </row>
    <row r="302" spans="1:15" x14ac:dyDescent="0.2">
      <c r="A302" s="32">
        <f>SANTANDER!A303</f>
        <v>0</v>
      </c>
      <c r="B302" s="33"/>
      <c r="C302" s="34">
        <f>SANTANDER!B303</f>
        <v>0</v>
      </c>
      <c r="D302" s="35"/>
      <c r="E302" s="35">
        <f>SANTANDER!L303</f>
        <v>0</v>
      </c>
      <c r="F302" s="35">
        <f>SANTANDER!K303</f>
        <v>0</v>
      </c>
      <c r="G302" s="36">
        <f t="shared" si="37"/>
        <v>0</v>
      </c>
      <c r="H302" s="37">
        <f t="shared" si="38"/>
        <v>0</v>
      </c>
      <c r="I302" s="36">
        <f>SANTANDER!D303</f>
        <v>0</v>
      </c>
      <c r="J302" s="37">
        <f t="shared" si="40"/>
        <v>0</v>
      </c>
      <c r="K302" s="37">
        <f t="shared" si="39"/>
        <v>0</v>
      </c>
      <c r="L302" s="37">
        <f>SANTANDER!C303</f>
        <v>0</v>
      </c>
      <c r="M302" s="126">
        <f>SANTANDER!E303</f>
        <v>0</v>
      </c>
      <c r="N302" s="36"/>
      <c r="O302" s="38"/>
    </row>
    <row r="303" spans="1:15" x14ac:dyDescent="0.2">
      <c r="A303" s="32">
        <f>SANTANDER!A304</f>
        <v>0</v>
      </c>
      <c r="B303" s="33"/>
      <c r="C303" s="34">
        <f>SANTANDER!B304</f>
        <v>0</v>
      </c>
      <c r="D303" s="35"/>
      <c r="E303" s="35">
        <f>SANTANDER!L304</f>
        <v>0</v>
      </c>
      <c r="F303" s="35">
        <f>SANTANDER!K304</f>
        <v>0</v>
      </c>
      <c r="G303" s="36">
        <f t="shared" si="37"/>
        <v>0</v>
      </c>
      <c r="H303" s="37">
        <f t="shared" si="38"/>
        <v>0</v>
      </c>
      <c r="I303" s="36">
        <f>SANTANDER!D304</f>
        <v>0</v>
      </c>
      <c r="J303" s="37">
        <f t="shared" si="40"/>
        <v>0</v>
      </c>
      <c r="K303" s="37">
        <f t="shared" si="39"/>
        <v>0</v>
      </c>
      <c r="L303" s="37">
        <f>SANTANDER!C304</f>
        <v>0</v>
      </c>
      <c r="M303" s="126">
        <f>SANTANDER!E304</f>
        <v>0</v>
      </c>
      <c r="N303" s="36"/>
      <c r="O303" s="38"/>
    </row>
    <row r="304" spans="1:15" x14ac:dyDescent="0.2">
      <c r="A304" s="32">
        <f>SANTANDER!A305</f>
        <v>0</v>
      </c>
      <c r="B304" s="33"/>
      <c r="C304" s="34">
        <f>SANTANDER!B305</f>
        <v>0</v>
      </c>
      <c r="D304" s="35"/>
      <c r="E304" s="35">
        <f>SANTANDER!L305</f>
        <v>0</v>
      </c>
      <c r="F304" s="35">
        <f>SANTANDER!K305</f>
        <v>0</v>
      </c>
      <c r="G304" s="36">
        <f t="shared" si="37"/>
        <v>0</v>
      </c>
      <c r="H304" s="37">
        <f t="shared" si="38"/>
        <v>0</v>
      </c>
      <c r="I304" s="36">
        <f>SANTANDER!D305</f>
        <v>0</v>
      </c>
      <c r="J304" s="37">
        <f t="shared" si="40"/>
        <v>0</v>
      </c>
      <c r="K304" s="37">
        <f t="shared" si="39"/>
        <v>0</v>
      </c>
      <c r="L304" s="37">
        <f>SANTANDER!C305</f>
        <v>0</v>
      </c>
      <c r="M304" s="126">
        <f>SANTANDER!E305</f>
        <v>0</v>
      </c>
      <c r="N304" s="36"/>
      <c r="O304" s="38"/>
    </row>
    <row r="305" spans="1:15" x14ac:dyDescent="0.2">
      <c r="A305" s="32">
        <f>SANTANDER!A306</f>
        <v>0</v>
      </c>
      <c r="B305" s="33"/>
      <c r="C305" s="34">
        <f>SANTANDER!B306</f>
        <v>0</v>
      </c>
      <c r="D305" s="35"/>
      <c r="E305" s="35">
        <f>SANTANDER!L306</f>
        <v>0</v>
      </c>
      <c r="F305" s="35">
        <f>SANTANDER!K306</f>
        <v>0</v>
      </c>
      <c r="G305" s="36">
        <f t="shared" si="37"/>
        <v>0</v>
      </c>
      <c r="H305" s="37">
        <f t="shared" si="38"/>
        <v>0</v>
      </c>
      <c r="I305" s="36">
        <f>SANTANDER!D306</f>
        <v>0</v>
      </c>
      <c r="J305" s="37">
        <f t="shared" si="40"/>
        <v>0</v>
      </c>
      <c r="K305" s="37">
        <f t="shared" si="39"/>
        <v>0</v>
      </c>
      <c r="L305" s="37">
        <f>SANTANDER!C306</f>
        <v>0</v>
      </c>
      <c r="M305" s="126">
        <f>SANTANDER!E306</f>
        <v>0</v>
      </c>
      <c r="N305" s="36"/>
      <c r="O305" s="38"/>
    </row>
    <row r="306" spans="1:15" x14ac:dyDescent="0.2">
      <c r="A306" s="32">
        <f>SANTANDER!A307</f>
        <v>0</v>
      </c>
      <c r="B306" s="33"/>
      <c r="C306" s="34">
        <f>SANTANDER!B307</f>
        <v>0</v>
      </c>
      <c r="D306" s="35"/>
      <c r="E306" s="35">
        <f>SANTANDER!L307</f>
        <v>0</v>
      </c>
      <c r="F306" s="35">
        <f>SANTANDER!K307</f>
        <v>0</v>
      </c>
      <c r="G306" s="36">
        <f t="shared" si="37"/>
        <v>0</v>
      </c>
      <c r="H306" s="37">
        <f t="shared" si="38"/>
        <v>0</v>
      </c>
      <c r="I306" s="36">
        <f>SANTANDER!D307</f>
        <v>0</v>
      </c>
      <c r="J306" s="37">
        <f t="shared" si="40"/>
        <v>0</v>
      </c>
      <c r="K306" s="37">
        <f t="shared" si="39"/>
        <v>0</v>
      </c>
      <c r="L306" s="37">
        <f>SANTANDER!C307</f>
        <v>0</v>
      </c>
      <c r="M306" s="126">
        <f>SANTANDER!E307</f>
        <v>0</v>
      </c>
      <c r="N306" s="36"/>
      <c r="O306" s="38"/>
    </row>
    <row r="307" spans="1:15" x14ac:dyDescent="0.2">
      <c r="A307" s="32">
        <f>SANTANDER!A308</f>
        <v>0</v>
      </c>
      <c r="B307" s="33"/>
      <c r="C307" s="34">
        <f>SANTANDER!B308</f>
        <v>0</v>
      </c>
      <c r="D307" s="35"/>
      <c r="E307" s="35">
        <f>SANTANDER!L308</f>
        <v>0</v>
      </c>
      <c r="F307" s="35">
        <f>SANTANDER!K308</f>
        <v>0</v>
      </c>
      <c r="G307" s="36">
        <f t="shared" si="37"/>
        <v>0</v>
      </c>
      <c r="H307" s="37">
        <f t="shared" si="38"/>
        <v>0</v>
      </c>
      <c r="I307" s="36">
        <f>SANTANDER!D308</f>
        <v>0</v>
      </c>
      <c r="J307" s="37">
        <f t="shared" si="40"/>
        <v>0</v>
      </c>
      <c r="K307" s="37">
        <f t="shared" si="39"/>
        <v>0</v>
      </c>
      <c r="L307" s="37">
        <f>SANTANDER!C308</f>
        <v>0</v>
      </c>
      <c r="M307" s="126">
        <f>SANTANDER!E308</f>
        <v>0</v>
      </c>
      <c r="N307" s="36"/>
      <c r="O307" s="38"/>
    </row>
    <row r="308" spans="1:15" x14ac:dyDescent="0.2">
      <c r="A308" s="32">
        <f>SANTANDER!A309</f>
        <v>0</v>
      </c>
      <c r="B308" s="33"/>
      <c r="C308" s="34">
        <f>SANTANDER!B309</f>
        <v>0</v>
      </c>
      <c r="D308" s="35"/>
      <c r="E308" s="35">
        <f>SANTANDER!L309</f>
        <v>0</v>
      </c>
      <c r="F308" s="35">
        <f>SANTANDER!K309</f>
        <v>0</v>
      </c>
      <c r="G308" s="36">
        <f t="shared" si="37"/>
        <v>0</v>
      </c>
      <c r="H308" s="37">
        <f t="shared" si="38"/>
        <v>0</v>
      </c>
      <c r="I308" s="36">
        <f>SANTANDER!D309</f>
        <v>0</v>
      </c>
      <c r="J308" s="37">
        <f t="shared" si="40"/>
        <v>0</v>
      </c>
      <c r="K308" s="37">
        <f t="shared" si="39"/>
        <v>0</v>
      </c>
      <c r="L308" s="37">
        <f>SANTANDER!C309</f>
        <v>0</v>
      </c>
      <c r="M308" s="126">
        <f>SANTANDER!E309</f>
        <v>0</v>
      </c>
      <c r="N308" s="36"/>
      <c r="O308" s="38"/>
    </row>
    <row r="309" spans="1:15" x14ac:dyDescent="0.2">
      <c r="A309" s="32">
        <f>SANTANDER!A310</f>
        <v>0</v>
      </c>
      <c r="B309" s="33"/>
      <c r="C309" s="34">
        <f>SANTANDER!B310</f>
        <v>0</v>
      </c>
      <c r="D309" s="35"/>
      <c r="E309" s="35">
        <f>SANTANDER!L310</f>
        <v>0</v>
      </c>
      <c r="F309" s="35">
        <f>SANTANDER!K310</f>
        <v>0</v>
      </c>
      <c r="G309" s="36">
        <f t="shared" si="37"/>
        <v>0</v>
      </c>
      <c r="H309" s="37">
        <f t="shared" si="38"/>
        <v>0</v>
      </c>
      <c r="I309" s="36">
        <f>SANTANDER!D310</f>
        <v>0</v>
      </c>
      <c r="J309" s="37">
        <f t="shared" si="40"/>
        <v>0</v>
      </c>
      <c r="K309" s="37">
        <f t="shared" si="39"/>
        <v>0</v>
      </c>
      <c r="L309" s="37">
        <f>SANTANDER!C310</f>
        <v>0</v>
      </c>
      <c r="M309" s="126">
        <f>SANTANDER!E310</f>
        <v>0</v>
      </c>
      <c r="N309" s="36"/>
      <c r="O309" s="38"/>
    </row>
    <row r="310" spans="1:15" x14ac:dyDescent="0.2">
      <c r="A310" s="32">
        <f>SANTANDER!A311</f>
        <v>0</v>
      </c>
      <c r="B310" s="33"/>
      <c r="C310" s="34">
        <f>SANTANDER!B311</f>
        <v>0</v>
      </c>
      <c r="D310" s="35"/>
      <c r="E310" s="35">
        <f>SANTANDER!L311</f>
        <v>0</v>
      </c>
      <c r="F310" s="35">
        <f>SANTANDER!K311</f>
        <v>0</v>
      </c>
      <c r="G310" s="36">
        <f t="shared" si="37"/>
        <v>0</v>
      </c>
      <c r="H310" s="37">
        <f t="shared" si="38"/>
        <v>0</v>
      </c>
      <c r="I310" s="36">
        <f>SANTANDER!D311</f>
        <v>0</v>
      </c>
      <c r="J310" s="37">
        <f t="shared" si="40"/>
        <v>0</v>
      </c>
      <c r="K310" s="37">
        <f t="shared" si="39"/>
        <v>0</v>
      </c>
      <c r="L310" s="37">
        <f>SANTANDER!C311</f>
        <v>0</v>
      </c>
      <c r="M310" s="126">
        <f>SANTANDER!E311</f>
        <v>0</v>
      </c>
      <c r="N310" s="36"/>
      <c r="O310" s="38"/>
    </row>
    <row r="311" spans="1:15" x14ac:dyDescent="0.2">
      <c r="A311" s="32">
        <f>SANTANDER!A312</f>
        <v>0</v>
      </c>
      <c r="B311" s="33"/>
      <c r="C311" s="34">
        <f>SANTANDER!B312</f>
        <v>0</v>
      </c>
      <c r="D311" s="35"/>
      <c r="E311" s="35">
        <f>SANTANDER!L312</f>
        <v>0</v>
      </c>
      <c r="F311" s="35">
        <f>SANTANDER!K312</f>
        <v>0</v>
      </c>
      <c r="G311" s="36">
        <f t="shared" si="37"/>
        <v>0</v>
      </c>
      <c r="H311" s="37">
        <f t="shared" si="38"/>
        <v>0</v>
      </c>
      <c r="I311" s="36">
        <f>SANTANDER!D312</f>
        <v>0</v>
      </c>
      <c r="J311" s="37">
        <f t="shared" si="40"/>
        <v>0</v>
      </c>
      <c r="K311" s="37">
        <f t="shared" si="39"/>
        <v>0</v>
      </c>
      <c r="L311" s="37">
        <f>SANTANDER!C312</f>
        <v>0</v>
      </c>
      <c r="M311" s="126">
        <f>SANTANDER!E312</f>
        <v>0</v>
      </c>
      <c r="N311" s="36"/>
      <c r="O311" s="38"/>
    </row>
    <row r="312" spans="1:15" x14ac:dyDescent="0.2">
      <c r="A312" s="32">
        <f>SANTANDER!A313</f>
        <v>0</v>
      </c>
      <c r="B312" s="33"/>
      <c r="C312" s="34">
        <f>SANTANDER!B313</f>
        <v>0</v>
      </c>
      <c r="D312" s="35"/>
      <c r="E312" s="35">
        <f>SANTANDER!L313</f>
        <v>0</v>
      </c>
      <c r="F312" s="35">
        <f>SANTANDER!K313</f>
        <v>0</v>
      </c>
      <c r="G312" s="36">
        <f t="shared" si="37"/>
        <v>0</v>
      </c>
      <c r="H312" s="37">
        <f t="shared" si="38"/>
        <v>0</v>
      </c>
      <c r="I312" s="36">
        <f>SANTANDER!D313</f>
        <v>0</v>
      </c>
      <c r="J312" s="37">
        <f t="shared" si="40"/>
        <v>0</v>
      </c>
      <c r="K312" s="37">
        <f t="shared" si="39"/>
        <v>0</v>
      </c>
      <c r="L312" s="37">
        <f>SANTANDER!C313</f>
        <v>0</v>
      </c>
      <c r="M312" s="126">
        <f>SANTANDER!E313</f>
        <v>0</v>
      </c>
      <c r="N312" s="36"/>
      <c r="O312" s="38"/>
    </row>
    <row r="313" spans="1:15" x14ac:dyDescent="0.2">
      <c r="A313" s="32">
        <f>SANTANDER!A314</f>
        <v>0</v>
      </c>
      <c r="B313" s="33"/>
      <c r="C313" s="34">
        <f>SANTANDER!B314</f>
        <v>0</v>
      </c>
      <c r="D313" s="35"/>
      <c r="E313" s="35">
        <f>SANTANDER!L314</f>
        <v>0</v>
      </c>
      <c r="F313" s="35">
        <f>SANTANDER!K314</f>
        <v>0</v>
      </c>
      <c r="G313" s="36">
        <f t="shared" si="37"/>
        <v>0</v>
      </c>
      <c r="H313" s="37">
        <f t="shared" si="38"/>
        <v>0</v>
      </c>
      <c r="I313" s="36">
        <f>SANTANDER!D314</f>
        <v>0</v>
      </c>
      <c r="J313" s="37">
        <f t="shared" si="40"/>
        <v>0</v>
      </c>
      <c r="K313" s="37">
        <f t="shared" si="39"/>
        <v>0</v>
      </c>
      <c r="L313" s="37">
        <f>SANTANDER!C314</f>
        <v>0</v>
      </c>
      <c r="M313" s="126">
        <f>SANTANDER!E314</f>
        <v>0</v>
      </c>
      <c r="N313" s="36"/>
      <c r="O313" s="38"/>
    </row>
    <row r="314" spans="1:15" x14ac:dyDescent="0.2">
      <c r="A314" s="32">
        <f>SANTANDER!A315</f>
        <v>0</v>
      </c>
      <c r="B314" s="33"/>
      <c r="C314" s="34">
        <f>SANTANDER!B315</f>
        <v>0</v>
      </c>
      <c r="D314" s="35"/>
      <c r="E314" s="35">
        <f>SANTANDER!L315</f>
        <v>0</v>
      </c>
      <c r="F314" s="35">
        <f>SANTANDER!K315</f>
        <v>0</v>
      </c>
      <c r="G314" s="36">
        <f t="shared" si="37"/>
        <v>0</v>
      </c>
      <c r="H314" s="37">
        <f t="shared" si="38"/>
        <v>0</v>
      </c>
      <c r="I314" s="36">
        <f>SANTANDER!D315</f>
        <v>0</v>
      </c>
      <c r="J314" s="37">
        <f t="shared" si="40"/>
        <v>0</v>
      </c>
      <c r="K314" s="37">
        <f t="shared" si="39"/>
        <v>0</v>
      </c>
      <c r="L314" s="37">
        <f>SANTANDER!C315</f>
        <v>0</v>
      </c>
      <c r="M314" s="126">
        <f>SANTANDER!E315</f>
        <v>0</v>
      </c>
      <c r="N314" s="36"/>
      <c r="O314" s="38"/>
    </row>
    <row r="315" spans="1:15" x14ac:dyDescent="0.2">
      <c r="A315" s="32">
        <f>SANTANDER!A316</f>
        <v>0</v>
      </c>
      <c r="B315" s="33"/>
      <c r="C315" s="34">
        <f>SANTANDER!B316</f>
        <v>0</v>
      </c>
      <c r="D315" s="35"/>
      <c r="E315" s="35">
        <f>SANTANDER!L316</f>
        <v>0</v>
      </c>
      <c r="F315" s="35">
        <f>SANTANDER!K316</f>
        <v>0</v>
      </c>
      <c r="G315" s="36">
        <f t="shared" si="37"/>
        <v>0</v>
      </c>
      <c r="H315" s="37">
        <f t="shared" si="38"/>
        <v>0</v>
      </c>
      <c r="I315" s="36">
        <f>SANTANDER!D316</f>
        <v>0</v>
      </c>
      <c r="J315" s="37">
        <f t="shared" si="40"/>
        <v>0</v>
      </c>
      <c r="K315" s="37">
        <f t="shared" si="39"/>
        <v>0</v>
      </c>
      <c r="L315" s="37">
        <f>SANTANDER!C316</f>
        <v>0</v>
      </c>
      <c r="M315" s="126">
        <f>SANTANDER!E316</f>
        <v>0</v>
      </c>
      <c r="N315" s="36"/>
      <c r="O315" s="38"/>
    </row>
    <row r="316" spans="1:15" x14ac:dyDescent="0.2">
      <c r="A316" s="32">
        <f>SANTANDER!A333</f>
        <v>0</v>
      </c>
      <c r="B316" s="33"/>
      <c r="C316" s="34">
        <f>SANTANDER!B333</f>
        <v>0</v>
      </c>
      <c r="D316" s="35"/>
      <c r="E316" s="35">
        <f>SANTANDER!L333</f>
        <v>0</v>
      </c>
      <c r="F316" s="35">
        <f>SANTANDER!K333</f>
        <v>0</v>
      </c>
      <c r="G316" s="36">
        <f t="shared" ref="G316:G349" si="41">I316/1.16</f>
        <v>0</v>
      </c>
      <c r="H316" s="37">
        <f t="shared" ref="H316:H349" si="42">G316*0.16</f>
        <v>0</v>
      </c>
      <c r="I316" s="36">
        <f>SANTANDER!D333</f>
        <v>0</v>
      </c>
      <c r="J316" s="37">
        <f t="shared" ref="J316:J349" si="43">L316/1.16</f>
        <v>0</v>
      </c>
      <c r="K316" s="37">
        <f t="shared" ref="K316:K349" si="44">J316*0.16</f>
        <v>0</v>
      </c>
      <c r="L316" s="37">
        <f>SANTANDER!C333</f>
        <v>0</v>
      </c>
      <c r="M316" s="126">
        <f>SANTANDER!E333</f>
        <v>0</v>
      </c>
      <c r="N316" s="36"/>
      <c r="O316" s="38"/>
    </row>
    <row r="317" spans="1:15" x14ac:dyDescent="0.2">
      <c r="A317" s="32">
        <f>SANTANDER!A334</f>
        <v>0</v>
      </c>
      <c r="B317" s="33"/>
      <c r="C317" s="34">
        <f>SANTANDER!B334</f>
        <v>0</v>
      </c>
      <c r="D317" s="35"/>
      <c r="E317" s="35">
        <f>SANTANDER!L334</f>
        <v>0</v>
      </c>
      <c r="F317" s="35">
        <f>SANTANDER!K334</f>
        <v>0</v>
      </c>
      <c r="G317" s="36">
        <f t="shared" si="41"/>
        <v>0</v>
      </c>
      <c r="H317" s="37">
        <f t="shared" si="42"/>
        <v>0</v>
      </c>
      <c r="I317" s="36">
        <f>SANTANDER!D334</f>
        <v>0</v>
      </c>
      <c r="J317" s="37">
        <f t="shared" si="43"/>
        <v>0</v>
      </c>
      <c r="K317" s="37">
        <f t="shared" si="44"/>
        <v>0</v>
      </c>
      <c r="L317" s="37">
        <f>SANTANDER!C334</f>
        <v>0</v>
      </c>
      <c r="M317" s="126">
        <f>SANTANDER!E334</f>
        <v>0</v>
      </c>
      <c r="N317" s="36"/>
      <c r="O317" s="38"/>
    </row>
    <row r="318" spans="1:15" x14ac:dyDescent="0.2">
      <c r="A318" s="32">
        <f>SANTANDER!A335</f>
        <v>0</v>
      </c>
      <c r="B318" s="33"/>
      <c r="C318" s="34">
        <f>SANTANDER!B335</f>
        <v>0</v>
      </c>
      <c r="D318" s="35"/>
      <c r="E318" s="35">
        <f>SANTANDER!L335</f>
        <v>0</v>
      </c>
      <c r="F318" s="35">
        <f>SANTANDER!K335</f>
        <v>0</v>
      </c>
      <c r="G318" s="36">
        <f t="shared" si="41"/>
        <v>0</v>
      </c>
      <c r="H318" s="37">
        <f t="shared" si="42"/>
        <v>0</v>
      </c>
      <c r="I318" s="36">
        <f>SANTANDER!D335</f>
        <v>0</v>
      </c>
      <c r="J318" s="37">
        <f t="shared" si="43"/>
        <v>0</v>
      </c>
      <c r="K318" s="37">
        <f t="shared" si="44"/>
        <v>0</v>
      </c>
      <c r="L318" s="37">
        <f>SANTANDER!C335</f>
        <v>0</v>
      </c>
      <c r="M318" s="126">
        <f>SANTANDER!E335</f>
        <v>0</v>
      </c>
      <c r="N318" s="36"/>
      <c r="O318" s="38"/>
    </row>
    <row r="319" spans="1:15" x14ac:dyDescent="0.2">
      <c r="A319" s="32">
        <f>SANTANDER!A336</f>
        <v>0</v>
      </c>
      <c r="B319" s="33"/>
      <c r="C319" s="34">
        <f>SANTANDER!B336</f>
        <v>0</v>
      </c>
      <c r="D319" s="35"/>
      <c r="E319" s="35">
        <f>SANTANDER!L336</f>
        <v>0</v>
      </c>
      <c r="F319" s="35">
        <f>SANTANDER!K336</f>
        <v>0</v>
      </c>
      <c r="G319" s="36">
        <f t="shared" si="41"/>
        <v>0</v>
      </c>
      <c r="H319" s="37">
        <f t="shared" si="42"/>
        <v>0</v>
      </c>
      <c r="I319" s="36">
        <f>SANTANDER!D336</f>
        <v>0</v>
      </c>
      <c r="J319" s="37">
        <f t="shared" si="43"/>
        <v>0</v>
      </c>
      <c r="K319" s="37">
        <f t="shared" si="44"/>
        <v>0</v>
      </c>
      <c r="L319" s="37">
        <f>SANTANDER!C336</f>
        <v>0</v>
      </c>
      <c r="M319" s="126">
        <f>SANTANDER!E336</f>
        <v>0</v>
      </c>
      <c r="N319" s="36"/>
      <c r="O319" s="38"/>
    </row>
    <row r="320" spans="1:15" x14ac:dyDescent="0.2">
      <c r="A320" s="32">
        <f>SANTANDER!A337</f>
        <v>0</v>
      </c>
      <c r="B320" s="33"/>
      <c r="C320" s="34">
        <f>SANTANDER!B337</f>
        <v>0</v>
      </c>
      <c r="D320" s="35"/>
      <c r="E320" s="35">
        <f>SANTANDER!L337</f>
        <v>0</v>
      </c>
      <c r="F320" s="35">
        <f>SANTANDER!K337</f>
        <v>0</v>
      </c>
      <c r="G320" s="36">
        <f t="shared" si="41"/>
        <v>0</v>
      </c>
      <c r="H320" s="37">
        <f t="shared" si="42"/>
        <v>0</v>
      </c>
      <c r="I320" s="36">
        <f>SANTANDER!D337</f>
        <v>0</v>
      </c>
      <c r="J320" s="37">
        <f t="shared" si="43"/>
        <v>0</v>
      </c>
      <c r="K320" s="37">
        <f t="shared" si="44"/>
        <v>0</v>
      </c>
      <c r="L320" s="37">
        <f>SANTANDER!C337</f>
        <v>0</v>
      </c>
      <c r="M320" s="126">
        <f>SANTANDER!E337</f>
        <v>0</v>
      </c>
      <c r="N320" s="36"/>
      <c r="O320" s="38"/>
    </row>
    <row r="321" spans="1:15" x14ac:dyDescent="0.2">
      <c r="A321" s="32">
        <f>SANTANDER!A338</f>
        <v>0</v>
      </c>
      <c r="B321" s="33"/>
      <c r="C321" s="34">
        <f>SANTANDER!B338</f>
        <v>0</v>
      </c>
      <c r="D321" s="35"/>
      <c r="E321" s="35">
        <f>SANTANDER!L338</f>
        <v>0</v>
      </c>
      <c r="F321" s="35">
        <f>SANTANDER!K338</f>
        <v>0</v>
      </c>
      <c r="G321" s="36">
        <f t="shared" si="41"/>
        <v>0</v>
      </c>
      <c r="H321" s="37">
        <f t="shared" si="42"/>
        <v>0</v>
      </c>
      <c r="I321" s="36">
        <f>SANTANDER!D338</f>
        <v>0</v>
      </c>
      <c r="J321" s="37">
        <f t="shared" si="43"/>
        <v>0</v>
      </c>
      <c r="K321" s="37">
        <f t="shared" si="44"/>
        <v>0</v>
      </c>
      <c r="L321" s="37">
        <f>SANTANDER!C338</f>
        <v>0</v>
      </c>
      <c r="M321" s="126">
        <f>SANTANDER!E338</f>
        <v>0</v>
      </c>
      <c r="N321" s="36"/>
      <c r="O321" s="38"/>
    </row>
    <row r="322" spans="1:15" x14ac:dyDescent="0.2">
      <c r="A322" s="32">
        <f>SANTANDER!A339</f>
        <v>0</v>
      </c>
      <c r="B322" s="33"/>
      <c r="C322" s="34">
        <f>SANTANDER!B339</f>
        <v>0</v>
      </c>
      <c r="D322" s="35"/>
      <c r="E322" s="35">
        <f>SANTANDER!L339</f>
        <v>0</v>
      </c>
      <c r="F322" s="35">
        <f>SANTANDER!K339</f>
        <v>0</v>
      </c>
      <c r="G322" s="36">
        <f t="shared" si="41"/>
        <v>0</v>
      </c>
      <c r="H322" s="37">
        <f t="shared" si="42"/>
        <v>0</v>
      </c>
      <c r="I322" s="36">
        <f>SANTANDER!D339</f>
        <v>0</v>
      </c>
      <c r="J322" s="37">
        <f t="shared" si="43"/>
        <v>0</v>
      </c>
      <c r="K322" s="37">
        <f t="shared" si="44"/>
        <v>0</v>
      </c>
      <c r="L322" s="37">
        <f>SANTANDER!C339</f>
        <v>0</v>
      </c>
      <c r="M322" s="126">
        <f>SANTANDER!E339</f>
        <v>0</v>
      </c>
      <c r="N322" s="36"/>
      <c r="O322" s="38"/>
    </row>
    <row r="323" spans="1:15" x14ac:dyDescent="0.2">
      <c r="A323" s="32">
        <f>SANTANDER!A340</f>
        <v>0</v>
      </c>
      <c r="B323" s="33"/>
      <c r="C323" s="34">
        <f>SANTANDER!B340</f>
        <v>0</v>
      </c>
      <c r="D323" s="35"/>
      <c r="E323" s="35">
        <f>SANTANDER!L340</f>
        <v>0</v>
      </c>
      <c r="F323" s="35">
        <f>SANTANDER!K340</f>
        <v>0</v>
      </c>
      <c r="G323" s="36">
        <f t="shared" si="41"/>
        <v>0</v>
      </c>
      <c r="H323" s="37">
        <f t="shared" si="42"/>
        <v>0</v>
      </c>
      <c r="I323" s="36">
        <f>SANTANDER!D340</f>
        <v>0</v>
      </c>
      <c r="J323" s="37">
        <f t="shared" si="43"/>
        <v>0</v>
      </c>
      <c r="K323" s="37">
        <f t="shared" si="44"/>
        <v>0</v>
      </c>
      <c r="L323" s="37">
        <f>SANTANDER!C340</f>
        <v>0</v>
      </c>
      <c r="M323" s="126">
        <f>SANTANDER!E340</f>
        <v>0</v>
      </c>
      <c r="N323" s="36"/>
      <c r="O323" s="38"/>
    </row>
    <row r="324" spans="1:15" x14ac:dyDescent="0.2">
      <c r="A324" s="32">
        <f>SANTANDER!A341</f>
        <v>0</v>
      </c>
      <c r="B324" s="33"/>
      <c r="C324" s="34">
        <f>SANTANDER!B341</f>
        <v>0</v>
      </c>
      <c r="D324" s="35"/>
      <c r="E324" s="35">
        <f>SANTANDER!L341</f>
        <v>0</v>
      </c>
      <c r="F324" s="35">
        <f>SANTANDER!K341</f>
        <v>0</v>
      </c>
      <c r="G324" s="36">
        <f t="shared" si="41"/>
        <v>0</v>
      </c>
      <c r="H324" s="37">
        <f t="shared" si="42"/>
        <v>0</v>
      </c>
      <c r="I324" s="36">
        <f>SANTANDER!D341</f>
        <v>0</v>
      </c>
      <c r="J324" s="37">
        <f t="shared" si="43"/>
        <v>0</v>
      </c>
      <c r="K324" s="37">
        <f t="shared" si="44"/>
        <v>0</v>
      </c>
      <c r="L324" s="37">
        <f>SANTANDER!C341</f>
        <v>0</v>
      </c>
      <c r="M324" s="126">
        <f>SANTANDER!E341</f>
        <v>0</v>
      </c>
      <c r="N324" s="36"/>
      <c r="O324" s="38"/>
    </row>
    <row r="325" spans="1:15" x14ac:dyDescent="0.2">
      <c r="A325" s="32">
        <f>SANTANDER!A342</f>
        <v>0</v>
      </c>
      <c r="B325" s="33"/>
      <c r="C325" s="34">
        <f>SANTANDER!B342</f>
        <v>0</v>
      </c>
      <c r="D325" s="35"/>
      <c r="E325" s="35">
        <f>SANTANDER!L342</f>
        <v>0</v>
      </c>
      <c r="F325" s="35">
        <f>SANTANDER!K342</f>
        <v>0</v>
      </c>
      <c r="G325" s="36">
        <f t="shared" si="41"/>
        <v>0</v>
      </c>
      <c r="H325" s="37">
        <f t="shared" si="42"/>
        <v>0</v>
      </c>
      <c r="I325" s="36">
        <f>SANTANDER!D342</f>
        <v>0</v>
      </c>
      <c r="J325" s="37">
        <f t="shared" si="43"/>
        <v>0</v>
      </c>
      <c r="K325" s="37">
        <f t="shared" si="44"/>
        <v>0</v>
      </c>
      <c r="L325" s="37">
        <f>SANTANDER!C342</f>
        <v>0</v>
      </c>
      <c r="M325" s="126">
        <f>SANTANDER!E342</f>
        <v>0</v>
      </c>
      <c r="N325" s="36"/>
      <c r="O325" s="38"/>
    </row>
    <row r="326" spans="1:15" x14ac:dyDescent="0.2">
      <c r="A326" s="32">
        <f>SANTANDER!A343</f>
        <v>0</v>
      </c>
      <c r="B326" s="33"/>
      <c r="C326" s="34">
        <f>SANTANDER!B343</f>
        <v>0</v>
      </c>
      <c r="D326" s="35"/>
      <c r="E326" s="35">
        <f>SANTANDER!L343</f>
        <v>0</v>
      </c>
      <c r="F326" s="35">
        <f>SANTANDER!K343</f>
        <v>0</v>
      </c>
      <c r="G326" s="36">
        <f t="shared" si="41"/>
        <v>0</v>
      </c>
      <c r="H326" s="37">
        <f t="shared" si="42"/>
        <v>0</v>
      </c>
      <c r="I326" s="36">
        <f>SANTANDER!D343</f>
        <v>0</v>
      </c>
      <c r="J326" s="37">
        <f t="shared" si="43"/>
        <v>0</v>
      </c>
      <c r="K326" s="37">
        <f t="shared" si="44"/>
        <v>0</v>
      </c>
      <c r="L326" s="37">
        <f>SANTANDER!C343</f>
        <v>0</v>
      </c>
      <c r="M326" s="126">
        <f>SANTANDER!E343</f>
        <v>0</v>
      </c>
      <c r="N326" s="36"/>
      <c r="O326" s="38"/>
    </row>
    <row r="327" spans="1:15" x14ac:dyDescent="0.2">
      <c r="A327" s="32">
        <f>SANTANDER!A344</f>
        <v>0</v>
      </c>
      <c r="B327" s="33"/>
      <c r="C327" s="34">
        <f>SANTANDER!B344</f>
        <v>0</v>
      </c>
      <c r="D327" s="35"/>
      <c r="E327" s="35">
        <f>SANTANDER!L344</f>
        <v>0</v>
      </c>
      <c r="F327" s="35">
        <f>SANTANDER!K344</f>
        <v>0</v>
      </c>
      <c r="G327" s="36">
        <f t="shared" si="41"/>
        <v>0</v>
      </c>
      <c r="H327" s="37">
        <f t="shared" si="42"/>
        <v>0</v>
      </c>
      <c r="I327" s="36">
        <f>SANTANDER!D344</f>
        <v>0</v>
      </c>
      <c r="J327" s="37">
        <f t="shared" si="43"/>
        <v>0</v>
      </c>
      <c r="K327" s="37">
        <f t="shared" si="44"/>
        <v>0</v>
      </c>
      <c r="L327" s="37">
        <f>SANTANDER!C344</f>
        <v>0</v>
      </c>
      <c r="M327" s="126">
        <f>SANTANDER!E344</f>
        <v>0</v>
      </c>
      <c r="N327" s="36"/>
      <c r="O327" s="38"/>
    </row>
    <row r="328" spans="1:15" x14ac:dyDescent="0.2">
      <c r="A328" s="32">
        <f>SANTANDER!A345</f>
        <v>0</v>
      </c>
      <c r="B328" s="33"/>
      <c r="C328" s="34">
        <f>SANTANDER!B345</f>
        <v>0</v>
      </c>
      <c r="D328" s="35"/>
      <c r="E328" s="35">
        <f>SANTANDER!L345</f>
        <v>0</v>
      </c>
      <c r="F328" s="35">
        <f>SANTANDER!K345</f>
        <v>0</v>
      </c>
      <c r="G328" s="36">
        <f t="shared" si="41"/>
        <v>0</v>
      </c>
      <c r="H328" s="37">
        <f t="shared" si="42"/>
        <v>0</v>
      </c>
      <c r="I328" s="36">
        <f>SANTANDER!D345</f>
        <v>0</v>
      </c>
      <c r="J328" s="37">
        <f t="shared" si="43"/>
        <v>0</v>
      </c>
      <c r="K328" s="37">
        <f t="shared" si="44"/>
        <v>0</v>
      </c>
      <c r="L328" s="37">
        <f>SANTANDER!C345</f>
        <v>0</v>
      </c>
      <c r="M328" s="126">
        <f>SANTANDER!E345</f>
        <v>0</v>
      </c>
      <c r="N328" s="36"/>
      <c r="O328" s="38"/>
    </row>
    <row r="329" spans="1:15" x14ac:dyDescent="0.2">
      <c r="A329" s="32">
        <f>SANTANDER!A346</f>
        <v>0</v>
      </c>
      <c r="B329" s="33"/>
      <c r="C329" s="34">
        <f>SANTANDER!B346</f>
        <v>0</v>
      </c>
      <c r="D329" s="35"/>
      <c r="E329" s="35">
        <f>SANTANDER!L346</f>
        <v>0</v>
      </c>
      <c r="F329" s="35">
        <f>SANTANDER!K346</f>
        <v>0</v>
      </c>
      <c r="G329" s="36">
        <f t="shared" si="41"/>
        <v>0</v>
      </c>
      <c r="H329" s="37">
        <f t="shared" si="42"/>
        <v>0</v>
      </c>
      <c r="I329" s="36">
        <f>SANTANDER!D346</f>
        <v>0</v>
      </c>
      <c r="J329" s="37">
        <f t="shared" si="43"/>
        <v>0</v>
      </c>
      <c r="K329" s="37">
        <f t="shared" si="44"/>
        <v>0</v>
      </c>
      <c r="L329" s="37">
        <f>SANTANDER!C346</f>
        <v>0</v>
      </c>
      <c r="M329" s="126">
        <f>SANTANDER!E346</f>
        <v>0</v>
      </c>
      <c r="N329" s="36"/>
      <c r="O329" s="38"/>
    </row>
    <row r="330" spans="1:15" x14ac:dyDescent="0.2">
      <c r="A330" s="32">
        <f>SANTANDER!A347</f>
        <v>0</v>
      </c>
      <c r="B330" s="33"/>
      <c r="C330" s="34">
        <f>SANTANDER!B347</f>
        <v>0</v>
      </c>
      <c r="D330" s="35"/>
      <c r="E330" s="35">
        <f>SANTANDER!L347</f>
        <v>0</v>
      </c>
      <c r="F330" s="35">
        <f>SANTANDER!K347</f>
        <v>0</v>
      </c>
      <c r="G330" s="36">
        <f t="shared" si="41"/>
        <v>0</v>
      </c>
      <c r="H330" s="37">
        <f t="shared" si="42"/>
        <v>0</v>
      </c>
      <c r="I330" s="36">
        <f>SANTANDER!D347</f>
        <v>0</v>
      </c>
      <c r="J330" s="37">
        <f t="shared" si="43"/>
        <v>0</v>
      </c>
      <c r="K330" s="37">
        <f t="shared" si="44"/>
        <v>0</v>
      </c>
      <c r="L330" s="37">
        <f>SANTANDER!C347</f>
        <v>0</v>
      </c>
      <c r="M330" s="126">
        <f>SANTANDER!E347</f>
        <v>0</v>
      </c>
      <c r="N330" s="36"/>
      <c r="O330" s="38"/>
    </row>
    <row r="331" spans="1:15" x14ac:dyDescent="0.2">
      <c r="A331" s="32">
        <f>SANTANDER!A348</f>
        <v>0</v>
      </c>
      <c r="B331" s="33"/>
      <c r="C331" s="34">
        <f>SANTANDER!B348</f>
        <v>0</v>
      </c>
      <c r="D331" s="35"/>
      <c r="E331" s="35">
        <f>SANTANDER!L348</f>
        <v>0</v>
      </c>
      <c r="F331" s="35">
        <f>SANTANDER!K348</f>
        <v>0</v>
      </c>
      <c r="G331" s="36">
        <f t="shared" si="41"/>
        <v>0</v>
      </c>
      <c r="H331" s="37">
        <f t="shared" si="42"/>
        <v>0</v>
      </c>
      <c r="I331" s="36">
        <f>SANTANDER!D348</f>
        <v>0</v>
      </c>
      <c r="J331" s="37">
        <f t="shared" si="43"/>
        <v>0</v>
      </c>
      <c r="K331" s="37">
        <f t="shared" si="44"/>
        <v>0</v>
      </c>
      <c r="L331" s="37">
        <f>SANTANDER!C348</f>
        <v>0</v>
      </c>
      <c r="M331" s="126">
        <f>SANTANDER!E348</f>
        <v>0</v>
      </c>
      <c r="N331" s="36"/>
      <c r="O331" s="38"/>
    </row>
    <row r="332" spans="1:15" x14ac:dyDescent="0.2">
      <c r="A332" s="32">
        <f>SANTANDER!A349</f>
        <v>0</v>
      </c>
      <c r="B332" s="33"/>
      <c r="C332" s="34">
        <f>SANTANDER!B349</f>
        <v>0</v>
      </c>
      <c r="D332" s="35"/>
      <c r="E332" s="35">
        <f>SANTANDER!L349</f>
        <v>0</v>
      </c>
      <c r="F332" s="35">
        <f>SANTANDER!K349</f>
        <v>0</v>
      </c>
      <c r="G332" s="36">
        <f t="shared" si="41"/>
        <v>0</v>
      </c>
      <c r="H332" s="37">
        <f t="shared" si="42"/>
        <v>0</v>
      </c>
      <c r="I332" s="36">
        <f>SANTANDER!D349</f>
        <v>0</v>
      </c>
      <c r="J332" s="37">
        <f t="shared" si="43"/>
        <v>0</v>
      </c>
      <c r="K332" s="37">
        <f t="shared" si="44"/>
        <v>0</v>
      </c>
      <c r="L332" s="37">
        <f>SANTANDER!C349</f>
        <v>0</v>
      </c>
      <c r="M332" s="126">
        <f>SANTANDER!E349</f>
        <v>0</v>
      </c>
      <c r="N332" s="36"/>
      <c r="O332" s="38"/>
    </row>
    <row r="333" spans="1:15" x14ac:dyDescent="0.2">
      <c r="A333" s="32">
        <f>SANTANDER!A350</f>
        <v>0</v>
      </c>
      <c r="B333" s="33"/>
      <c r="C333" s="34">
        <f>SANTANDER!B350</f>
        <v>0</v>
      </c>
      <c r="D333" s="35"/>
      <c r="E333" s="35">
        <f>SANTANDER!L350</f>
        <v>0</v>
      </c>
      <c r="F333" s="35">
        <f>SANTANDER!K350</f>
        <v>0</v>
      </c>
      <c r="G333" s="36">
        <f t="shared" si="41"/>
        <v>0</v>
      </c>
      <c r="H333" s="37">
        <f t="shared" si="42"/>
        <v>0</v>
      </c>
      <c r="I333" s="36">
        <f>SANTANDER!D350</f>
        <v>0</v>
      </c>
      <c r="J333" s="37">
        <f t="shared" si="43"/>
        <v>0</v>
      </c>
      <c r="K333" s="37">
        <f t="shared" si="44"/>
        <v>0</v>
      </c>
      <c r="L333" s="37">
        <f>SANTANDER!C350</f>
        <v>0</v>
      </c>
      <c r="M333" s="126">
        <f>SANTANDER!E350</f>
        <v>0</v>
      </c>
      <c r="N333" s="36"/>
      <c r="O333" s="38"/>
    </row>
    <row r="334" spans="1:15" x14ac:dyDescent="0.2">
      <c r="A334" s="32">
        <f>SANTANDER!A351</f>
        <v>0</v>
      </c>
      <c r="B334" s="33"/>
      <c r="C334" s="34">
        <f>SANTANDER!B351</f>
        <v>0</v>
      </c>
      <c r="D334" s="35"/>
      <c r="E334" s="35">
        <f>SANTANDER!L351</f>
        <v>0</v>
      </c>
      <c r="F334" s="35">
        <f>SANTANDER!K351</f>
        <v>0</v>
      </c>
      <c r="G334" s="36">
        <f t="shared" si="41"/>
        <v>0</v>
      </c>
      <c r="H334" s="37">
        <f t="shared" si="42"/>
        <v>0</v>
      </c>
      <c r="I334" s="36">
        <f>SANTANDER!D351</f>
        <v>0</v>
      </c>
      <c r="J334" s="37">
        <f t="shared" si="43"/>
        <v>0</v>
      </c>
      <c r="K334" s="37">
        <f t="shared" si="44"/>
        <v>0</v>
      </c>
      <c r="L334" s="37">
        <f>SANTANDER!C351</f>
        <v>0</v>
      </c>
      <c r="M334" s="126">
        <f>SANTANDER!E351</f>
        <v>0</v>
      </c>
      <c r="N334" s="36"/>
      <c r="O334" s="38"/>
    </row>
    <row r="335" spans="1:15" x14ac:dyDescent="0.2">
      <c r="A335" s="32">
        <f>SANTANDER!A352</f>
        <v>0</v>
      </c>
      <c r="B335" s="33"/>
      <c r="C335" s="34">
        <f>SANTANDER!B352</f>
        <v>0</v>
      </c>
      <c r="D335" s="35"/>
      <c r="E335" s="35">
        <f>SANTANDER!L352</f>
        <v>0</v>
      </c>
      <c r="F335" s="35">
        <f>SANTANDER!K352</f>
        <v>0</v>
      </c>
      <c r="G335" s="36">
        <f t="shared" si="41"/>
        <v>0</v>
      </c>
      <c r="H335" s="37">
        <f t="shared" si="42"/>
        <v>0</v>
      </c>
      <c r="I335" s="36">
        <f>SANTANDER!D352</f>
        <v>0</v>
      </c>
      <c r="J335" s="37">
        <f t="shared" si="43"/>
        <v>0</v>
      </c>
      <c r="K335" s="37">
        <f t="shared" si="44"/>
        <v>0</v>
      </c>
      <c r="L335" s="37">
        <f>SANTANDER!C352</f>
        <v>0</v>
      </c>
      <c r="M335" s="126">
        <f>SANTANDER!E352</f>
        <v>0</v>
      </c>
      <c r="N335" s="36"/>
      <c r="O335" s="38"/>
    </row>
    <row r="336" spans="1:15" x14ac:dyDescent="0.2">
      <c r="A336" s="32">
        <f>SANTANDER!A353</f>
        <v>0</v>
      </c>
      <c r="B336" s="33"/>
      <c r="C336" s="34">
        <f>SANTANDER!B353</f>
        <v>0</v>
      </c>
      <c r="D336" s="35"/>
      <c r="E336" s="35">
        <f>SANTANDER!L353</f>
        <v>0</v>
      </c>
      <c r="F336" s="35">
        <f>SANTANDER!K353</f>
        <v>0</v>
      </c>
      <c r="G336" s="36">
        <f t="shared" si="41"/>
        <v>0</v>
      </c>
      <c r="H336" s="37">
        <f t="shared" si="42"/>
        <v>0</v>
      </c>
      <c r="I336" s="36">
        <f>SANTANDER!D353</f>
        <v>0</v>
      </c>
      <c r="J336" s="37">
        <f t="shared" si="43"/>
        <v>0</v>
      </c>
      <c r="K336" s="37">
        <f t="shared" si="44"/>
        <v>0</v>
      </c>
      <c r="L336" s="37">
        <f>SANTANDER!C353</f>
        <v>0</v>
      </c>
      <c r="M336" s="126">
        <f>SANTANDER!E353</f>
        <v>0</v>
      </c>
      <c r="N336" s="36"/>
      <c r="O336" s="38"/>
    </row>
    <row r="337" spans="1:15" x14ac:dyDescent="0.2">
      <c r="A337" s="32">
        <f>SANTANDER!A354</f>
        <v>0</v>
      </c>
      <c r="B337" s="33"/>
      <c r="C337" s="34">
        <f>SANTANDER!B354</f>
        <v>0</v>
      </c>
      <c r="D337" s="35"/>
      <c r="E337" s="35">
        <f>SANTANDER!L354</f>
        <v>0</v>
      </c>
      <c r="F337" s="35">
        <f>SANTANDER!K354</f>
        <v>0</v>
      </c>
      <c r="G337" s="36">
        <f t="shared" si="41"/>
        <v>0</v>
      </c>
      <c r="H337" s="37">
        <f t="shared" si="42"/>
        <v>0</v>
      </c>
      <c r="I337" s="36">
        <f>SANTANDER!D354</f>
        <v>0</v>
      </c>
      <c r="J337" s="37">
        <f t="shared" si="43"/>
        <v>0</v>
      </c>
      <c r="K337" s="37">
        <f t="shared" si="44"/>
        <v>0</v>
      </c>
      <c r="L337" s="37">
        <f>SANTANDER!C354</f>
        <v>0</v>
      </c>
      <c r="M337" s="126">
        <f>SANTANDER!E354</f>
        <v>0</v>
      </c>
      <c r="N337" s="36"/>
      <c r="O337" s="38"/>
    </row>
    <row r="338" spans="1:15" x14ac:dyDescent="0.2">
      <c r="A338" s="32">
        <f>SANTANDER!A355</f>
        <v>0</v>
      </c>
      <c r="B338" s="33"/>
      <c r="C338" s="34">
        <f>SANTANDER!B355</f>
        <v>0</v>
      </c>
      <c r="D338" s="35"/>
      <c r="E338" s="35">
        <f>SANTANDER!L355</f>
        <v>0</v>
      </c>
      <c r="F338" s="35">
        <f>SANTANDER!K355</f>
        <v>0</v>
      </c>
      <c r="G338" s="36">
        <f t="shared" si="41"/>
        <v>0</v>
      </c>
      <c r="H338" s="37">
        <f t="shared" si="42"/>
        <v>0</v>
      </c>
      <c r="I338" s="36">
        <f>SANTANDER!D355</f>
        <v>0</v>
      </c>
      <c r="J338" s="37">
        <f t="shared" si="43"/>
        <v>0</v>
      </c>
      <c r="K338" s="37">
        <f t="shared" si="44"/>
        <v>0</v>
      </c>
      <c r="L338" s="37">
        <f>SANTANDER!C355</f>
        <v>0</v>
      </c>
      <c r="M338" s="126">
        <f>SANTANDER!E355</f>
        <v>0</v>
      </c>
      <c r="N338" s="36"/>
      <c r="O338" s="38"/>
    </row>
    <row r="339" spans="1:15" x14ac:dyDescent="0.2">
      <c r="A339" s="32">
        <f>SANTANDER!A356</f>
        <v>0</v>
      </c>
      <c r="B339" s="33"/>
      <c r="C339" s="34">
        <f>SANTANDER!B356</f>
        <v>0</v>
      </c>
      <c r="D339" s="35"/>
      <c r="E339" s="35">
        <f>SANTANDER!L356</f>
        <v>0</v>
      </c>
      <c r="F339" s="35">
        <f>SANTANDER!K356</f>
        <v>0</v>
      </c>
      <c r="G339" s="36">
        <f t="shared" si="41"/>
        <v>0</v>
      </c>
      <c r="H339" s="37">
        <f t="shared" si="42"/>
        <v>0</v>
      </c>
      <c r="I339" s="36">
        <f>SANTANDER!D356</f>
        <v>0</v>
      </c>
      <c r="J339" s="37">
        <f t="shared" si="43"/>
        <v>0</v>
      </c>
      <c r="K339" s="37">
        <f t="shared" si="44"/>
        <v>0</v>
      </c>
      <c r="L339" s="37">
        <f>SANTANDER!C356</f>
        <v>0</v>
      </c>
      <c r="M339" s="126">
        <f>SANTANDER!E356</f>
        <v>0</v>
      </c>
      <c r="N339" s="36"/>
      <c r="O339" s="38"/>
    </row>
    <row r="340" spans="1:15" x14ac:dyDescent="0.2">
      <c r="A340" s="32">
        <f>SANTANDER!A357</f>
        <v>0</v>
      </c>
      <c r="B340" s="33"/>
      <c r="C340" s="34">
        <f>SANTANDER!B357</f>
        <v>0</v>
      </c>
      <c r="D340" s="35"/>
      <c r="E340" s="35">
        <f>SANTANDER!L357</f>
        <v>0</v>
      </c>
      <c r="F340" s="35">
        <f>SANTANDER!K357</f>
        <v>0</v>
      </c>
      <c r="G340" s="36">
        <f t="shared" si="41"/>
        <v>0</v>
      </c>
      <c r="H340" s="37">
        <f t="shared" si="42"/>
        <v>0</v>
      </c>
      <c r="I340" s="36">
        <f>SANTANDER!D357</f>
        <v>0</v>
      </c>
      <c r="J340" s="37">
        <f t="shared" si="43"/>
        <v>0</v>
      </c>
      <c r="K340" s="37">
        <f t="shared" si="44"/>
        <v>0</v>
      </c>
      <c r="L340" s="37">
        <f>SANTANDER!C357</f>
        <v>0</v>
      </c>
      <c r="M340" s="126">
        <f>SANTANDER!E357</f>
        <v>0</v>
      </c>
      <c r="N340" s="36"/>
      <c r="O340" s="38"/>
    </row>
    <row r="341" spans="1:15" x14ac:dyDescent="0.2">
      <c r="A341" s="32">
        <f>SANTANDER!A358</f>
        <v>0</v>
      </c>
      <c r="B341" s="33"/>
      <c r="C341" s="34">
        <f>SANTANDER!B358</f>
        <v>0</v>
      </c>
      <c r="D341" s="35"/>
      <c r="E341" s="35">
        <f>SANTANDER!L358</f>
        <v>0</v>
      </c>
      <c r="F341" s="35">
        <f>SANTANDER!K358</f>
        <v>0</v>
      </c>
      <c r="G341" s="36">
        <f t="shared" si="41"/>
        <v>0</v>
      </c>
      <c r="H341" s="37">
        <f t="shared" si="42"/>
        <v>0</v>
      </c>
      <c r="I341" s="36">
        <f>SANTANDER!D358</f>
        <v>0</v>
      </c>
      <c r="J341" s="37">
        <f t="shared" si="43"/>
        <v>0</v>
      </c>
      <c r="K341" s="37">
        <f t="shared" si="44"/>
        <v>0</v>
      </c>
      <c r="L341" s="37">
        <f>SANTANDER!C358</f>
        <v>0</v>
      </c>
      <c r="M341" s="126">
        <f>SANTANDER!E358</f>
        <v>0</v>
      </c>
      <c r="N341" s="36"/>
      <c r="O341" s="38"/>
    </row>
    <row r="342" spans="1:15" x14ac:dyDescent="0.2">
      <c r="A342" s="32">
        <f>SANTANDER!A359</f>
        <v>0</v>
      </c>
      <c r="B342" s="33"/>
      <c r="C342" s="34">
        <f>SANTANDER!B359</f>
        <v>0</v>
      </c>
      <c r="D342" s="35"/>
      <c r="E342" s="35">
        <f>SANTANDER!L359</f>
        <v>0</v>
      </c>
      <c r="F342" s="35">
        <f>SANTANDER!K359</f>
        <v>0</v>
      </c>
      <c r="G342" s="36">
        <f t="shared" si="41"/>
        <v>0</v>
      </c>
      <c r="H342" s="37">
        <f t="shared" si="42"/>
        <v>0</v>
      </c>
      <c r="I342" s="36">
        <f>SANTANDER!D359</f>
        <v>0</v>
      </c>
      <c r="J342" s="37">
        <f t="shared" si="43"/>
        <v>0</v>
      </c>
      <c r="K342" s="37">
        <f t="shared" si="44"/>
        <v>0</v>
      </c>
      <c r="L342" s="37">
        <f>SANTANDER!C359</f>
        <v>0</v>
      </c>
      <c r="M342" s="126">
        <f>SANTANDER!E359</f>
        <v>0</v>
      </c>
      <c r="N342" s="36"/>
      <c r="O342" s="38"/>
    </row>
    <row r="343" spans="1:15" x14ac:dyDescent="0.2">
      <c r="A343" s="32">
        <f>SANTANDER!A360</f>
        <v>0</v>
      </c>
      <c r="B343" s="33"/>
      <c r="C343" s="34">
        <f>SANTANDER!B360</f>
        <v>0</v>
      </c>
      <c r="D343" s="35"/>
      <c r="E343" s="35">
        <f>SANTANDER!L360</f>
        <v>0</v>
      </c>
      <c r="F343" s="35">
        <f>SANTANDER!K360</f>
        <v>0</v>
      </c>
      <c r="G343" s="36">
        <f t="shared" si="41"/>
        <v>0</v>
      </c>
      <c r="H343" s="37">
        <f t="shared" si="42"/>
        <v>0</v>
      </c>
      <c r="I343" s="36">
        <f>SANTANDER!D360</f>
        <v>0</v>
      </c>
      <c r="J343" s="37">
        <f t="shared" si="43"/>
        <v>0</v>
      </c>
      <c r="K343" s="37">
        <f t="shared" si="44"/>
        <v>0</v>
      </c>
      <c r="L343" s="37">
        <f>SANTANDER!C360</f>
        <v>0</v>
      </c>
      <c r="M343" s="126">
        <f>SANTANDER!E360</f>
        <v>0</v>
      </c>
      <c r="N343" s="36"/>
      <c r="O343" s="38"/>
    </row>
    <row r="344" spans="1:15" x14ac:dyDescent="0.2">
      <c r="A344" s="32">
        <f>SANTANDER!A361</f>
        <v>0</v>
      </c>
      <c r="B344" s="33"/>
      <c r="C344" s="34">
        <f>SANTANDER!B361</f>
        <v>0</v>
      </c>
      <c r="D344" s="35"/>
      <c r="E344" s="35">
        <f>SANTANDER!L361</f>
        <v>0</v>
      </c>
      <c r="F344" s="35">
        <f>SANTANDER!K361</f>
        <v>0</v>
      </c>
      <c r="G344" s="36">
        <f t="shared" si="41"/>
        <v>0</v>
      </c>
      <c r="H344" s="37">
        <f t="shared" si="42"/>
        <v>0</v>
      </c>
      <c r="I344" s="36">
        <f>SANTANDER!D361</f>
        <v>0</v>
      </c>
      <c r="J344" s="37">
        <f t="shared" si="43"/>
        <v>0</v>
      </c>
      <c r="K344" s="37">
        <f t="shared" si="44"/>
        <v>0</v>
      </c>
      <c r="L344" s="37">
        <f>SANTANDER!C361</f>
        <v>0</v>
      </c>
      <c r="M344" s="126">
        <f>SANTANDER!E361</f>
        <v>0</v>
      </c>
      <c r="N344" s="36"/>
      <c r="O344" s="38"/>
    </row>
    <row r="345" spans="1:15" x14ac:dyDescent="0.2">
      <c r="A345" s="32">
        <f>SANTANDER!A362</f>
        <v>0</v>
      </c>
      <c r="B345" s="33"/>
      <c r="C345" s="34">
        <f>SANTANDER!B362</f>
        <v>0</v>
      </c>
      <c r="D345" s="35"/>
      <c r="E345" s="35">
        <f>SANTANDER!L362</f>
        <v>0</v>
      </c>
      <c r="F345" s="35">
        <f>SANTANDER!K362</f>
        <v>0</v>
      </c>
      <c r="G345" s="36">
        <f t="shared" si="41"/>
        <v>0</v>
      </c>
      <c r="H345" s="37">
        <f t="shared" si="42"/>
        <v>0</v>
      </c>
      <c r="I345" s="36">
        <f>SANTANDER!D362</f>
        <v>0</v>
      </c>
      <c r="J345" s="37">
        <f t="shared" si="43"/>
        <v>0</v>
      </c>
      <c r="K345" s="37">
        <f t="shared" si="44"/>
        <v>0</v>
      </c>
      <c r="L345" s="37">
        <f>SANTANDER!C362</f>
        <v>0</v>
      </c>
      <c r="M345" s="126">
        <f>SANTANDER!E362</f>
        <v>0</v>
      </c>
      <c r="N345" s="36"/>
      <c r="O345" s="38"/>
    </row>
    <row r="346" spans="1:15" x14ac:dyDescent="0.2">
      <c r="A346" s="32">
        <f>SANTANDER!A363</f>
        <v>0</v>
      </c>
      <c r="B346" s="33"/>
      <c r="C346" s="34">
        <f>SANTANDER!B363</f>
        <v>0</v>
      </c>
      <c r="D346" s="35"/>
      <c r="E346" s="35">
        <f>SANTANDER!L363</f>
        <v>0</v>
      </c>
      <c r="F346" s="35">
        <f>SANTANDER!K363</f>
        <v>0</v>
      </c>
      <c r="G346" s="36">
        <f t="shared" si="41"/>
        <v>0</v>
      </c>
      <c r="H346" s="37">
        <f t="shared" si="42"/>
        <v>0</v>
      </c>
      <c r="I346" s="36">
        <f>SANTANDER!D363</f>
        <v>0</v>
      </c>
      <c r="J346" s="37">
        <f t="shared" si="43"/>
        <v>0</v>
      </c>
      <c r="K346" s="37">
        <f t="shared" si="44"/>
        <v>0</v>
      </c>
      <c r="L346" s="37">
        <f>SANTANDER!C363</f>
        <v>0</v>
      </c>
      <c r="M346" s="126">
        <f>SANTANDER!E363</f>
        <v>0</v>
      </c>
      <c r="N346" s="36"/>
      <c r="O346" s="38"/>
    </row>
    <row r="347" spans="1:15" x14ac:dyDescent="0.2">
      <c r="A347" s="32">
        <f>SANTANDER!A364</f>
        <v>0</v>
      </c>
      <c r="B347" s="33"/>
      <c r="C347" s="34">
        <f>SANTANDER!B364</f>
        <v>0</v>
      </c>
      <c r="D347" s="35"/>
      <c r="E347" s="35">
        <f>SANTANDER!L364</f>
        <v>0</v>
      </c>
      <c r="F347" s="35">
        <f>SANTANDER!K364</f>
        <v>0</v>
      </c>
      <c r="G347" s="36">
        <f t="shared" si="41"/>
        <v>0</v>
      </c>
      <c r="H347" s="37">
        <f t="shared" si="42"/>
        <v>0</v>
      </c>
      <c r="I347" s="36">
        <f>SANTANDER!D364</f>
        <v>0</v>
      </c>
      <c r="J347" s="37">
        <f t="shared" si="43"/>
        <v>0</v>
      </c>
      <c r="K347" s="37">
        <f t="shared" si="44"/>
        <v>0</v>
      </c>
      <c r="L347" s="37">
        <f>SANTANDER!C364</f>
        <v>0</v>
      </c>
      <c r="M347" s="126">
        <f>SANTANDER!E364</f>
        <v>0</v>
      </c>
      <c r="N347" s="36"/>
      <c r="O347" s="38"/>
    </row>
    <row r="348" spans="1:15" x14ac:dyDescent="0.2">
      <c r="A348" s="32">
        <f>SANTANDER!A365</f>
        <v>0</v>
      </c>
      <c r="B348" s="33"/>
      <c r="C348" s="34">
        <f>SANTANDER!B365</f>
        <v>0</v>
      </c>
      <c r="D348" s="35"/>
      <c r="E348" s="35">
        <f>SANTANDER!L365</f>
        <v>0</v>
      </c>
      <c r="F348" s="35">
        <f>SANTANDER!K365</f>
        <v>0</v>
      </c>
      <c r="G348" s="36">
        <f t="shared" si="41"/>
        <v>0</v>
      </c>
      <c r="H348" s="37">
        <f t="shared" si="42"/>
        <v>0</v>
      </c>
      <c r="I348" s="36">
        <f>SANTANDER!D365</f>
        <v>0</v>
      </c>
      <c r="J348" s="37">
        <f t="shared" si="43"/>
        <v>0</v>
      </c>
      <c r="K348" s="37">
        <f t="shared" si="44"/>
        <v>0</v>
      </c>
      <c r="L348" s="37">
        <f>SANTANDER!C365</f>
        <v>0</v>
      </c>
      <c r="M348" s="126">
        <f>SANTANDER!E365</f>
        <v>0</v>
      </c>
      <c r="N348" s="36"/>
      <c r="O348" s="38"/>
    </row>
    <row r="349" spans="1:15" x14ac:dyDescent="0.2">
      <c r="A349" s="32">
        <f>SANTANDER!A366</f>
        <v>0</v>
      </c>
      <c r="B349" s="33"/>
      <c r="C349" s="34">
        <f>SANTANDER!B366</f>
        <v>0</v>
      </c>
      <c r="D349" s="35"/>
      <c r="E349" s="35">
        <f>SANTANDER!L366</f>
        <v>0</v>
      </c>
      <c r="F349" s="35">
        <f>SANTANDER!K366</f>
        <v>0</v>
      </c>
      <c r="G349" s="36">
        <f t="shared" si="41"/>
        <v>0</v>
      </c>
      <c r="H349" s="37">
        <f t="shared" si="42"/>
        <v>0</v>
      </c>
      <c r="I349" s="36">
        <f>SANTANDER!D366</f>
        <v>0</v>
      </c>
      <c r="J349" s="37">
        <f t="shared" si="43"/>
        <v>0</v>
      </c>
      <c r="K349" s="37">
        <f t="shared" si="44"/>
        <v>0</v>
      </c>
      <c r="L349" s="37">
        <f>SANTANDER!C366</f>
        <v>0</v>
      </c>
      <c r="M349" s="126">
        <f>SANTANDER!E366</f>
        <v>0</v>
      </c>
      <c r="N349" s="36"/>
      <c r="O349" s="38"/>
    </row>
    <row r="350" spans="1:15" x14ac:dyDescent="0.2">
      <c r="A350" s="32">
        <f>SANTANDER!A367</f>
        <v>0</v>
      </c>
      <c r="B350" s="33"/>
      <c r="C350" s="34">
        <f>SANTANDER!B367</f>
        <v>0</v>
      </c>
      <c r="D350" s="35"/>
      <c r="E350" s="35">
        <f>SANTANDER!L367</f>
        <v>0</v>
      </c>
      <c r="F350" s="35">
        <f>SANTANDER!K367</f>
        <v>0</v>
      </c>
      <c r="G350" s="36">
        <f t="shared" ref="G350:G403" si="45">I350/1.16</f>
        <v>0</v>
      </c>
      <c r="H350" s="37">
        <f t="shared" ref="H350:H403" si="46">G350*0.16</f>
        <v>0</v>
      </c>
      <c r="I350" s="36">
        <f>SANTANDER!D367</f>
        <v>0</v>
      </c>
      <c r="J350" s="37">
        <f t="shared" ref="J350:J403" si="47">L350/1.16</f>
        <v>0</v>
      </c>
      <c r="K350" s="37">
        <f t="shared" ref="K350:K403" si="48">J350*0.16</f>
        <v>0</v>
      </c>
      <c r="L350" s="37">
        <f>SANTANDER!C367</f>
        <v>0</v>
      </c>
      <c r="M350" s="126">
        <f>SANTANDER!E367</f>
        <v>0</v>
      </c>
      <c r="N350" s="36"/>
      <c r="O350" s="38"/>
    </row>
    <row r="351" spans="1:15" x14ac:dyDescent="0.2">
      <c r="A351" s="32">
        <f>SANTANDER!A368</f>
        <v>0</v>
      </c>
      <c r="B351" s="33"/>
      <c r="C351" s="34">
        <f>SANTANDER!B368</f>
        <v>0</v>
      </c>
      <c r="D351" s="35"/>
      <c r="E351" s="35">
        <f>SANTANDER!L368</f>
        <v>0</v>
      </c>
      <c r="F351" s="35">
        <f>SANTANDER!K368</f>
        <v>0</v>
      </c>
      <c r="G351" s="36">
        <f t="shared" si="45"/>
        <v>0</v>
      </c>
      <c r="H351" s="37">
        <f t="shared" si="46"/>
        <v>0</v>
      </c>
      <c r="I351" s="36">
        <f>SANTANDER!D368</f>
        <v>0</v>
      </c>
      <c r="J351" s="37">
        <f t="shared" si="47"/>
        <v>0</v>
      </c>
      <c r="K351" s="37">
        <f t="shared" si="48"/>
        <v>0</v>
      </c>
      <c r="L351" s="37">
        <f>SANTANDER!C368</f>
        <v>0</v>
      </c>
      <c r="M351" s="126">
        <f>SANTANDER!E368</f>
        <v>0</v>
      </c>
      <c r="N351" s="36"/>
      <c r="O351" s="38"/>
    </row>
    <row r="352" spans="1:15" x14ac:dyDescent="0.2">
      <c r="A352" s="32">
        <f>SANTANDER!A369</f>
        <v>0</v>
      </c>
      <c r="B352" s="33"/>
      <c r="C352" s="34">
        <f>SANTANDER!B369</f>
        <v>0</v>
      </c>
      <c r="D352" s="35"/>
      <c r="E352" s="35">
        <f>SANTANDER!L369</f>
        <v>0</v>
      </c>
      <c r="F352" s="35">
        <f>SANTANDER!K369</f>
        <v>0</v>
      </c>
      <c r="G352" s="36">
        <f t="shared" si="45"/>
        <v>0</v>
      </c>
      <c r="H352" s="37">
        <f t="shared" si="46"/>
        <v>0</v>
      </c>
      <c r="I352" s="36">
        <f>SANTANDER!D369</f>
        <v>0</v>
      </c>
      <c r="J352" s="37">
        <f t="shared" si="47"/>
        <v>0</v>
      </c>
      <c r="K352" s="37">
        <f t="shared" si="48"/>
        <v>0</v>
      </c>
      <c r="L352" s="37">
        <f>SANTANDER!C369</f>
        <v>0</v>
      </c>
      <c r="M352" s="126">
        <f>SANTANDER!E369</f>
        <v>0</v>
      </c>
      <c r="N352" s="36"/>
      <c r="O352" s="38"/>
    </row>
    <row r="353" spans="1:15" x14ac:dyDescent="0.2">
      <c r="A353" s="32">
        <f>SANTANDER!A370</f>
        <v>0</v>
      </c>
      <c r="B353" s="33"/>
      <c r="C353" s="34">
        <f>SANTANDER!B370</f>
        <v>0</v>
      </c>
      <c r="D353" s="35"/>
      <c r="E353" s="35">
        <f>SANTANDER!L370</f>
        <v>0</v>
      </c>
      <c r="F353" s="35">
        <f>SANTANDER!K370</f>
        <v>0</v>
      </c>
      <c r="G353" s="36">
        <f t="shared" si="45"/>
        <v>0</v>
      </c>
      <c r="H353" s="37">
        <f t="shared" si="46"/>
        <v>0</v>
      </c>
      <c r="I353" s="36">
        <f>SANTANDER!D370</f>
        <v>0</v>
      </c>
      <c r="J353" s="37">
        <f t="shared" si="47"/>
        <v>0</v>
      </c>
      <c r="K353" s="37">
        <f t="shared" si="48"/>
        <v>0</v>
      </c>
      <c r="L353" s="37">
        <f>SANTANDER!C370</f>
        <v>0</v>
      </c>
      <c r="M353" s="126">
        <f>SANTANDER!E370</f>
        <v>0</v>
      </c>
      <c r="N353" s="36"/>
      <c r="O353" s="38"/>
    </row>
    <row r="354" spans="1:15" x14ac:dyDescent="0.2">
      <c r="A354" s="32">
        <f>SANTANDER!A371</f>
        <v>0</v>
      </c>
      <c r="B354" s="33"/>
      <c r="C354" s="34">
        <f>SANTANDER!B371</f>
        <v>0</v>
      </c>
      <c r="D354" s="35"/>
      <c r="E354" s="35">
        <f>SANTANDER!L371</f>
        <v>0</v>
      </c>
      <c r="F354" s="35">
        <f>SANTANDER!K371</f>
        <v>0</v>
      </c>
      <c r="G354" s="36">
        <f t="shared" si="45"/>
        <v>0</v>
      </c>
      <c r="H354" s="37">
        <f t="shared" si="46"/>
        <v>0</v>
      </c>
      <c r="I354" s="36">
        <f>SANTANDER!D371</f>
        <v>0</v>
      </c>
      <c r="J354" s="37">
        <f t="shared" si="47"/>
        <v>0</v>
      </c>
      <c r="K354" s="37">
        <f t="shared" si="48"/>
        <v>0</v>
      </c>
      <c r="L354" s="37">
        <f>SANTANDER!C371</f>
        <v>0</v>
      </c>
      <c r="M354" s="126">
        <f>SANTANDER!E371</f>
        <v>0</v>
      </c>
      <c r="N354" s="36"/>
      <c r="O354" s="38"/>
    </row>
    <row r="355" spans="1:15" x14ac:dyDescent="0.2">
      <c r="A355" s="32">
        <f>SANTANDER!A372</f>
        <v>0</v>
      </c>
      <c r="B355" s="33"/>
      <c r="C355" s="34">
        <f>SANTANDER!B372</f>
        <v>0</v>
      </c>
      <c r="D355" s="35"/>
      <c r="E355" s="35">
        <f>SANTANDER!L372</f>
        <v>0</v>
      </c>
      <c r="F355" s="35">
        <f>SANTANDER!K372</f>
        <v>0</v>
      </c>
      <c r="G355" s="36">
        <f t="shared" si="45"/>
        <v>0</v>
      </c>
      <c r="H355" s="37">
        <f t="shared" si="46"/>
        <v>0</v>
      </c>
      <c r="I355" s="36">
        <f>SANTANDER!D372</f>
        <v>0</v>
      </c>
      <c r="J355" s="37">
        <f t="shared" si="47"/>
        <v>0</v>
      </c>
      <c r="K355" s="37">
        <f t="shared" si="48"/>
        <v>0</v>
      </c>
      <c r="L355" s="37">
        <f>SANTANDER!C372</f>
        <v>0</v>
      </c>
      <c r="M355" s="126">
        <f>SANTANDER!E372</f>
        <v>0</v>
      </c>
      <c r="N355" s="36"/>
      <c r="O355" s="38"/>
    </row>
    <row r="356" spans="1:15" x14ac:dyDescent="0.2">
      <c r="A356" s="32">
        <f>SANTANDER!A373</f>
        <v>0</v>
      </c>
      <c r="B356" s="33"/>
      <c r="C356" s="34">
        <f>SANTANDER!B373</f>
        <v>0</v>
      </c>
      <c r="D356" s="35"/>
      <c r="E356" s="35">
        <f>SANTANDER!L373</f>
        <v>0</v>
      </c>
      <c r="F356" s="35">
        <f>SANTANDER!K373</f>
        <v>0</v>
      </c>
      <c r="G356" s="36">
        <f t="shared" si="45"/>
        <v>0</v>
      </c>
      <c r="H356" s="37">
        <f t="shared" si="46"/>
        <v>0</v>
      </c>
      <c r="I356" s="36">
        <f>SANTANDER!D373</f>
        <v>0</v>
      </c>
      <c r="J356" s="37">
        <f t="shared" si="47"/>
        <v>0</v>
      </c>
      <c r="K356" s="37">
        <f t="shared" si="48"/>
        <v>0</v>
      </c>
      <c r="L356" s="37">
        <f>SANTANDER!C373</f>
        <v>0</v>
      </c>
      <c r="M356" s="126">
        <f>SANTANDER!E373</f>
        <v>0</v>
      </c>
      <c r="N356" s="36"/>
      <c r="O356" s="38"/>
    </row>
    <row r="357" spans="1:15" x14ac:dyDescent="0.2">
      <c r="A357" s="32">
        <f>SANTANDER!A374</f>
        <v>0</v>
      </c>
      <c r="B357" s="33"/>
      <c r="C357" s="34">
        <f>SANTANDER!B374</f>
        <v>0</v>
      </c>
      <c r="D357" s="35"/>
      <c r="E357" s="35">
        <f>SANTANDER!L374</f>
        <v>0</v>
      </c>
      <c r="F357" s="35">
        <f>SANTANDER!K374</f>
        <v>0</v>
      </c>
      <c r="G357" s="36">
        <f t="shared" si="45"/>
        <v>0</v>
      </c>
      <c r="H357" s="37">
        <f t="shared" si="46"/>
        <v>0</v>
      </c>
      <c r="I357" s="36">
        <f>SANTANDER!D374</f>
        <v>0</v>
      </c>
      <c r="J357" s="37">
        <f t="shared" si="47"/>
        <v>0</v>
      </c>
      <c r="K357" s="37">
        <f t="shared" si="48"/>
        <v>0</v>
      </c>
      <c r="L357" s="37">
        <f>SANTANDER!C374</f>
        <v>0</v>
      </c>
      <c r="M357" s="126">
        <f>SANTANDER!E374</f>
        <v>0</v>
      </c>
      <c r="N357" s="36"/>
      <c r="O357" s="38"/>
    </row>
    <row r="358" spans="1:15" x14ac:dyDescent="0.2">
      <c r="A358" s="32">
        <f>SANTANDER!A375</f>
        <v>0</v>
      </c>
      <c r="B358" s="33"/>
      <c r="C358" s="34">
        <f>SANTANDER!B375</f>
        <v>0</v>
      </c>
      <c r="D358" s="35"/>
      <c r="E358" s="35">
        <f>SANTANDER!L375</f>
        <v>0</v>
      </c>
      <c r="F358" s="35">
        <f>SANTANDER!K375</f>
        <v>0</v>
      </c>
      <c r="G358" s="36">
        <f t="shared" si="45"/>
        <v>0</v>
      </c>
      <c r="H358" s="37">
        <f t="shared" si="46"/>
        <v>0</v>
      </c>
      <c r="I358" s="36">
        <f>SANTANDER!D375</f>
        <v>0</v>
      </c>
      <c r="J358" s="37">
        <f t="shared" si="47"/>
        <v>0</v>
      </c>
      <c r="K358" s="37">
        <f t="shared" si="48"/>
        <v>0</v>
      </c>
      <c r="L358" s="37">
        <f>SANTANDER!C375</f>
        <v>0</v>
      </c>
      <c r="M358" s="126">
        <f>SANTANDER!E375</f>
        <v>0</v>
      </c>
      <c r="N358" s="36"/>
      <c r="O358" s="38"/>
    </row>
    <row r="359" spans="1:15" x14ac:dyDescent="0.2">
      <c r="A359" s="32">
        <f>SANTANDER!A376</f>
        <v>0</v>
      </c>
      <c r="B359" s="33"/>
      <c r="C359" s="34">
        <f>SANTANDER!B376</f>
        <v>0</v>
      </c>
      <c r="D359" s="35"/>
      <c r="E359" s="35">
        <f>SANTANDER!L376</f>
        <v>0</v>
      </c>
      <c r="F359" s="35">
        <f>SANTANDER!K376</f>
        <v>0</v>
      </c>
      <c r="G359" s="36">
        <f t="shared" si="45"/>
        <v>0</v>
      </c>
      <c r="H359" s="37">
        <f t="shared" si="46"/>
        <v>0</v>
      </c>
      <c r="I359" s="36">
        <f>SANTANDER!D376</f>
        <v>0</v>
      </c>
      <c r="J359" s="37">
        <f t="shared" si="47"/>
        <v>0</v>
      </c>
      <c r="K359" s="37">
        <f t="shared" si="48"/>
        <v>0</v>
      </c>
      <c r="L359" s="37">
        <f>SANTANDER!C376</f>
        <v>0</v>
      </c>
      <c r="M359" s="126">
        <f>SANTANDER!E376</f>
        <v>0</v>
      </c>
      <c r="N359" s="36"/>
      <c r="O359" s="38"/>
    </row>
    <row r="360" spans="1:15" x14ac:dyDescent="0.2">
      <c r="A360" s="32">
        <f>SANTANDER!A377</f>
        <v>0</v>
      </c>
      <c r="B360" s="33"/>
      <c r="C360" s="34">
        <f>SANTANDER!B377</f>
        <v>0</v>
      </c>
      <c r="D360" s="35"/>
      <c r="E360" s="35">
        <f>SANTANDER!L377</f>
        <v>0</v>
      </c>
      <c r="F360" s="35">
        <f>SANTANDER!K377</f>
        <v>0</v>
      </c>
      <c r="G360" s="36">
        <f t="shared" si="45"/>
        <v>0</v>
      </c>
      <c r="H360" s="37">
        <f t="shared" si="46"/>
        <v>0</v>
      </c>
      <c r="I360" s="36">
        <f>SANTANDER!D377</f>
        <v>0</v>
      </c>
      <c r="J360" s="37">
        <f t="shared" si="47"/>
        <v>0</v>
      </c>
      <c r="K360" s="37">
        <f t="shared" si="48"/>
        <v>0</v>
      </c>
      <c r="L360" s="37">
        <f>SANTANDER!C377</f>
        <v>0</v>
      </c>
      <c r="M360" s="126">
        <f>SANTANDER!E377</f>
        <v>0</v>
      </c>
      <c r="N360" s="36"/>
      <c r="O360" s="38"/>
    </row>
    <row r="361" spans="1:15" x14ac:dyDescent="0.2">
      <c r="A361" s="32">
        <f>SANTANDER!A378</f>
        <v>0</v>
      </c>
      <c r="B361" s="33"/>
      <c r="C361" s="34">
        <f>SANTANDER!B378</f>
        <v>0</v>
      </c>
      <c r="D361" s="35"/>
      <c r="E361" s="35">
        <f>SANTANDER!L378</f>
        <v>0</v>
      </c>
      <c r="F361" s="35">
        <f>SANTANDER!K378</f>
        <v>0</v>
      </c>
      <c r="G361" s="36">
        <f t="shared" si="45"/>
        <v>0</v>
      </c>
      <c r="H361" s="37">
        <f t="shared" si="46"/>
        <v>0</v>
      </c>
      <c r="I361" s="36">
        <f>SANTANDER!D378</f>
        <v>0</v>
      </c>
      <c r="J361" s="37">
        <f t="shared" si="47"/>
        <v>0</v>
      </c>
      <c r="K361" s="37">
        <f t="shared" si="48"/>
        <v>0</v>
      </c>
      <c r="L361" s="37">
        <f>SANTANDER!C378</f>
        <v>0</v>
      </c>
      <c r="M361" s="126">
        <f>SANTANDER!E378</f>
        <v>0</v>
      </c>
      <c r="N361" s="36"/>
      <c r="O361" s="38"/>
    </row>
    <row r="362" spans="1:15" x14ac:dyDescent="0.2">
      <c r="A362" s="32">
        <f>SANTANDER!A379</f>
        <v>0</v>
      </c>
      <c r="B362" s="33"/>
      <c r="C362" s="34">
        <f>SANTANDER!B379</f>
        <v>0</v>
      </c>
      <c r="D362" s="35"/>
      <c r="E362" s="35">
        <f>SANTANDER!L379</f>
        <v>0</v>
      </c>
      <c r="F362" s="35">
        <f>SANTANDER!K379</f>
        <v>0</v>
      </c>
      <c r="G362" s="36">
        <f t="shared" si="45"/>
        <v>0</v>
      </c>
      <c r="H362" s="37">
        <f t="shared" si="46"/>
        <v>0</v>
      </c>
      <c r="I362" s="36">
        <f>SANTANDER!D379</f>
        <v>0</v>
      </c>
      <c r="J362" s="37">
        <f t="shared" si="47"/>
        <v>0</v>
      </c>
      <c r="K362" s="37">
        <f t="shared" si="48"/>
        <v>0</v>
      </c>
      <c r="L362" s="37">
        <f>SANTANDER!C379</f>
        <v>0</v>
      </c>
      <c r="M362" s="126">
        <f>SANTANDER!E379</f>
        <v>0</v>
      </c>
      <c r="N362" s="36"/>
      <c r="O362" s="38"/>
    </row>
    <row r="363" spans="1:15" x14ac:dyDescent="0.2">
      <c r="A363" s="32">
        <f>SANTANDER!A380</f>
        <v>0</v>
      </c>
      <c r="B363" s="33"/>
      <c r="C363" s="34">
        <f>SANTANDER!B380</f>
        <v>0</v>
      </c>
      <c r="D363" s="35"/>
      <c r="E363" s="35">
        <f>SANTANDER!L380</f>
        <v>0</v>
      </c>
      <c r="F363" s="35">
        <f>SANTANDER!K380</f>
        <v>0</v>
      </c>
      <c r="G363" s="36">
        <f t="shared" si="45"/>
        <v>0</v>
      </c>
      <c r="H363" s="37">
        <f t="shared" si="46"/>
        <v>0</v>
      </c>
      <c r="I363" s="36">
        <f>SANTANDER!D380</f>
        <v>0</v>
      </c>
      <c r="J363" s="37">
        <f t="shared" si="47"/>
        <v>0</v>
      </c>
      <c r="K363" s="37">
        <f t="shared" si="48"/>
        <v>0</v>
      </c>
      <c r="L363" s="37">
        <f>SANTANDER!C380</f>
        <v>0</v>
      </c>
      <c r="M363" s="126">
        <f>SANTANDER!E380</f>
        <v>0</v>
      </c>
      <c r="N363" s="36"/>
      <c r="O363" s="38"/>
    </row>
    <row r="364" spans="1:15" x14ac:dyDescent="0.2">
      <c r="A364" s="32">
        <f>SANTANDER!A381</f>
        <v>0</v>
      </c>
      <c r="B364" s="33"/>
      <c r="C364" s="34">
        <f>SANTANDER!B381</f>
        <v>0</v>
      </c>
      <c r="D364" s="35"/>
      <c r="E364" s="35">
        <f>SANTANDER!L381</f>
        <v>0</v>
      </c>
      <c r="F364" s="35">
        <f>SANTANDER!K381</f>
        <v>0</v>
      </c>
      <c r="G364" s="36">
        <f t="shared" si="45"/>
        <v>0</v>
      </c>
      <c r="H364" s="37">
        <f t="shared" si="46"/>
        <v>0</v>
      </c>
      <c r="I364" s="36">
        <f>SANTANDER!D381</f>
        <v>0</v>
      </c>
      <c r="J364" s="37">
        <f t="shared" si="47"/>
        <v>0</v>
      </c>
      <c r="K364" s="37">
        <f t="shared" si="48"/>
        <v>0</v>
      </c>
      <c r="L364" s="37">
        <f>SANTANDER!C381</f>
        <v>0</v>
      </c>
      <c r="M364" s="126">
        <f>SANTANDER!E381</f>
        <v>0</v>
      </c>
      <c r="N364" s="36"/>
      <c r="O364" s="38"/>
    </row>
    <row r="365" spans="1:15" x14ac:dyDescent="0.2">
      <c r="A365" s="32">
        <f>SANTANDER!A382</f>
        <v>0</v>
      </c>
      <c r="B365" s="33"/>
      <c r="C365" s="34">
        <f>SANTANDER!B382</f>
        <v>0</v>
      </c>
      <c r="D365" s="35"/>
      <c r="E365" s="35">
        <f>SANTANDER!L382</f>
        <v>0</v>
      </c>
      <c r="F365" s="35">
        <f>SANTANDER!K382</f>
        <v>0</v>
      </c>
      <c r="G365" s="36">
        <f t="shared" si="45"/>
        <v>0</v>
      </c>
      <c r="H365" s="37">
        <f t="shared" si="46"/>
        <v>0</v>
      </c>
      <c r="I365" s="36">
        <f>SANTANDER!D382</f>
        <v>0</v>
      </c>
      <c r="J365" s="37">
        <f t="shared" si="47"/>
        <v>0</v>
      </c>
      <c r="K365" s="37">
        <f t="shared" si="48"/>
        <v>0</v>
      </c>
      <c r="L365" s="37">
        <f>SANTANDER!C382</f>
        <v>0</v>
      </c>
      <c r="M365" s="126">
        <f>SANTANDER!E382</f>
        <v>0</v>
      </c>
      <c r="N365" s="36"/>
      <c r="O365" s="38"/>
    </row>
    <row r="366" spans="1:15" x14ac:dyDescent="0.2">
      <c r="A366" s="32">
        <f>SANTANDER!A383</f>
        <v>0</v>
      </c>
      <c r="B366" s="33"/>
      <c r="C366" s="34">
        <f>SANTANDER!B383</f>
        <v>0</v>
      </c>
      <c r="D366" s="35"/>
      <c r="E366" s="35">
        <f>SANTANDER!L383</f>
        <v>0</v>
      </c>
      <c r="F366" s="35">
        <f>SANTANDER!K383</f>
        <v>0</v>
      </c>
      <c r="G366" s="36">
        <f t="shared" si="45"/>
        <v>0</v>
      </c>
      <c r="H366" s="37">
        <f t="shared" si="46"/>
        <v>0</v>
      </c>
      <c r="I366" s="36">
        <f>SANTANDER!D383</f>
        <v>0</v>
      </c>
      <c r="J366" s="37">
        <f t="shared" si="47"/>
        <v>0</v>
      </c>
      <c r="K366" s="37">
        <f t="shared" si="48"/>
        <v>0</v>
      </c>
      <c r="L366" s="37">
        <f>SANTANDER!C383</f>
        <v>0</v>
      </c>
      <c r="M366" s="126">
        <f>SANTANDER!E383</f>
        <v>0</v>
      </c>
      <c r="N366" s="36"/>
      <c r="O366" s="38"/>
    </row>
    <row r="367" spans="1:15" x14ac:dyDescent="0.2">
      <c r="A367" s="32">
        <f>SANTANDER!A384</f>
        <v>0</v>
      </c>
      <c r="B367" s="33"/>
      <c r="C367" s="34">
        <f>SANTANDER!B384</f>
        <v>0</v>
      </c>
      <c r="D367" s="35"/>
      <c r="E367" s="35">
        <f>SANTANDER!L384</f>
        <v>0</v>
      </c>
      <c r="F367" s="35">
        <f>SANTANDER!K384</f>
        <v>0</v>
      </c>
      <c r="G367" s="36">
        <f t="shared" si="45"/>
        <v>0</v>
      </c>
      <c r="H367" s="37">
        <f t="shared" si="46"/>
        <v>0</v>
      </c>
      <c r="I367" s="36">
        <f>SANTANDER!D384</f>
        <v>0</v>
      </c>
      <c r="J367" s="37">
        <f t="shared" si="47"/>
        <v>0</v>
      </c>
      <c r="K367" s="37">
        <f t="shared" si="48"/>
        <v>0</v>
      </c>
      <c r="L367" s="37">
        <f>SANTANDER!C384</f>
        <v>0</v>
      </c>
      <c r="M367" s="126">
        <f>SANTANDER!E384</f>
        <v>0</v>
      </c>
      <c r="N367" s="36"/>
      <c r="O367" s="38"/>
    </row>
    <row r="368" spans="1:15" x14ac:dyDescent="0.2">
      <c r="A368" s="32">
        <f>SANTANDER!A385</f>
        <v>0</v>
      </c>
      <c r="B368" s="33"/>
      <c r="C368" s="34">
        <f>SANTANDER!B385</f>
        <v>0</v>
      </c>
      <c r="D368" s="35"/>
      <c r="E368" s="35">
        <f>SANTANDER!L385</f>
        <v>0</v>
      </c>
      <c r="F368" s="35">
        <f>SANTANDER!K385</f>
        <v>0</v>
      </c>
      <c r="G368" s="36">
        <f t="shared" si="45"/>
        <v>0</v>
      </c>
      <c r="H368" s="37">
        <f t="shared" si="46"/>
        <v>0</v>
      </c>
      <c r="I368" s="36">
        <f>SANTANDER!D385</f>
        <v>0</v>
      </c>
      <c r="J368" s="37">
        <f t="shared" si="47"/>
        <v>0</v>
      </c>
      <c r="K368" s="37">
        <f t="shared" si="48"/>
        <v>0</v>
      </c>
      <c r="L368" s="37">
        <f>SANTANDER!C385</f>
        <v>0</v>
      </c>
      <c r="M368" s="126">
        <f>SANTANDER!E385</f>
        <v>0</v>
      </c>
      <c r="N368" s="36"/>
      <c r="O368" s="38"/>
    </row>
    <row r="369" spans="1:15" x14ac:dyDescent="0.2">
      <c r="A369" s="32">
        <f>SANTANDER!A386</f>
        <v>0</v>
      </c>
      <c r="B369" s="33"/>
      <c r="C369" s="34">
        <f>SANTANDER!B386</f>
        <v>0</v>
      </c>
      <c r="D369" s="35"/>
      <c r="E369" s="35">
        <f>SANTANDER!L386</f>
        <v>0</v>
      </c>
      <c r="F369" s="35">
        <f>SANTANDER!K386</f>
        <v>0</v>
      </c>
      <c r="G369" s="36">
        <f t="shared" si="45"/>
        <v>0</v>
      </c>
      <c r="H369" s="37">
        <f t="shared" si="46"/>
        <v>0</v>
      </c>
      <c r="I369" s="36">
        <f>SANTANDER!D386</f>
        <v>0</v>
      </c>
      <c r="J369" s="37">
        <f t="shared" si="47"/>
        <v>0</v>
      </c>
      <c r="K369" s="37">
        <f t="shared" si="48"/>
        <v>0</v>
      </c>
      <c r="L369" s="37">
        <f>SANTANDER!C386</f>
        <v>0</v>
      </c>
      <c r="M369" s="126">
        <f>SANTANDER!E386</f>
        <v>0</v>
      </c>
      <c r="N369" s="36"/>
      <c r="O369" s="38"/>
    </row>
    <row r="370" spans="1:15" x14ac:dyDescent="0.2">
      <c r="A370" s="32">
        <f>SANTANDER!A387</f>
        <v>0</v>
      </c>
      <c r="B370" s="33"/>
      <c r="C370" s="34">
        <f>SANTANDER!B387</f>
        <v>0</v>
      </c>
      <c r="D370" s="35"/>
      <c r="E370" s="35">
        <f>SANTANDER!L387</f>
        <v>0</v>
      </c>
      <c r="F370" s="35">
        <f>SANTANDER!K387</f>
        <v>0</v>
      </c>
      <c r="G370" s="36">
        <f t="shared" si="45"/>
        <v>0</v>
      </c>
      <c r="H370" s="37">
        <f t="shared" si="46"/>
        <v>0</v>
      </c>
      <c r="I370" s="36">
        <f>SANTANDER!D387</f>
        <v>0</v>
      </c>
      <c r="J370" s="37">
        <f t="shared" si="47"/>
        <v>0</v>
      </c>
      <c r="K370" s="37">
        <f t="shared" si="48"/>
        <v>0</v>
      </c>
      <c r="L370" s="37">
        <f>SANTANDER!C387</f>
        <v>0</v>
      </c>
      <c r="M370" s="126">
        <f>SANTANDER!E387</f>
        <v>0</v>
      </c>
      <c r="N370" s="36"/>
      <c r="O370" s="38"/>
    </row>
    <row r="371" spans="1:15" x14ac:dyDescent="0.2">
      <c r="A371" s="32">
        <f>SANTANDER!A388</f>
        <v>0</v>
      </c>
      <c r="B371" s="33"/>
      <c r="C371" s="34">
        <f>SANTANDER!B388</f>
        <v>0</v>
      </c>
      <c r="D371" s="35"/>
      <c r="E371" s="35">
        <f>SANTANDER!L388</f>
        <v>0</v>
      </c>
      <c r="F371" s="35">
        <f>SANTANDER!K388</f>
        <v>0</v>
      </c>
      <c r="G371" s="36">
        <f t="shared" si="45"/>
        <v>0</v>
      </c>
      <c r="H371" s="37">
        <f t="shared" si="46"/>
        <v>0</v>
      </c>
      <c r="I371" s="36">
        <f>SANTANDER!D388</f>
        <v>0</v>
      </c>
      <c r="J371" s="37">
        <f t="shared" si="47"/>
        <v>0</v>
      </c>
      <c r="K371" s="37">
        <f t="shared" si="48"/>
        <v>0</v>
      </c>
      <c r="L371" s="37">
        <f>SANTANDER!C388</f>
        <v>0</v>
      </c>
      <c r="M371" s="126">
        <f>SANTANDER!E388</f>
        <v>0</v>
      </c>
      <c r="N371" s="36"/>
      <c r="O371" s="38"/>
    </row>
    <row r="372" spans="1:15" x14ac:dyDescent="0.2">
      <c r="A372" s="32">
        <f>SANTANDER!A389</f>
        <v>0</v>
      </c>
      <c r="B372" s="33"/>
      <c r="C372" s="34">
        <f>SANTANDER!B389</f>
        <v>0</v>
      </c>
      <c r="D372" s="35"/>
      <c r="E372" s="35">
        <f>SANTANDER!L389</f>
        <v>0</v>
      </c>
      <c r="F372" s="35">
        <f>SANTANDER!K389</f>
        <v>0</v>
      </c>
      <c r="G372" s="36">
        <f t="shared" si="45"/>
        <v>0</v>
      </c>
      <c r="H372" s="37">
        <f t="shared" si="46"/>
        <v>0</v>
      </c>
      <c r="I372" s="36">
        <f>SANTANDER!D389</f>
        <v>0</v>
      </c>
      <c r="J372" s="37">
        <f t="shared" si="47"/>
        <v>0</v>
      </c>
      <c r="K372" s="37">
        <f t="shared" si="48"/>
        <v>0</v>
      </c>
      <c r="L372" s="37">
        <f>SANTANDER!C389</f>
        <v>0</v>
      </c>
      <c r="M372" s="126">
        <f>SANTANDER!E389</f>
        <v>0</v>
      </c>
      <c r="N372" s="36"/>
      <c r="O372" s="38"/>
    </row>
    <row r="373" spans="1:15" x14ac:dyDescent="0.2">
      <c r="A373" s="32">
        <f>SANTANDER!A390</f>
        <v>0</v>
      </c>
      <c r="B373" s="33"/>
      <c r="C373" s="34">
        <f>SANTANDER!B390</f>
        <v>0</v>
      </c>
      <c r="D373" s="35"/>
      <c r="E373" s="35">
        <f>SANTANDER!L390</f>
        <v>0</v>
      </c>
      <c r="F373" s="35">
        <f>SANTANDER!K390</f>
        <v>0</v>
      </c>
      <c r="G373" s="36">
        <f t="shared" si="45"/>
        <v>0</v>
      </c>
      <c r="H373" s="37">
        <f t="shared" si="46"/>
        <v>0</v>
      </c>
      <c r="I373" s="36">
        <f>SANTANDER!D390</f>
        <v>0</v>
      </c>
      <c r="J373" s="37">
        <f t="shared" si="47"/>
        <v>0</v>
      </c>
      <c r="K373" s="37">
        <f t="shared" si="48"/>
        <v>0</v>
      </c>
      <c r="L373" s="37">
        <f>SANTANDER!C390</f>
        <v>0</v>
      </c>
      <c r="M373" s="126">
        <f>SANTANDER!E390</f>
        <v>0</v>
      </c>
      <c r="N373" s="36"/>
      <c r="O373" s="38"/>
    </row>
    <row r="374" spans="1:15" x14ac:dyDescent="0.2">
      <c r="A374" s="32">
        <f>SANTANDER!A391</f>
        <v>0</v>
      </c>
      <c r="B374" s="33"/>
      <c r="C374" s="34">
        <f>SANTANDER!B391</f>
        <v>0</v>
      </c>
      <c r="D374" s="35"/>
      <c r="E374" s="35">
        <f>SANTANDER!L391</f>
        <v>0</v>
      </c>
      <c r="F374" s="35">
        <f>SANTANDER!K391</f>
        <v>0</v>
      </c>
      <c r="G374" s="36">
        <f t="shared" si="45"/>
        <v>0</v>
      </c>
      <c r="H374" s="37">
        <f t="shared" si="46"/>
        <v>0</v>
      </c>
      <c r="I374" s="36">
        <f>SANTANDER!D391</f>
        <v>0</v>
      </c>
      <c r="J374" s="37">
        <f t="shared" si="47"/>
        <v>0</v>
      </c>
      <c r="K374" s="37">
        <f t="shared" si="48"/>
        <v>0</v>
      </c>
      <c r="L374" s="37">
        <f>SANTANDER!C391</f>
        <v>0</v>
      </c>
      <c r="M374" s="126">
        <f>SANTANDER!E391</f>
        <v>0</v>
      </c>
      <c r="N374" s="36"/>
      <c r="O374" s="38"/>
    </row>
    <row r="375" spans="1:15" x14ac:dyDescent="0.2">
      <c r="A375" s="32">
        <f>SANTANDER!A392</f>
        <v>0</v>
      </c>
      <c r="B375" s="33"/>
      <c r="C375" s="34">
        <f>SANTANDER!B392</f>
        <v>0</v>
      </c>
      <c r="D375" s="35"/>
      <c r="E375" s="35">
        <f>SANTANDER!L392</f>
        <v>0</v>
      </c>
      <c r="F375" s="35">
        <f>SANTANDER!K392</f>
        <v>0</v>
      </c>
      <c r="G375" s="36">
        <f t="shared" si="45"/>
        <v>0</v>
      </c>
      <c r="H375" s="37">
        <f t="shared" si="46"/>
        <v>0</v>
      </c>
      <c r="I375" s="36">
        <f>SANTANDER!D392</f>
        <v>0</v>
      </c>
      <c r="J375" s="37">
        <f t="shared" si="47"/>
        <v>0</v>
      </c>
      <c r="K375" s="37">
        <f t="shared" si="48"/>
        <v>0</v>
      </c>
      <c r="L375" s="37">
        <f>SANTANDER!C392</f>
        <v>0</v>
      </c>
      <c r="M375" s="126">
        <f>SANTANDER!E392</f>
        <v>0</v>
      </c>
      <c r="N375" s="36"/>
      <c r="O375" s="38"/>
    </row>
    <row r="376" spans="1:15" x14ac:dyDescent="0.2">
      <c r="A376" s="32">
        <f>SANTANDER!A393</f>
        <v>0</v>
      </c>
      <c r="B376" s="33"/>
      <c r="C376" s="34">
        <f>SANTANDER!B393</f>
        <v>0</v>
      </c>
      <c r="D376" s="35"/>
      <c r="E376" s="35">
        <f>SANTANDER!L393</f>
        <v>0</v>
      </c>
      <c r="F376" s="35">
        <f>SANTANDER!K393</f>
        <v>0</v>
      </c>
      <c r="G376" s="36">
        <f t="shared" si="45"/>
        <v>0</v>
      </c>
      <c r="H376" s="37">
        <f t="shared" si="46"/>
        <v>0</v>
      </c>
      <c r="I376" s="36">
        <f>SANTANDER!D393</f>
        <v>0</v>
      </c>
      <c r="J376" s="37">
        <f t="shared" si="47"/>
        <v>0</v>
      </c>
      <c r="K376" s="37">
        <f t="shared" si="48"/>
        <v>0</v>
      </c>
      <c r="L376" s="37">
        <f>SANTANDER!C393</f>
        <v>0</v>
      </c>
      <c r="M376" s="126">
        <f>SANTANDER!E393</f>
        <v>0</v>
      </c>
      <c r="N376" s="36"/>
      <c r="O376" s="38"/>
    </row>
    <row r="377" spans="1:15" x14ac:dyDescent="0.2">
      <c r="A377" s="32">
        <f>SANTANDER!A394</f>
        <v>0</v>
      </c>
      <c r="B377" s="33"/>
      <c r="C377" s="34">
        <f>SANTANDER!B394</f>
        <v>0</v>
      </c>
      <c r="D377" s="35"/>
      <c r="E377" s="35">
        <f>SANTANDER!L394</f>
        <v>0</v>
      </c>
      <c r="F377" s="35">
        <f>SANTANDER!K394</f>
        <v>0</v>
      </c>
      <c r="G377" s="36">
        <f t="shared" si="45"/>
        <v>0</v>
      </c>
      <c r="H377" s="37">
        <f t="shared" si="46"/>
        <v>0</v>
      </c>
      <c r="I377" s="36">
        <f>SANTANDER!D394</f>
        <v>0</v>
      </c>
      <c r="J377" s="37">
        <f t="shared" si="47"/>
        <v>0</v>
      </c>
      <c r="K377" s="37">
        <f t="shared" si="48"/>
        <v>0</v>
      </c>
      <c r="L377" s="37">
        <f>SANTANDER!C394</f>
        <v>0</v>
      </c>
      <c r="M377" s="126">
        <f>SANTANDER!E394</f>
        <v>0</v>
      </c>
      <c r="N377" s="36"/>
      <c r="O377" s="38"/>
    </row>
    <row r="378" spans="1:15" x14ac:dyDescent="0.2">
      <c r="A378" s="32">
        <f>SANTANDER!A395</f>
        <v>0</v>
      </c>
      <c r="B378" s="33"/>
      <c r="C378" s="34">
        <f>SANTANDER!B395</f>
        <v>0</v>
      </c>
      <c r="D378" s="35"/>
      <c r="E378" s="35">
        <f>SANTANDER!L395</f>
        <v>0</v>
      </c>
      <c r="F378" s="35">
        <f>SANTANDER!K395</f>
        <v>0</v>
      </c>
      <c r="G378" s="36">
        <f t="shared" si="45"/>
        <v>0</v>
      </c>
      <c r="H378" s="37">
        <f t="shared" si="46"/>
        <v>0</v>
      </c>
      <c r="I378" s="36">
        <f>SANTANDER!D395</f>
        <v>0</v>
      </c>
      <c r="J378" s="37">
        <f t="shared" si="47"/>
        <v>0</v>
      </c>
      <c r="K378" s="37">
        <f t="shared" si="48"/>
        <v>0</v>
      </c>
      <c r="L378" s="37">
        <f>SANTANDER!C395</f>
        <v>0</v>
      </c>
      <c r="M378" s="126">
        <f>SANTANDER!E395</f>
        <v>0</v>
      </c>
      <c r="N378" s="36"/>
      <c r="O378" s="38"/>
    </row>
    <row r="379" spans="1:15" x14ac:dyDescent="0.2">
      <c r="A379" s="32">
        <f>SANTANDER!A396</f>
        <v>0</v>
      </c>
      <c r="B379" s="33"/>
      <c r="C379" s="34">
        <f>SANTANDER!B396</f>
        <v>0</v>
      </c>
      <c r="D379" s="35"/>
      <c r="E379" s="35">
        <f>SANTANDER!L396</f>
        <v>0</v>
      </c>
      <c r="F379" s="35">
        <f>SANTANDER!K396</f>
        <v>0</v>
      </c>
      <c r="G379" s="36">
        <f t="shared" si="45"/>
        <v>0</v>
      </c>
      <c r="H379" s="37">
        <f t="shared" si="46"/>
        <v>0</v>
      </c>
      <c r="I379" s="36">
        <f>SANTANDER!D396</f>
        <v>0</v>
      </c>
      <c r="J379" s="37">
        <f t="shared" si="47"/>
        <v>0</v>
      </c>
      <c r="K379" s="37">
        <f t="shared" si="48"/>
        <v>0</v>
      </c>
      <c r="L379" s="37">
        <f>SANTANDER!C396</f>
        <v>0</v>
      </c>
      <c r="M379" s="126">
        <f>SANTANDER!E396</f>
        <v>0</v>
      </c>
      <c r="N379" s="36"/>
      <c r="O379" s="38"/>
    </row>
    <row r="380" spans="1:15" x14ac:dyDescent="0.2">
      <c r="A380" s="32">
        <f>SANTANDER!A397</f>
        <v>0</v>
      </c>
      <c r="B380" s="33"/>
      <c r="C380" s="34">
        <f>SANTANDER!B397</f>
        <v>0</v>
      </c>
      <c r="D380" s="35"/>
      <c r="E380" s="35">
        <f>SANTANDER!L397</f>
        <v>0</v>
      </c>
      <c r="F380" s="35">
        <f>SANTANDER!K397</f>
        <v>0</v>
      </c>
      <c r="G380" s="36">
        <f t="shared" si="45"/>
        <v>0</v>
      </c>
      <c r="H380" s="37">
        <f t="shared" si="46"/>
        <v>0</v>
      </c>
      <c r="I380" s="36">
        <f>SANTANDER!D397</f>
        <v>0</v>
      </c>
      <c r="J380" s="37">
        <f t="shared" si="47"/>
        <v>0</v>
      </c>
      <c r="K380" s="37">
        <f t="shared" si="48"/>
        <v>0</v>
      </c>
      <c r="L380" s="37">
        <f>SANTANDER!C397</f>
        <v>0</v>
      </c>
      <c r="M380" s="126">
        <f>SANTANDER!E397</f>
        <v>0</v>
      </c>
      <c r="N380" s="36"/>
      <c r="O380" s="38"/>
    </row>
    <row r="381" spans="1:15" x14ac:dyDescent="0.2">
      <c r="A381" s="32">
        <f>SANTANDER!A398</f>
        <v>0</v>
      </c>
      <c r="B381" s="33"/>
      <c r="C381" s="34">
        <f>SANTANDER!B398</f>
        <v>0</v>
      </c>
      <c r="D381" s="35"/>
      <c r="E381" s="35">
        <f>SANTANDER!L398</f>
        <v>0</v>
      </c>
      <c r="F381" s="35">
        <f>SANTANDER!K398</f>
        <v>0</v>
      </c>
      <c r="G381" s="36">
        <f t="shared" si="45"/>
        <v>0</v>
      </c>
      <c r="H381" s="37">
        <f t="shared" si="46"/>
        <v>0</v>
      </c>
      <c r="I381" s="36">
        <f>SANTANDER!D398</f>
        <v>0</v>
      </c>
      <c r="J381" s="37">
        <f t="shared" si="47"/>
        <v>0</v>
      </c>
      <c r="K381" s="37">
        <f t="shared" si="48"/>
        <v>0</v>
      </c>
      <c r="L381" s="37">
        <f>SANTANDER!C398</f>
        <v>0</v>
      </c>
      <c r="M381" s="126">
        <f>SANTANDER!E398</f>
        <v>0</v>
      </c>
      <c r="N381" s="36"/>
      <c r="O381" s="38"/>
    </row>
    <row r="382" spans="1:15" x14ac:dyDescent="0.2">
      <c r="A382" s="32">
        <f>SANTANDER!A399</f>
        <v>0</v>
      </c>
      <c r="B382" s="33"/>
      <c r="C382" s="34">
        <f>SANTANDER!B399</f>
        <v>0</v>
      </c>
      <c r="D382" s="35"/>
      <c r="E382" s="35">
        <f>SANTANDER!L399</f>
        <v>0</v>
      </c>
      <c r="F382" s="35">
        <f>SANTANDER!K399</f>
        <v>0</v>
      </c>
      <c r="G382" s="36">
        <f t="shared" si="45"/>
        <v>0</v>
      </c>
      <c r="H382" s="37">
        <f t="shared" si="46"/>
        <v>0</v>
      </c>
      <c r="I382" s="36">
        <f>SANTANDER!D399</f>
        <v>0</v>
      </c>
      <c r="J382" s="37">
        <f t="shared" si="47"/>
        <v>0</v>
      </c>
      <c r="K382" s="37">
        <f t="shared" si="48"/>
        <v>0</v>
      </c>
      <c r="L382" s="37">
        <f>SANTANDER!C399</f>
        <v>0</v>
      </c>
      <c r="M382" s="126">
        <f>SANTANDER!E399</f>
        <v>0</v>
      </c>
      <c r="N382" s="36"/>
      <c r="O382" s="38"/>
    </row>
    <row r="383" spans="1:15" x14ac:dyDescent="0.2">
      <c r="A383" s="32">
        <f>SANTANDER!A400</f>
        <v>0</v>
      </c>
      <c r="B383" s="33"/>
      <c r="C383" s="34">
        <f>SANTANDER!B400</f>
        <v>0</v>
      </c>
      <c r="D383" s="35"/>
      <c r="E383" s="35">
        <f>SANTANDER!L400</f>
        <v>0</v>
      </c>
      <c r="F383" s="35">
        <f>SANTANDER!K400</f>
        <v>0</v>
      </c>
      <c r="G383" s="36">
        <f t="shared" si="45"/>
        <v>0</v>
      </c>
      <c r="H383" s="37">
        <f t="shared" si="46"/>
        <v>0</v>
      </c>
      <c r="I383" s="36">
        <f>SANTANDER!D400</f>
        <v>0</v>
      </c>
      <c r="J383" s="37">
        <f t="shared" si="47"/>
        <v>0</v>
      </c>
      <c r="K383" s="37">
        <f t="shared" si="48"/>
        <v>0</v>
      </c>
      <c r="L383" s="37">
        <f>SANTANDER!C400</f>
        <v>0</v>
      </c>
      <c r="M383" s="126">
        <f>SANTANDER!E400</f>
        <v>0</v>
      </c>
      <c r="N383" s="36"/>
      <c r="O383" s="38"/>
    </row>
    <row r="384" spans="1:15" x14ac:dyDescent="0.2">
      <c r="A384" s="32">
        <f>SANTANDER!A401</f>
        <v>0</v>
      </c>
      <c r="B384" s="33"/>
      <c r="C384" s="34">
        <f>SANTANDER!B401</f>
        <v>0</v>
      </c>
      <c r="D384" s="35"/>
      <c r="E384" s="35">
        <f>SANTANDER!L401</f>
        <v>0</v>
      </c>
      <c r="F384" s="35">
        <f>SANTANDER!K401</f>
        <v>0</v>
      </c>
      <c r="G384" s="36">
        <f t="shared" si="45"/>
        <v>0</v>
      </c>
      <c r="H384" s="37">
        <f t="shared" si="46"/>
        <v>0</v>
      </c>
      <c r="I384" s="36">
        <f>SANTANDER!D401</f>
        <v>0</v>
      </c>
      <c r="J384" s="37">
        <f t="shared" si="47"/>
        <v>0</v>
      </c>
      <c r="K384" s="37">
        <f t="shared" si="48"/>
        <v>0</v>
      </c>
      <c r="L384" s="37">
        <f>SANTANDER!C401</f>
        <v>0</v>
      </c>
      <c r="M384" s="126">
        <f>SANTANDER!E401</f>
        <v>0</v>
      </c>
      <c r="N384" s="36"/>
      <c r="O384" s="38"/>
    </row>
    <row r="385" spans="1:15" x14ac:dyDescent="0.2">
      <c r="A385" s="32">
        <f>SANTANDER!A402</f>
        <v>0</v>
      </c>
      <c r="B385" s="33"/>
      <c r="C385" s="34">
        <f>SANTANDER!B402</f>
        <v>0</v>
      </c>
      <c r="D385" s="35"/>
      <c r="E385" s="35">
        <f>SANTANDER!L402</f>
        <v>0</v>
      </c>
      <c r="F385" s="35">
        <f>SANTANDER!K402</f>
        <v>0</v>
      </c>
      <c r="G385" s="36">
        <f t="shared" si="45"/>
        <v>0</v>
      </c>
      <c r="H385" s="37">
        <f t="shared" si="46"/>
        <v>0</v>
      </c>
      <c r="I385" s="36">
        <f>SANTANDER!D402</f>
        <v>0</v>
      </c>
      <c r="J385" s="37">
        <f t="shared" si="47"/>
        <v>0</v>
      </c>
      <c r="K385" s="37">
        <f t="shared" si="48"/>
        <v>0</v>
      </c>
      <c r="L385" s="37">
        <f>SANTANDER!C402</f>
        <v>0</v>
      </c>
      <c r="M385" s="126">
        <f>SANTANDER!E402</f>
        <v>0</v>
      </c>
      <c r="N385" s="36"/>
      <c r="O385" s="38"/>
    </row>
    <row r="386" spans="1:15" x14ac:dyDescent="0.2">
      <c r="A386" s="32">
        <f>SANTANDER!A403</f>
        <v>0</v>
      </c>
      <c r="B386" s="33"/>
      <c r="C386" s="34">
        <f>SANTANDER!B403</f>
        <v>0</v>
      </c>
      <c r="D386" s="35"/>
      <c r="E386" s="35">
        <f>SANTANDER!L403</f>
        <v>0</v>
      </c>
      <c r="F386" s="35">
        <f>SANTANDER!K403</f>
        <v>0</v>
      </c>
      <c r="G386" s="36">
        <f t="shared" si="45"/>
        <v>0</v>
      </c>
      <c r="H386" s="37">
        <f t="shared" si="46"/>
        <v>0</v>
      </c>
      <c r="I386" s="36">
        <f>SANTANDER!D403</f>
        <v>0</v>
      </c>
      <c r="J386" s="37">
        <f t="shared" si="47"/>
        <v>0</v>
      </c>
      <c r="K386" s="37">
        <f t="shared" si="48"/>
        <v>0</v>
      </c>
      <c r="L386" s="37">
        <f>SANTANDER!C403</f>
        <v>0</v>
      </c>
      <c r="M386" s="126">
        <f>SANTANDER!E403</f>
        <v>0</v>
      </c>
      <c r="N386" s="36"/>
      <c r="O386" s="38"/>
    </row>
    <row r="387" spans="1:15" x14ac:dyDescent="0.2">
      <c r="A387" s="32">
        <f>SANTANDER!A404</f>
        <v>0</v>
      </c>
      <c r="B387" s="33"/>
      <c r="C387" s="34">
        <f>SANTANDER!B404</f>
        <v>0</v>
      </c>
      <c r="D387" s="35"/>
      <c r="E387" s="35">
        <f>SANTANDER!L404</f>
        <v>0</v>
      </c>
      <c r="F387" s="35">
        <f>SANTANDER!K404</f>
        <v>0</v>
      </c>
      <c r="G387" s="36">
        <f t="shared" si="45"/>
        <v>0</v>
      </c>
      <c r="H387" s="37">
        <f t="shared" si="46"/>
        <v>0</v>
      </c>
      <c r="I387" s="36">
        <f>SANTANDER!D404</f>
        <v>0</v>
      </c>
      <c r="J387" s="37">
        <f t="shared" si="47"/>
        <v>0</v>
      </c>
      <c r="K387" s="37">
        <f t="shared" si="48"/>
        <v>0</v>
      </c>
      <c r="L387" s="37">
        <f>SANTANDER!C404</f>
        <v>0</v>
      </c>
      <c r="M387" s="126">
        <f>SANTANDER!E404</f>
        <v>0</v>
      </c>
      <c r="N387" s="36"/>
      <c r="O387" s="38"/>
    </row>
    <row r="388" spans="1:15" x14ac:dyDescent="0.2">
      <c r="A388" s="32">
        <f>SANTANDER!A405</f>
        <v>0</v>
      </c>
      <c r="B388" s="33"/>
      <c r="C388" s="34">
        <f>SANTANDER!B405</f>
        <v>0</v>
      </c>
      <c r="D388" s="35"/>
      <c r="E388" s="35">
        <f>SANTANDER!L405</f>
        <v>0</v>
      </c>
      <c r="F388" s="35">
        <f>SANTANDER!K405</f>
        <v>0</v>
      </c>
      <c r="G388" s="36">
        <f t="shared" si="45"/>
        <v>0</v>
      </c>
      <c r="H388" s="37">
        <f t="shared" si="46"/>
        <v>0</v>
      </c>
      <c r="I388" s="36">
        <f>SANTANDER!D405</f>
        <v>0</v>
      </c>
      <c r="J388" s="37">
        <f t="shared" si="47"/>
        <v>0</v>
      </c>
      <c r="K388" s="37">
        <f t="shared" si="48"/>
        <v>0</v>
      </c>
      <c r="L388" s="37">
        <f>SANTANDER!C405</f>
        <v>0</v>
      </c>
      <c r="M388" s="126">
        <f>SANTANDER!E405</f>
        <v>0</v>
      </c>
      <c r="N388" s="36"/>
      <c r="O388" s="38"/>
    </row>
    <row r="389" spans="1:15" x14ac:dyDescent="0.2">
      <c r="A389" s="32">
        <f>SANTANDER!A406</f>
        <v>0</v>
      </c>
      <c r="B389" s="33"/>
      <c r="C389" s="34">
        <f>SANTANDER!B406</f>
        <v>0</v>
      </c>
      <c r="D389" s="35"/>
      <c r="E389" s="35">
        <f>SANTANDER!L406</f>
        <v>0</v>
      </c>
      <c r="F389" s="35">
        <f>SANTANDER!K406</f>
        <v>0</v>
      </c>
      <c r="G389" s="36">
        <f t="shared" si="45"/>
        <v>0</v>
      </c>
      <c r="H389" s="37">
        <f t="shared" si="46"/>
        <v>0</v>
      </c>
      <c r="I389" s="36">
        <f>SANTANDER!D406</f>
        <v>0</v>
      </c>
      <c r="J389" s="37">
        <f t="shared" si="47"/>
        <v>0</v>
      </c>
      <c r="K389" s="37">
        <f t="shared" si="48"/>
        <v>0</v>
      </c>
      <c r="L389" s="37">
        <f>SANTANDER!C406</f>
        <v>0</v>
      </c>
      <c r="M389" s="126">
        <f>SANTANDER!E406</f>
        <v>0</v>
      </c>
      <c r="N389" s="36"/>
      <c r="O389" s="38"/>
    </row>
    <row r="390" spans="1:15" x14ac:dyDescent="0.2">
      <c r="A390" s="32">
        <f>SANTANDER!A407</f>
        <v>0</v>
      </c>
      <c r="B390" s="33"/>
      <c r="C390" s="34">
        <f>SANTANDER!B407</f>
        <v>0</v>
      </c>
      <c r="D390" s="35"/>
      <c r="E390" s="35">
        <f>SANTANDER!L407</f>
        <v>0</v>
      </c>
      <c r="F390" s="35">
        <f>SANTANDER!K407</f>
        <v>0</v>
      </c>
      <c r="G390" s="36">
        <f t="shared" si="45"/>
        <v>0</v>
      </c>
      <c r="H390" s="37">
        <f t="shared" si="46"/>
        <v>0</v>
      </c>
      <c r="I390" s="36">
        <f>SANTANDER!D407</f>
        <v>0</v>
      </c>
      <c r="J390" s="37">
        <f t="shared" si="47"/>
        <v>0</v>
      </c>
      <c r="K390" s="37">
        <f t="shared" si="48"/>
        <v>0</v>
      </c>
      <c r="L390" s="37">
        <f>SANTANDER!C407</f>
        <v>0</v>
      </c>
      <c r="M390" s="126">
        <f>SANTANDER!E407</f>
        <v>0</v>
      </c>
      <c r="N390" s="36"/>
      <c r="O390" s="38"/>
    </row>
    <row r="391" spans="1:15" x14ac:dyDescent="0.2">
      <c r="A391" s="32">
        <f>SANTANDER!A408</f>
        <v>0</v>
      </c>
      <c r="B391" s="33"/>
      <c r="C391" s="34">
        <f>SANTANDER!B408</f>
        <v>0</v>
      </c>
      <c r="D391" s="35"/>
      <c r="E391" s="35">
        <f>SANTANDER!L408</f>
        <v>0</v>
      </c>
      <c r="F391" s="35">
        <f>SANTANDER!K408</f>
        <v>0</v>
      </c>
      <c r="G391" s="36">
        <f t="shared" si="45"/>
        <v>0</v>
      </c>
      <c r="H391" s="37">
        <f t="shared" si="46"/>
        <v>0</v>
      </c>
      <c r="I391" s="36">
        <f>SANTANDER!D408</f>
        <v>0</v>
      </c>
      <c r="J391" s="37">
        <f t="shared" si="47"/>
        <v>0</v>
      </c>
      <c r="K391" s="37">
        <f t="shared" si="48"/>
        <v>0</v>
      </c>
      <c r="L391" s="37">
        <f>SANTANDER!C408</f>
        <v>0</v>
      </c>
      <c r="M391" s="126">
        <f>SANTANDER!E408</f>
        <v>0</v>
      </c>
      <c r="N391" s="36"/>
      <c r="O391" s="38"/>
    </row>
    <row r="392" spans="1:15" x14ac:dyDescent="0.2">
      <c r="A392" s="32">
        <f>SANTANDER!A409</f>
        <v>0</v>
      </c>
      <c r="B392" s="33"/>
      <c r="C392" s="34">
        <f>SANTANDER!B409</f>
        <v>0</v>
      </c>
      <c r="D392" s="35"/>
      <c r="E392" s="35">
        <f>SANTANDER!L409</f>
        <v>0</v>
      </c>
      <c r="F392" s="35">
        <f>SANTANDER!K409</f>
        <v>0</v>
      </c>
      <c r="G392" s="36">
        <f t="shared" si="45"/>
        <v>0</v>
      </c>
      <c r="H392" s="37">
        <f t="shared" si="46"/>
        <v>0</v>
      </c>
      <c r="I392" s="36">
        <f>SANTANDER!D409</f>
        <v>0</v>
      </c>
      <c r="J392" s="37">
        <f t="shared" si="47"/>
        <v>0</v>
      </c>
      <c r="K392" s="37">
        <f t="shared" si="48"/>
        <v>0</v>
      </c>
      <c r="L392" s="37">
        <f>SANTANDER!C409</f>
        <v>0</v>
      </c>
      <c r="M392" s="126">
        <f>SANTANDER!E409</f>
        <v>0</v>
      </c>
      <c r="N392" s="36"/>
      <c r="O392" s="38"/>
    </row>
    <row r="393" spans="1:15" x14ac:dyDescent="0.2">
      <c r="A393" s="32">
        <f>SANTANDER!A410</f>
        <v>0</v>
      </c>
      <c r="B393" s="33"/>
      <c r="C393" s="34">
        <f>SANTANDER!B410</f>
        <v>0</v>
      </c>
      <c r="D393" s="35"/>
      <c r="E393" s="35">
        <f>SANTANDER!L410</f>
        <v>0</v>
      </c>
      <c r="F393" s="35">
        <f>SANTANDER!K410</f>
        <v>0</v>
      </c>
      <c r="G393" s="36">
        <f t="shared" si="45"/>
        <v>0</v>
      </c>
      <c r="H393" s="37">
        <f t="shared" si="46"/>
        <v>0</v>
      </c>
      <c r="I393" s="36">
        <f>SANTANDER!D410</f>
        <v>0</v>
      </c>
      <c r="J393" s="37">
        <f t="shared" si="47"/>
        <v>0</v>
      </c>
      <c r="K393" s="37">
        <f t="shared" si="48"/>
        <v>0</v>
      </c>
      <c r="L393" s="37">
        <f>SANTANDER!C410</f>
        <v>0</v>
      </c>
      <c r="M393" s="126">
        <f>SANTANDER!E410</f>
        <v>0</v>
      </c>
      <c r="N393" s="36"/>
      <c r="O393" s="38"/>
    </row>
    <row r="394" spans="1:15" x14ac:dyDescent="0.2">
      <c r="A394" s="32">
        <f>SANTANDER!A411</f>
        <v>0</v>
      </c>
      <c r="B394" s="33"/>
      <c r="C394" s="34">
        <f>SANTANDER!B411</f>
        <v>0</v>
      </c>
      <c r="D394" s="35"/>
      <c r="E394" s="35">
        <f>SANTANDER!L411</f>
        <v>0</v>
      </c>
      <c r="F394" s="35">
        <f>SANTANDER!K411</f>
        <v>0</v>
      </c>
      <c r="G394" s="36">
        <f t="shared" si="45"/>
        <v>0</v>
      </c>
      <c r="H394" s="37">
        <f t="shared" si="46"/>
        <v>0</v>
      </c>
      <c r="I394" s="36">
        <f>SANTANDER!D411</f>
        <v>0</v>
      </c>
      <c r="J394" s="37">
        <f t="shared" si="47"/>
        <v>0</v>
      </c>
      <c r="K394" s="37">
        <f t="shared" si="48"/>
        <v>0</v>
      </c>
      <c r="L394" s="37">
        <f>SANTANDER!C411</f>
        <v>0</v>
      </c>
      <c r="M394" s="126">
        <f>SANTANDER!E411</f>
        <v>0</v>
      </c>
      <c r="N394" s="36"/>
      <c r="O394" s="38"/>
    </row>
    <row r="395" spans="1:15" x14ac:dyDescent="0.2">
      <c r="A395" s="32">
        <f>SANTANDER!A412</f>
        <v>0</v>
      </c>
      <c r="B395" s="33"/>
      <c r="C395" s="34">
        <f>SANTANDER!B412</f>
        <v>0</v>
      </c>
      <c r="D395" s="35"/>
      <c r="E395" s="35">
        <f>SANTANDER!L412</f>
        <v>0</v>
      </c>
      <c r="F395" s="35">
        <f>SANTANDER!K412</f>
        <v>0</v>
      </c>
      <c r="G395" s="36">
        <f t="shared" si="45"/>
        <v>0</v>
      </c>
      <c r="H395" s="37">
        <f t="shared" si="46"/>
        <v>0</v>
      </c>
      <c r="I395" s="36">
        <f>SANTANDER!D412</f>
        <v>0</v>
      </c>
      <c r="J395" s="37">
        <f t="shared" si="47"/>
        <v>0</v>
      </c>
      <c r="K395" s="37">
        <f t="shared" si="48"/>
        <v>0</v>
      </c>
      <c r="L395" s="37">
        <f>SANTANDER!C412</f>
        <v>0</v>
      </c>
      <c r="M395" s="126">
        <f>SANTANDER!E412</f>
        <v>0</v>
      </c>
      <c r="N395" s="36"/>
      <c r="O395" s="38"/>
    </row>
    <row r="396" spans="1:15" x14ac:dyDescent="0.2">
      <c r="A396" s="32">
        <f>SANTANDER!A413</f>
        <v>0</v>
      </c>
      <c r="B396" s="33"/>
      <c r="C396" s="34">
        <f>SANTANDER!B413</f>
        <v>0</v>
      </c>
      <c r="D396" s="35"/>
      <c r="E396" s="35">
        <f>SANTANDER!L413</f>
        <v>0</v>
      </c>
      <c r="F396" s="35">
        <f>SANTANDER!K413</f>
        <v>0</v>
      </c>
      <c r="G396" s="36">
        <f t="shared" si="45"/>
        <v>0</v>
      </c>
      <c r="H396" s="37">
        <f t="shared" si="46"/>
        <v>0</v>
      </c>
      <c r="I396" s="36">
        <f>SANTANDER!D413</f>
        <v>0</v>
      </c>
      <c r="J396" s="37">
        <f t="shared" si="47"/>
        <v>0</v>
      </c>
      <c r="K396" s="37">
        <f t="shared" si="48"/>
        <v>0</v>
      </c>
      <c r="L396" s="37">
        <f>SANTANDER!C413</f>
        <v>0</v>
      </c>
      <c r="M396" s="126">
        <f>SANTANDER!E413</f>
        <v>0</v>
      </c>
      <c r="N396" s="36"/>
      <c r="O396" s="38"/>
    </row>
    <row r="397" spans="1:15" x14ac:dyDescent="0.2">
      <c r="A397" s="32">
        <f>SANTANDER!A414</f>
        <v>0</v>
      </c>
      <c r="B397" s="33"/>
      <c r="C397" s="34">
        <f>SANTANDER!B414</f>
        <v>0</v>
      </c>
      <c r="D397" s="35"/>
      <c r="E397" s="35">
        <f>SANTANDER!L414</f>
        <v>0</v>
      </c>
      <c r="F397" s="35">
        <f>SANTANDER!K414</f>
        <v>0</v>
      </c>
      <c r="G397" s="36">
        <f t="shared" si="45"/>
        <v>0</v>
      </c>
      <c r="H397" s="37">
        <f t="shared" si="46"/>
        <v>0</v>
      </c>
      <c r="I397" s="36">
        <f>SANTANDER!D414</f>
        <v>0</v>
      </c>
      <c r="J397" s="37">
        <f t="shared" si="47"/>
        <v>0</v>
      </c>
      <c r="K397" s="37">
        <f t="shared" si="48"/>
        <v>0</v>
      </c>
      <c r="L397" s="37">
        <f>SANTANDER!C414</f>
        <v>0</v>
      </c>
      <c r="M397" s="126">
        <f>SANTANDER!E414</f>
        <v>0</v>
      </c>
      <c r="N397" s="36"/>
      <c r="O397" s="38"/>
    </row>
    <row r="398" spans="1:15" x14ac:dyDescent="0.2">
      <c r="A398" s="32">
        <f>SANTANDER!A415</f>
        <v>0</v>
      </c>
      <c r="B398" s="33"/>
      <c r="C398" s="34">
        <f>SANTANDER!B415</f>
        <v>0</v>
      </c>
      <c r="D398" s="35"/>
      <c r="E398" s="35">
        <f>SANTANDER!L415</f>
        <v>0</v>
      </c>
      <c r="F398" s="35">
        <f>SANTANDER!K415</f>
        <v>0</v>
      </c>
      <c r="G398" s="36">
        <f t="shared" si="45"/>
        <v>0</v>
      </c>
      <c r="H398" s="37">
        <f t="shared" si="46"/>
        <v>0</v>
      </c>
      <c r="I398" s="36">
        <f>SANTANDER!D415</f>
        <v>0</v>
      </c>
      <c r="J398" s="37">
        <f t="shared" si="47"/>
        <v>0</v>
      </c>
      <c r="K398" s="37">
        <f t="shared" si="48"/>
        <v>0</v>
      </c>
      <c r="L398" s="37">
        <f>SANTANDER!C415</f>
        <v>0</v>
      </c>
      <c r="M398" s="126">
        <f>SANTANDER!E415</f>
        <v>0</v>
      </c>
      <c r="N398" s="36"/>
      <c r="O398" s="38"/>
    </row>
    <row r="399" spans="1:15" x14ac:dyDescent="0.2">
      <c r="A399" s="32">
        <f>SANTANDER!A416</f>
        <v>0</v>
      </c>
      <c r="B399" s="33"/>
      <c r="C399" s="34">
        <f>SANTANDER!B416</f>
        <v>0</v>
      </c>
      <c r="D399" s="35"/>
      <c r="E399" s="35">
        <f>SANTANDER!L416</f>
        <v>0</v>
      </c>
      <c r="F399" s="35">
        <f>SANTANDER!K416</f>
        <v>0</v>
      </c>
      <c r="G399" s="36">
        <f t="shared" si="45"/>
        <v>0</v>
      </c>
      <c r="H399" s="37">
        <f t="shared" si="46"/>
        <v>0</v>
      </c>
      <c r="I399" s="36">
        <f>SANTANDER!D416</f>
        <v>0</v>
      </c>
      <c r="J399" s="37">
        <f t="shared" si="47"/>
        <v>0</v>
      </c>
      <c r="K399" s="37">
        <f t="shared" si="48"/>
        <v>0</v>
      </c>
      <c r="L399" s="37">
        <f>SANTANDER!C416</f>
        <v>0</v>
      </c>
      <c r="M399" s="126">
        <f>SANTANDER!E416</f>
        <v>0</v>
      </c>
      <c r="N399" s="36"/>
      <c r="O399" s="38"/>
    </row>
    <row r="400" spans="1:15" x14ac:dyDescent="0.2">
      <c r="A400" s="32">
        <f>SANTANDER!A417</f>
        <v>0</v>
      </c>
      <c r="B400" s="33"/>
      <c r="C400" s="34">
        <f>SANTANDER!B417</f>
        <v>0</v>
      </c>
      <c r="D400" s="35"/>
      <c r="E400" s="35">
        <f>SANTANDER!L417</f>
        <v>0</v>
      </c>
      <c r="F400" s="35">
        <f>SANTANDER!K417</f>
        <v>0</v>
      </c>
      <c r="G400" s="36">
        <f t="shared" si="45"/>
        <v>0</v>
      </c>
      <c r="H400" s="37">
        <f t="shared" si="46"/>
        <v>0</v>
      </c>
      <c r="I400" s="36">
        <f>SANTANDER!D417</f>
        <v>0</v>
      </c>
      <c r="J400" s="37">
        <f t="shared" si="47"/>
        <v>0</v>
      </c>
      <c r="K400" s="37">
        <f t="shared" si="48"/>
        <v>0</v>
      </c>
      <c r="L400" s="37">
        <f>SANTANDER!C417</f>
        <v>0</v>
      </c>
      <c r="M400" s="126">
        <f>SANTANDER!E417</f>
        <v>0</v>
      </c>
      <c r="N400" s="36"/>
      <c r="O400" s="38"/>
    </row>
    <row r="401" spans="1:15" x14ac:dyDescent="0.2">
      <c r="A401" s="32">
        <f>SANTANDER!A418</f>
        <v>0</v>
      </c>
      <c r="B401" s="33"/>
      <c r="C401" s="34">
        <f>SANTANDER!B418</f>
        <v>0</v>
      </c>
      <c r="D401" s="35"/>
      <c r="E401" s="35">
        <f>SANTANDER!L418</f>
        <v>0</v>
      </c>
      <c r="F401" s="35">
        <f>SANTANDER!K418</f>
        <v>0</v>
      </c>
      <c r="G401" s="36">
        <f t="shared" si="45"/>
        <v>0</v>
      </c>
      <c r="H401" s="37">
        <f t="shared" si="46"/>
        <v>0</v>
      </c>
      <c r="I401" s="36">
        <f>SANTANDER!D418</f>
        <v>0</v>
      </c>
      <c r="J401" s="37">
        <f t="shared" si="47"/>
        <v>0</v>
      </c>
      <c r="K401" s="37">
        <f t="shared" si="48"/>
        <v>0</v>
      </c>
      <c r="L401" s="37">
        <f>SANTANDER!C418</f>
        <v>0</v>
      </c>
      <c r="M401" s="126">
        <f>SANTANDER!E418</f>
        <v>0</v>
      </c>
      <c r="N401" s="36"/>
      <c r="O401" s="38"/>
    </row>
    <row r="402" spans="1:15" x14ac:dyDescent="0.2">
      <c r="A402" s="32">
        <f>SANTANDER!A419</f>
        <v>0</v>
      </c>
      <c r="B402" s="33"/>
      <c r="C402" s="34">
        <f>SANTANDER!B419</f>
        <v>0</v>
      </c>
      <c r="D402" s="35"/>
      <c r="E402" s="35">
        <f>SANTANDER!L419</f>
        <v>0</v>
      </c>
      <c r="F402" s="35">
        <f>SANTANDER!K419</f>
        <v>0</v>
      </c>
      <c r="G402" s="36">
        <f t="shared" si="45"/>
        <v>0</v>
      </c>
      <c r="H402" s="37">
        <f t="shared" si="46"/>
        <v>0</v>
      </c>
      <c r="I402" s="36">
        <f>SANTANDER!D419</f>
        <v>0</v>
      </c>
      <c r="J402" s="37">
        <f t="shared" si="47"/>
        <v>0</v>
      </c>
      <c r="K402" s="37">
        <f t="shared" si="48"/>
        <v>0</v>
      </c>
      <c r="L402" s="37">
        <f>SANTANDER!C419</f>
        <v>0</v>
      </c>
      <c r="M402" s="126">
        <f>SANTANDER!E419</f>
        <v>0</v>
      </c>
      <c r="N402" s="36"/>
      <c r="O402" s="38"/>
    </row>
    <row r="403" spans="1:15" hidden="1" x14ac:dyDescent="0.2">
      <c r="A403" s="32">
        <v>44516.847222222219</v>
      </c>
      <c r="B403" s="33"/>
      <c r="C403" s="34" t="s">
        <v>69</v>
      </c>
      <c r="D403" s="35"/>
      <c r="E403" s="35">
        <f>SANTANDER!L420</f>
        <v>0</v>
      </c>
      <c r="F403" s="35">
        <f>SANTANDER!K420</f>
        <v>0</v>
      </c>
      <c r="G403" s="36">
        <f t="shared" si="45"/>
        <v>0</v>
      </c>
      <c r="H403" s="37">
        <f t="shared" si="46"/>
        <v>0</v>
      </c>
      <c r="I403" s="36">
        <f>SANTANDER!D420</f>
        <v>0</v>
      </c>
      <c r="J403" s="37">
        <f t="shared" si="47"/>
        <v>860.00000000000011</v>
      </c>
      <c r="K403" s="37">
        <f t="shared" si="48"/>
        <v>137.60000000000002</v>
      </c>
      <c r="L403" s="37">
        <f>997.6</f>
        <v>997.6</v>
      </c>
      <c r="M403" s="126">
        <f>M195-L403</f>
        <v>312549.7</v>
      </c>
      <c r="N403" s="36"/>
      <c r="O403" s="38"/>
    </row>
  </sheetData>
  <autoFilter ref="A2:O403">
    <filterColumn colId="0">
      <filters>
        <filter val="SALDO"/>
        <dateGroupItem year="2021" month="11" day="29" dateTimeGrouping="day"/>
        <dateGroupItem year="2021" month="11" day="30" dateTimeGrouping="day"/>
        <dateGroupItem year="2021" month="12" dateTimeGrouping="month"/>
        <dateGroupItem year="1900" dateTimeGrouping="year"/>
      </filters>
    </filterColumn>
  </autoFilter>
  <mergeCells count="2">
    <mergeCell ref="G1:I1"/>
    <mergeCell ref="J1:L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workbookViewId="0">
      <selection activeCell="I16" sqref="I16"/>
    </sheetView>
  </sheetViews>
  <sheetFormatPr baseColWidth="10" defaultColWidth="116.28515625" defaultRowHeight="15" x14ac:dyDescent="0.25"/>
  <cols>
    <col min="1" max="1" width="27" bestFit="1" customWidth="1"/>
    <col min="2" max="2" width="22.7109375" bestFit="1" customWidth="1"/>
    <col min="3" max="3" width="9.140625" bestFit="1" customWidth="1"/>
    <col min="4" max="4" width="20.42578125" bestFit="1" customWidth="1"/>
    <col min="5" max="6" width="12.5703125" bestFit="1" customWidth="1"/>
    <col min="7" max="7" width="11.5703125" bestFit="1" customWidth="1"/>
    <col min="8" max="8" width="32.140625" bestFit="1" customWidth="1"/>
    <col min="9" max="9" width="73.42578125" bestFit="1" customWidth="1"/>
  </cols>
  <sheetData>
    <row r="1" spans="1:10" ht="16.5" thickBot="1" x14ac:dyDescent="0.3">
      <c r="A1" s="110" t="s">
        <v>19</v>
      </c>
      <c r="B1" s="110" t="s">
        <v>18</v>
      </c>
      <c r="C1" s="110" t="s">
        <v>294</v>
      </c>
      <c r="D1" s="110" t="s">
        <v>17</v>
      </c>
      <c r="E1" s="110" t="s">
        <v>267</v>
      </c>
      <c r="F1" s="110" t="s">
        <v>295</v>
      </c>
      <c r="G1" s="110" t="s">
        <v>296</v>
      </c>
      <c r="H1" s="110" t="s">
        <v>297</v>
      </c>
      <c r="I1" s="110" t="s">
        <v>14</v>
      </c>
    </row>
    <row r="2" spans="1:10" ht="16.5" thickBot="1" x14ac:dyDescent="0.3">
      <c r="A2" s="111">
        <v>44378.613194444442</v>
      </c>
      <c r="B2" s="111">
        <v>44378.613194444442</v>
      </c>
      <c r="C2" s="112">
        <v>1299</v>
      </c>
      <c r="D2" s="112" t="s">
        <v>13</v>
      </c>
      <c r="E2" s="113">
        <v>294800</v>
      </c>
      <c r="F2" s="119">
        <v>296970.40000000002</v>
      </c>
      <c r="G2" s="112">
        <v>2991525</v>
      </c>
      <c r="H2" s="114"/>
      <c r="I2" s="112">
        <v>2991525</v>
      </c>
      <c r="J2" s="114"/>
    </row>
    <row r="3" spans="1:10" ht="16.5" thickBot="1" x14ac:dyDescent="0.3">
      <c r="A3" s="111">
        <v>44378.792141203703</v>
      </c>
      <c r="B3" s="111">
        <v>44378.792141203703</v>
      </c>
      <c r="C3" s="112">
        <v>7465</v>
      </c>
      <c r="D3" s="112" t="s">
        <v>11</v>
      </c>
      <c r="E3" s="113">
        <v>26000</v>
      </c>
      <c r="F3" s="119">
        <v>322970.40000000002</v>
      </c>
      <c r="G3" s="112">
        <v>7173294</v>
      </c>
      <c r="H3" s="112">
        <v>10721</v>
      </c>
      <c r="I3" s="112" t="s">
        <v>12</v>
      </c>
      <c r="J3" s="114"/>
    </row>
    <row r="4" spans="1:10" ht="16.5" thickBot="1" x14ac:dyDescent="0.3">
      <c r="A4" s="111">
        <v>44378.861793981479</v>
      </c>
      <c r="B4" s="111">
        <v>44378.861793981479</v>
      </c>
      <c r="C4" s="112">
        <v>7465</v>
      </c>
      <c r="D4" s="112" t="s">
        <v>11</v>
      </c>
      <c r="E4" s="113">
        <v>9000</v>
      </c>
      <c r="F4" s="119">
        <v>331970.40000000002</v>
      </c>
      <c r="G4" s="112">
        <v>7291609</v>
      </c>
      <c r="H4" s="112">
        <v>10721</v>
      </c>
      <c r="I4" s="112" t="s">
        <v>10</v>
      </c>
      <c r="J4" s="114"/>
    </row>
    <row r="5" spans="1:10" ht="16.5" thickBot="1" x14ac:dyDescent="0.3">
      <c r="A5" s="111">
        <v>44379.609027777777</v>
      </c>
      <c r="B5" s="111">
        <v>44379.609027777777</v>
      </c>
      <c r="C5" s="112">
        <v>981</v>
      </c>
      <c r="D5" s="112" t="s">
        <v>70</v>
      </c>
      <c r="E5" s="112">
        <v>606</v>
      </c>
      <c r="F5" s="119">
        <v>302833.43</v>
      </c>
      <c r="G5" s="114"/>
      <c r="H5" s="114"/>
      <c r="I5" s="112" t="s">
        <v>67</v>
      </c>
      <c r="J5" s="114"/>
    </row>
    <row r="6" spans="1:10" ht="16.5" thickBot="1" x14ac:dyDescent="0.3">
      <c r="A6" s="111">
        <v>44389.570833333331</v>
      </c>
      <c r="B6" s="111">
        <v>44389.570833333331</v>
      </c>
      <c r="C6" s="112">
        <v>4029</v>
      </c>
      <c r="D6" s="112" t="s">
        <v>68</v>
      </c>
      <c r="E6" s="113">
        <v>5228</v>
      </c>
      <c r="F6" s="119">
        <v>170932.23</v>
      </c>
      <c r="G6" s="112">
        <v>298862</v>
      </c>
      <c r="H6" s="114"/>
      <c r="I6" s="114"/>
      <c r="J6" s="114"/>
    </row>
    <row r="7" spans="1:10" ht="16.5" thickBot="1" x14ac:dyDescent="0.3">
      <c r="A7" s="111">
        <v>44392.539583333331</v>
      </c>
      <c r="B7" s="111">
        <v>44392.539583333331</v>
      </c>
      <c r="C7" s="112">
        <v>981</v>
      </c>
      <c r="D7" s="112" t="s">
        <v>70</v>
      </c>
      <c r="E7" s="112">
        <v>843.4</v>
      </c>
      <c r="F7" s="119">
        <v>160632.43</v>
      </c>
      <c r="G7" s="114"/>
      <c r="H7" s="114"/>
      <c r="I7" s="112" t="s">
        <v>67</v>
      </c>
      <c r="J7" s="114"/>
    </row>
    <row r="8" spans="1:10" ht="16.5" thickBot="1" x14ac:dyDescent="0.3">
      <c r="A8" s="111">
        <v>44392.541666666664</v>
      </c>
      <c r="B8" s="111">
        <v>44392.541666666664</v>
      </c>
      <c r="C8" s="112">
        <v>981</v>
      </c>
      <c r="D8" s="112" t="s">
        <v>70</v>
      </c>
      <c r="E8" s="112">
        <v>843.4</v>
      </c>
      <c r="F8" s="119">
        <v>160632.43</v>
      </c>
      <c r="G8" s="114"/>
      <c r="H8" s="114"/>
      <c r="I8" s="112" t="s">
        <v>67</v>
      </c>
      <c r="J8" s="114"/>
    </row>
    <row r="9" spans="1:10" ht="16.5" thickBot="1" x14ac:dyDescent="0.3">
      <c r="A9" s="111">
        <v>44392.543749999997</v>
      </c>
      <c r="B9" s="111">
        <v>44392.543749999997</v>
      </c>
      <c r="C9" s="112">
        <v>981</v>
      </c>
      <c r="D9" s="112" t="s">
        <v>70</v>
      </c>
      <c r="E9" s="112">
        <v>843.4</v>
      </c>
      <c r="F9" s="119">
        <v>160632.43</v>
      </c>
      <c r="G9" s="114"/>
      <c r="H9" s="114"/>
      <c r="I9" s="112" t="s">
        <v>67</v>
      </c>
      <c r="J9" s="114"/>
    </row>
    <row r="10" spans="1:10" ht="16.5" thickBot="1" x14ac:dyDescent="0.3">
      <c r="A10" s="111">
        <v>44392.54791666667</v>
      </c>
      <c r="B10" s="111">
        <v>44392.54791666667</v>
      </c>
      <c r="C10" s="112">
        <v>981</v>
      </c>
      <c r="D10" s="112" t="s">
        <v>70</v>
      </c>
      <c r="E10" s="113">
        <v>1648.2</v>
      </c>
      <c r="F10" s="119">
        <v>128574.82</v>
      </c>
      <c r="G10" s="114"/>
      <c r="H10" s="114"/>
      <c r="I10" s="112" t="s">
        <v>67</v>
      </c>
      <c r="J10" s="114"/>
    </row>
    <row r="11" spans="1:10" ht="16.5" thickBot="1" x14ac:dyDescent="0.3">
      <c r="A11" s="111">
        <v>44393.515277777777</v>
      </c>
      <c r="B11" s="111">
        <v>44393.515277777777</v>
      </c>
      <c r="C11" s="112">
        <v>981</v>
      </c>
      <c r="D11" s="112" t="s">
        <v>70</v>
      </c>
      <c r="E11" s="113">
        <v>1387.6</v>
      </c>
      <c r="F11" s="119">
        <v>91489.42</v>
      </c>
      <c r="G11" s="114"/>
      <c r="H11" s="114"/>
      <c r="I11" s="112" t="s">
        <v>67</v>
      </c>
      <c r="J11" s="114"/>
    </row>
    <row r="12" spans="1:10" ht="16.5" thickBot="1" x14ac:dyDescent="0.3">
      <c r="A12" s="111">
        <v>44393.520138888889</v>
      </c>
      <c r="B12" s="111">
        <v>44393.520138888889</v>
      </c>
      <c r="C12" s="112">
        <v>981</v>
      </c>
      <c r="D12" s="112" t="s">
        <v>70</v>
      </c>
      <c r="E12" s="113">
        <v>1387.6</v>
      </c>
      <c r="F12" s="119">
        <v>91489.42</v>
      </c>
      <c r="G12" s="114"/>
      <c r="H12" s="114"/>
      <c r="I12" s="112" t="s">
        <v>67</v>
      </c>
      <c r="J12" s="114"/>
    </row>
    <row r="13" spans="1:10" ht="16.5" thickBot="1" x14ac:dyDescent="0.3">
      <c r="A13" s="111">
        <v>44393.709027777775</v>
      </c>
      <c r="B13" s="111">
        <v>44393.709027777775</v>
      </c>
      <c r="C13" s="112">
        <v>981</v>
      </c>
      <c r="D13" s="112" t="s">
        <v>70</v>
      </c>
      <c r="E13" s="113">
        <v>1387.6</v>
      </c>
      <c r="F13" s="119">
        <v>91489.42</v>
      </c>
      <c r="G13" s="114"/>
      <c r="H13" s="114"/>
      <c r="I13" s="112" t="s">
        <v>67</v>
      </c>
      <c r="J13" s="114"/>
    </row>
    <row r="14" spans="1:10" ht="16.5" thickBot="1" x14ac:dyDescent="0.3">
      <c r="A14" s="111">
        <v>44393.711111111108</v>
      </c>
      <c r="B14" s="111">
        <v>44393.711111111108</v>
      </c>
      <c r="C14" s="112">
        <v>981</v>
      </c>
      <c r="D14" s="112" t="s">
        <v>70</v>
      </c>
      <c r="E14" s="113">
        <v>1387.6</v>
      </c>
      <c r="F14" s="119">
        <v>91489.42</v>
      </c>
      <c r="G14" s="114"/>
      <c r="H14" s="114"/>
      <c r="I14" s="112" t="s">
        <v>67</v>
      </c>
      <c r="J14" s="114"/>
    </row>
    <row r="15" spans="1:10" ht="16.5" thickBot="1" x14ac:dyDescent="0.3">
      <c r="A15" s="111">
        <v>44393.724999999999</v>
      </c>
      <c r="B15" s="111">
        <v>44393.724999999999</v>
      </c>
      <c r="C15" s="112">
        <v>981</v>
      </c>
      <c r="D15" s="112" t="s">
        <v>70</v>
      </c>
      <c r="E15" s="113">
        <v>1387.6</v>
      </c>
      <c r="F15" s="119">
        <v>91489.42</v>
      </c>
      <c r="G15" s="114"/>
      <c r="H15" s="114"/>
      <c r="I15" s="112" t="s">
        <v>67</v>
      </c>
      <c r="J15" s="114"/>
    </row>
    <row r="16" spans="1:10" ht="16.5" thickBot="1" x14ac:dyDescent="0.3">
      <c r="A16" s="111">
        <v>44399.481585648151</v>
      </c>
      <c r="B16" s="111">
        <v>44399.481585648151</v>
      </c>
      <c r="C16" s="112">
        <v>7465</v>
      </c>
      <c r="D16" s="112" t="s">
        <v>11</v>
      </c>
      <c r="E16" s="113">
        <v>17400</v>
      </c>
      <c r="F16" s="119">
        <v>108889.42</v>
      </c>
      <c r="G16" s="112">
        <v>6814822</v>
      </c>
      <c r="H16" s="112">
        <v>220721</v>
      </c>
      <c r="I16" s="112" t="s">
        <v>76</v>
      </c>
      <c r="J16" s="114"/>
    </row>
    <row r="17" spans="1:10" ht="16.5" thickBot="1" x14ac:dyDescent="0.3">
      <c r="A17" s="111">
        <v>44399.579861111109</v>
      </c>
      <c r="B17" s="111">
        <v>44399.579861111109</v>
      </c>
      <c r="C17" s="112">
        <v>1299</v>
      </c>
      <c r="D17" s="112" t="s">
        <v>13</v>
      </c>
      <c r="E17" s="113">
        <v>298369.71999999997</v>
      </c>
      <c r="F17" s="119">
        <v>407259.14</v>
      </c>
      <c r="G17" s="112">
        <v>2994241</v>
      </c>
      <c r="H17" s="114"/>
      <c r="I17" s="112">
        <v>2994241</v>
      </c>
      <c r="J17" s="114"/>
    </row>
    <row r="18" spans="1:10" ht="16.5" thickBot="1" x14ac:dyDescent="0.3">
      <c r="A18" s="115">
        <v>44404.125231481485</v>
      </c>
      <c r="B18" s="115">
        <v>44404.125231481485</v>
      </c>
      <c r="C18" s="116">
        <v>7465</v>
      </c>
      <c r="D18" s="116" t="s">
        <v>298</v>
      </c>
      <c r="E18" s="117">
        <v>3712</v>
      </c>
      <c r="F18" s="120">
        <v>406901.14</v>
      </c>
      <c r="G18" s="116">
        <v>2888894</v>
      </c>
      <c r="H18" s="116">
        <v>5698450</v>
      </c>
      <c r="I18" s="116" t="s">
        <v>299</v>
      </c>
      <c r="J18" s="118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workbookViewId="0">
      <selection activeCell="D20" sqref="D20"/>
    </sheetView>
  </sheetViews>
  <sheetFormatPr baseColWidth="10" defaultColWidth="23.42578125" defaultRowHeight="16.5" x14ac:dyDescent="0.3"/>
  <cols>
    <col min="1" max="1" width="16.7109375" style="178" bestFit="1" customWidth="1"/>
    <col min="2" max="2" width="17.5703125" style="178" customWidth="1"/>
    <col min="3" max="3" width="8.85546875" style="178" bestFit="1" customWidth="1"/>
    <col min="4" max="4" width="19.140625" style="178" bestFit="1" customWidth="1"/>
    <col min="5" max="5" width="12" style="178" bestFit="1" customWidth="1"/>
    <col min="6" max="6" width="11.42578125" style="178" bestFit="1" customWidth="1"/>
    <col min="7" max="7" width="12.28515625" style="178" bestFit="1" customWidth="1"/>
    <col min="8" max="8" width="12.140625" style="178" customWidth="1"/>
    <col min="9" max="9" width="47.140625" style="178" bestFit="1" customWidth="1"/>
    <col min="10" max="16384" width="23.42578125" style="178"/>
  </cols>
  <sheetData>
    <row r="1" spans="1:9" s="187" customFormat="1" ht="48" thickBot="1" x14ac:dyDescent="0.35">
      <c r="A1" s="177" t="s">
        <v>19</v>
      </c>
      <c r="B1" s="177" t="s">
        <v>18</v>
      </c>
      <c r="C1" s="177" t="s">
        <v>294</v>
      </c>
      <c r="D1" s="177" t="s">
        <v>17</v>
      </c>
      <c r="E1" s="177" t="s">
        <v>267</v>
      </c>
      <c r="F1" s="177" t="s">
        <v>295</v>
      </c>
      <c r="G1" s="177" t="s">
        <v>296</v>
      </c>
      <c r="H1" s="177" t="s">
        <v>297</v>
      </c>
      <c r="I1" s="177" t="s">
        <v>14</v>
      </c>
    </row>
    <row r="2" spans="1:9" ht="17.25" thickBot="1" x14ac:dyDescent="0.35">
      <c r="A2" s="179">
        <v>44399.481585648151</v>
      </c>
      <c r="B2" s="179">
        <v>44399.481585648151</v>
      </c>
      <c r="C2" s="180">
        <v>7465</v>
      </c>
      <c r="D2" s="180" t="s">
        <v>11</v>
      </c>
      <c r="E2" s="181">
        <v>17400</v>
      </c>
      <c r="F2" s="181">
        <v>108889.42</v>
      </c>
      <c r="G2" s="180">
        <v>6814822</v>
      </c>
      <c r="H2" s="180">
        <v>220721</v>
      </c>
      <c r="I2" s="180" t="s">
        <v>76</v>
      </c>
    </row>
    <row r="3" spans="1:9" ht="17.25" thickBot="1" x14ac:dyDescent="0.35">
      <c r="A3" s="179">
        <v>44399.579861111109</v>
      </c>
      <c r="B3" s="179">
        <v>44399.579861111109</v>
      </c>
      <c r="C3" s="180">
        <v>1299</v>
      </c>
      <c r="D3" s="180" t="s">
        <v>13</v>
      </c>
      <c r="E3" s="181">
        <v>298369.71999999997</v>
      </c>
      <c r="F3" s="181">
        <v>407259.14</v>
      </c>
      <c r="G3" s="180">
        <v>2994241</v>
      </c>
      <c r="H3" s="182"/>
      <c r="I3" s="180">
        <v>2994241</v>
      </c>
    </row>
    <row r="4" spans="1:9" ht="17.25" thickBot="1" x14ac:dyDescent="0.35">
      <c r="A4" s="179">
        <v>44403.412499999999</v>
      </c>
      <c r="B4" s="179">
        <v>44403.412499999999</v>
      </c>
      <c r="C4" s="180">
        <v>981</v>
      </c>
      <c r="D4" s="180" t="s">
        <v>66</v>
      </c>
      <c r="E4" s="181">
        <v>-4070</v>
      </c>
      <c r="F4" s="181">
        <v>403189.14</v>
      </c>
      <c r="G4" s="182"/>
      <c r="H4" s="182"/>
      <c r="I4" s="180" t="s">
        <v>67</v>
      </c>
    </row>
    <row r="5" spans="1:9" ht="17.25" thickBot="1" x14ac:dyDescent="0.35">
      <c r="A5" s="179">
        <v>44404.125231481485</v>
      </c>
      <c r="B5" s="179">
        <v>44404.125231481485</v>
      </c>
      <c r="C5" s="180">
        <v>7465</v>
      </c>
      <c r="D5" s="180" t="s">
        <v>298</v>
      </c>
      <c r="E5" s="181">
        <v>3712</v>
      </c>
      <c r="F5" s="181">
        <v>406901.14</v>
      </c>
      <c r="G5" s="180">
        <v>2888894</v>
      </c>
      <c r="H5" s="180">
        <v>5698450</v>
      </c>
      <c r="I5" s="180" t="s">
        <v>299</v>
      </c>
    </row>
    <row r="6" spans="1:9" ht="32.25" thickBot="1" x14ac:dyDescent="0.35">
      <c r="A6" s="179">
        <v>44405.813194444447</v>
      </c>
      <c r="B6" s="179">
        <v>44405.813194444447</v>
      </c>
      <c r="C6" s="180">
        <v>784</v>
      </c>
      <c r="D6" s="180" t="s">
        <v>378</v>
      </c>
      <c r="E6" s="181">
        <v>-5086.46</v>
      </c>
      <c r="F6" s="181">
        <v>401814.68</v>
      </c>
      <c r="G6" s="180">
        <v>13784</v>
      </c>
      <c r="H6" s="182"/>
      <c r="I6" s="180" t="s">
        <v>379</v>
      </c>
    </row>
    <row r="7" spans="1:9" ht="17.25" thickBot="1" x14ac:dyDescent="0.35">
      <c r="A7" s="179">
        <v>44407.48333333333</v>
      </c>
      <c r="B7" s="179">
        <v>44407.48333333333</v>
      </c>
      <c r="C7" s="180">
        <v>981</v>
      </c>
      <c r="D7" s="180" t="s">
        <v>66</v>
      </c>
      <c r="E7" s="181">
        <v>-9768.7999999999993</v>
      </c>
      <c r="F7" s="181">
        <v>392045.88</v>
      </c>
      <c r="G7" s="182"/>
      <c r="H7" s="182"/>
      <c r="I7" s="180" t="s">
        <v>67</v>
      </c>
    </row>
    <row r="8" spans="1:9" ht="17.25" thickBot="1" x14ac:dyDescent="0.35">
      <c r="A8" s="179">
        <v>44407.486111111109</v>
      </c>
      <c r="B8" s="179">
        <v>44407.486111111109</v>
      </c>
      <c r="C8" s="180">
        <v>981</v>
      </c>
      <c r="D8" s="180" t="s">
        <v>66</v>
      </c>
      <c r="E8" s="181">
        <v>-35318.33</v>
      </c>
      <c r="F8" s="181">
        <v>356727.55</v>
      </c>
      <c r="G8" s="182"/>
      <c r="H8" s="182"/>
      <c r="I8" s="180" t="s">
        <v>67</v>
      </c>
    </row>
    <row r="9" spans="1:9" ht="17.25" thickBot="1" x14ac:dyDescent="0.35">
      <c r="A9" s="179">
        <v>44407.488946759258</v>
      </c>
      <c r="B9" s="179">
        <v>44407.488946759258</v>
      </c>
      <c r="C9" s="180">
        <v>981</v>
      </c>
      <c r="D9" s="180" t="s">
        <v>73</v>
      </c>
      <c r="E9" s="181">
        <v>-2291.8000000000002</v>
      </c>
      <c r="F9" s="181">
        <v>354435.75</v>
      </c>
      <c r="G9" s="180">
        <v>8304885</v>
      </c>
      <c r="H9" s="182"/>
      <c r="I9" s="180" t="s">
        <v>380</v>
      </c>
    </row>
    <row r="10" spans="1:9" ht="17.25" thickBot="1" x14ac:dyDescent="0.35">
      <c r="A10" s="179">
        <v>44407.489583333336</v>
      </c>
      <c r="B10" s="179">
        <v>44407.489583333336</v>
      </c>
      <c r="C10" s="180">
        <v>981</v>
      </c>
      <c r="D10" s="180" t="s">
        <v>71</v>
      </c>
      <c r="E10" s="181">
        <v>-5536</v>
      </c>
      <c r="F10" s="181">
        <v>348899.75</v>
      </c>
      <c r="G10" s="180">
        <v>4552481250</v>
      </c>
      <c r="H10" s="182"/>
      <c r="I10" s="180" t="s">
        <v>72</v>
      </c>
    </row>
    <row r="11" spans="1:9" ht="17.25" thickBot="1" x14ac:dyDescent="0.35">
      <c r="A11" s="179">
        <v>44407.492928240739</v>
      </c>
      <c r="B11" s="179">
        <v>44407.492928240739</v>
      </c>
      <c r="C11" s="180">
        <v>981</v>
      </c>
      <c r="D11" s="180" t="s">
        <v>73</v>
      </c>
      <c r="E11" s="181">
        <v>-2401.5300000000002</v>
      </c>
      <c r="F11" s="181">
        <v>346498.22</v>
      </c>
      <c r="G11" s="180">
        <v>8323214</v>
      </c>
      <c r="H11" s="182"/>
      <c r="I11" s="180" t="s">
        <v>75</v>
      </c>
    </row>
    <row r="12" spans="1:9" ht="17.25" thickBot="1" x14ac:dyDescent="0.35">
      <c r="A12" s="179">
        <v>44407.493750000001</v>
      </c>
      <c r="B12" s="179">
        <v>44407.493750000001</v>
      </c>
      <c r="C12" s="180">
        <v>981</v>
      </c>
      <c r="D12" s="180" t="s">
        <v>71</v>
      </c>
      <c r="E12" s="181">
        <v>-3350</v>
      </c>
      <c r="F12" s="181">
        <v>343148.22</v>
      </c>
      <c r="G12" s="180">
        <v>5114981927</v>
      </c>
      <c r="H12" s="182"/>
      <c r="I12" s="180" t="s">
        <v>72</v>
      </c>
    </row>
    <row r="13" spans="1:9" ht="17.25" thickBot="1" x14ac:dyDescent="0.35">
      <c r="A13" s="179">
        <v>44407.497916666667</v>
      </c>
      <c r="B13" s="179">
        <v>44407.497916666667</v>
      </c>
      <c r="C13" s="180">
        <v>981</v>
      </c>
      <c r="D13" s="180" t="s">
        <v>66</v>
      </c>
      <c r="E13" s="181">
        <v>-30647.18</v>
      </c>
      <c r="F13" s="181">
        <v>312501.03999999998</v>
      </c>
      <c r="G13" s="182"/>
      <c r="H13" s="182"/>
      <c r="I13" s="180" t="s">
        <v>67</v>
      </c>
    </row>
    <row r="14" spans="1:9" ht="17.25" thickBot="1" x14ac:dyDescent="0.35">
      <c r="A14" s="179">
        <v>44407.497916666667</v>
      </c>
      <c r="B14" s="179">
        <v>44407.497916666667</v>
      </c>
      <c r="C14" s="180">
        <v>981</v>
      </c>
      <c r="D14" s="180" t="s">
        <v>70</v>
      </c>
      <c r="E14" s="181">
        <v>1881.78</v>
      </c>
      <c r="F14" s="181">
        <v>314382.82</v>
      </c>
      <c r="G14" s="182"/>
      <c r="H14" s="182"/>
      <c r="I14" s="180" t="s">
        <v>67</v>
      </c>
    </row>
    <row r="15" spans="1:9" ht="17.25" thickBot="1" x14ac:dyDescent="0.35">
      <c r="A15" s="179">
        <v>44407.497916666667</v>
      </c>
      <c r="B15" s="179">
        <v>44407.497916666667</v>
      </c>
      <c r="C15" s="180">
        <v>981</v>
      </c>
      <c r="D15" s="180" t="s">
        <v>70</v>
      </c>
      <c r="E15" s="181">
        <v>1896.8</v>
      </c>
      <c r="F15" s="181">
        <v>316279.62</v>
      </c>
      <c r="G15" s="182"/>
      <c r="H15" s="182"/>
      <c r="I15" s="180" t="s">
        <v>67</v>
      </c>
    </row>
    <row r="16" spans="1:9" ht="17.25" thickBot="1" x14ac:dyDescent="0.35">
      <c r="A16" s="179">
        <v>44407.497916666667</v>
      </c>
      <c r="B16" s="179">
        <v>44407.497916666667</v>
      </c>
      <c r="C16" s="180">
        <v>981</v>
      </c>
      <c r="D16" s="180" t="s">
        <v>70</v>
      </c>
      <c r="E16" s="180">
        <v>967.36</v>
      </c>
      <c r="F16" s="181">
        <v>317246.98</v>
      </c>
      <c r="G16" s="182"/>
      <c r="H16" s="182"/>
      <c r="I16" s="180" t="s">
        <v>67</v>
      </c>
    </row>
    <row r="17" spans="1:9" ht="17.25" thickBot="1" x14ac:dyDescent="0.35">
      <c r="A17" s="179">
        <v>44407.509722222225</v>
      </c>
      <c r="B17" s="179">
        <v>44407.509722222225</v>
      </c>
      <c r="C17" s="180">
        <v>981</v>
      </c>
      <c r="D17" s="180" t="s">
        <v>66</v>
      </c>
      <c r="E17" s="181">
        <v>-4745.9399999999996</v>
      </c>
      <c r="F17" s="181">
        <v>312501.03999999998</v>
      </c>
      <c r="G17" s="182"/>
      <c r="H17" s="182"/>
      <c r="I17" s="180" t="s">
        <v>67</v>
      </c>
    </row>
    <row r="18" spans="1:9" ht="17.25" thickBot="1" x14ac:dyDescent="0.35">
      <c r="A18" s="179">
        <v>44407.509722222225</v>
      </c>
      <c r="B18" s="179">
        <v>44407.509722222225</v>
      </c>
      <c r="C18" s="180">
        <v>981</v>
      </c>
      <c r="D18" s="180" t="s">
        <v>70</v>
      </c>
      <c r="E18" s="181">
        <v>1881.78</v>
      </c>
      <c r="F18" s="181">
        <v>314382.82</v>
      </c>
      <c r="G18" s="182"/>
      <c r="H18" s="182"/>
      <c r="I18" s="180" t="s">
        <v>67</v>
      </c>
    </row>
    <row r="19" spans="1:9" ht="17.25" thickBot="1" x14ac:dyDescent="0.35">
      <c r="A19" s="179">
        <v>44407.5937037037</v>
      </c>
      <c r="B19" s="179">
        <v>44407.5937037037</v>
      </c>
      <c r="C19" s="180">
        <v>981</v>
      </c>
      <c r="D19" s="180" t="s">
        <v>73</v>
      </c>
      <c r="E19" s="181">
        <v>-250000</v>
      </c>
      <c r="F19" s="181">
        <v>64382.82</v>
      </c>
      <c r="G19" s="180">
        <v>8855251</v>
      </c>
      <c r="H19" s="182"/>
      <c r="I19" s="180" t="s">
        <v>381</v>
      </c>
    </row>
    <row r="20" spans="1:9" ht="17.25" thickBot="1" x14ac:dyDescent="0.35">
      <c r="A20" s="183">
        <v>44407.596620370372</v>
      </c>
      <c r="B20" s="183">
        <v>44407.596620370372</v>
      </c>
      <c r="C20" s="184">
        <v>981</v>
      </c>
      <c r="D20" s="184" t="s">
        <v>73</v>
      </c>
      <c r="E20" s="185">
        <v>-60000</v>
      </c>
      <c r="F20" s="185">
        <v>4382.82</v>
      </c>
      <c r="G20" s="184">
        <v>8872271</v>
      </c>
      <c r="H20" s="186"/>
      <c r="I20" s="184" t="s">
        <v>382</v>
      </c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"/>
  <sheetViews>
    <sheetView workbookViewId="0">
      <selection activeCell="B9" sqref="B9"/>
    </sheetView>
  </sheetViews>
  <sheetFormatPr baseColWidth="10" defaultRowHeight="15" x14ac:dyDescent="0.25"/>
  <cols>
    <col min="2" max="2" width="172.28515625" customWidth="1"/>
    <col min="3" max="3" width="12.5703125" bestFit="1" customWidth="1"/>
  </cols>
  <sheetData>
    <row r="1" spans="1:3" ht="16.5" thickBot="1" x14ac:dyDescent="0.3">
      <c r="A1" s="11" t="s">
        <v>30</v>
      </c>
      <c r="B1" s="11" t="s">
        <v>17</v>
      </c>
      <c r="C1" s="11" t="s">
        <v>31</v>
      </c>
    </row>
    <row r="2" spans="1:3" ht="32.25" thickBot="1" x14ac:dyDescent="0.3">
      <c r="A2" s="12">
        <v>44377</v>
      </c>
      <c r="B2" s="13" t="s">
        <v>24</v>
      </c>
      <c r="C2" s="14">
        <v>19488</v>
      </c>
    </row>
    <row r="3" spans="1:3" ht="32.25" thickBot="1" x14ac:dyDescent="0.3">
      <c r="A3" s="12">
        <v>44377</v>
      </c>
      <c r="B3" s="13" t="s">
        <v>25</v>
      </c>
      <c r="C3" s="14">
        <v>6612</v>
      </c>
    </row>
    <row r="4" spans="1:3" ht="16.5" thickBot="1" x14ac:dyDescent="0.3">
      <c r="A4" s="12">
        <v>44376</v>
      </c>
      <c r="B4" s="13" t="s">
        <v>26</v>
      </c>
      <c r="C4" s="14">
        <v>8236</v>
      </c>
    </row>
    <row r="5" spans="1:3" ht="32.25" thickBot="1" x14ac:dyDescent="0.3">
      <c r="A5" s="12">
        <v>44376</v>
      </c>
      <c r="B5" s="15" t="s">
        <v>27</v>
      </c>
      <c r="C5" s="16">
        <v>19198</v>
      </c>
    </row>
    <row r="6" spans="1:3" ht="32.25" thickBot="1" x14ac:dyDescent="0.3">
      <c r="A6" s="12">
        <v>44376</v>
      </c>
      <c r="B6" s="13" t="s">
        <v>28</v>
      </c>
      <c r="C6" s="14">
        <v>121014.68</v>
      </c>
    </row>
    <row r="7" spans="1:3" ht="32.25" thickBot="1" x14ac:dyDescent="0.3">
      <c r="A7" s="12">
        <v>44375</v>
      </c>
      <c r="B7" s="13" t="s">
        <v>29</v>
      </c>
      <c r="C7" s="14">
        <v>2970</v>
      </c>
    </row>
    <row r="8" spans="1:3" ht="15.75" x14ac:dyDescent="0.25">
      <c r="B8" s="109" t="s">
        <v>293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BAJIO16643561</vt:lpstr>
      <vt:lpstr>16643561</vt:lpstr>
      <vt:lpstr>BAJIO14350722</vt:lpstr>
      <vt:lpstr>14350722</vt:lpstr>
      <vt:lpstr>SANTANDER</vt:lpstr>
      <vt:lpstr>SANTANDER REL</vt:lpstr>
      <vt:lpstr>Hoja1</vt:lpstr>
      <vt:lpstr>Hoja2</vt:lpstr>
      <vt:lpstr>JUNIO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invermex</dc:creator>
  <cp:lastModifiedBy>invermex</cp:lastModifiedBy>
  <cp:lastPrinted>2021-12-13T22:15:35Z</cp:lastPrinted>
  <dcterms:created xsi:type="dcterms:W3CDTF">2021-07-08T15:36:22Z</dcterms:created>
  <dcterms:modified xsi:type="dcterms:W3CDTF">2022-02-21T23:35:06Z</dcterms:modified>
</cp:coreProperties>
</file>